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L:\"/>
    </mc:Choice>
  </mc:AlternateContent>
  <xr:revisionPtr revIDLastSave="0" documentId="8_{7FF7251F-3186-4C54-89D7-2F5290060DCA}" xr6:coauthVersionLast="47" xr6:coauthVersionMax="47" xr10:uidLastSave="{00000000-0000-0000-0000-000000000000}"/>
  <bookViews>
    <workbookView xWindow="-120" yWindow="-120" windowWidth="29040" windowHeight="15840" tabRatio="956" xr2:uid="{00000000-000D-0000-FFFF-FFFF00000000}"/>
  </bookViews>
  <sheets>
    <sheet name="Home" sheetId="1" r:id="rId1"/>
    <sheet name="Disclaimer" sheetId="2" r:id="rId2"/>
    <sheet name="Financial Highlights" sheetId="3" r:id="rId3"/>
    <sheet name="G_BS" sheetId="5" r:id="rId4"/>
    <sheet name="G_IS" sheetId="81" r:id="rId5"/>
    <sheet name="G_Interest Income" sheetId="6" r:id="rId6"/>
    <sheet name="G_Fee" sheetId="7" r:id="rId7"/>
    <sheet name="G_Other" sheetId="8" r:id="rId8"/>
    <sheet name="G_Provision" sheetId="9" r:id="rId9"/>
    <sheet name="G_G&amp;A" sheetId="10" r:id="rId10"/>
    <sheet name="G_AQ" sheetId="11" r:id="rId11"/>
    <sheet name="G_CAR" sheetId="12" r:id="rId12"/>
    <sheet name="G_Structure" sheetId="52" r:id="rId13"/>
    <sheet name="G_Employees" sheetId="14" r:id="rId14"/>
    <sheet name="G_Credit Rating" sheetId="15" r:id="rId15"/>
    <sheet name="B_IS" sheetId="16" r:id="rId16"/>
    <sheet name="B_BS" sheetId="17" r:id="rId17"/>
    <sheet name="B_Interest Income" sheetId="18" r:id="rId18"/>
    <sheet name="B_Fee" sheetId="19" r:id="rId19"/>
    <sheet name="B_Other" sheetId="20" r:id="rId20"/>
    <sheet name="B_Provision" sheetId="21" r:id="rId21"/>
    <sheet name="B_G&amp;A" sheetId="22" r:id="rId22"/>
    <sheet name="B_Loans" sheetId="23" r:id="rId23"/>
    <sheet name="B_AQ" sheetId="24" r:id="rId24"/>
    <sheet name="B_Delinquency" sheetId="25" r:id="rId25"/>
    <sheet name="B_CAR" sheetId="26" r:id="rId26"/>
    <sheet name="B_Credit Rating" sheetId="27" r:id="rId27"/>
    <sheet name="B_HPI" sheetId="28" r:id="rId28"/>
    <sheet name="S_IS" sheetId="29" r:id="rId29"/>
    <sheet name="S_BS" sheetId="30" r:id="rId30"/>
    <sheet name="S_Key" sheetId="31" r:id="rId31"/>
    <sheet name="I_IS" sheetId="32" r:id="rId32"/>
    <sheet name="I_BS" sheetId="33" r:id="rId33"/>
    <sheet name="I_Key" sheetId="34" r:id="rId34"/>
    <sheet name="I_Premium" sheetId="35" r:id="rId35"/>
    <sheet name="I_Ratios" sheetId="36" r:id="rId36"/>
    <sheet name="I_Monthly Premium" sheetId="37" r:id="rId37"/>
    <sheet name="C_IS" sheetId="67" r:id="rId38"/>
    <sheet name="C_BS" sheetId="68" r:id="rId39"/>
    <sheet name="C_Customers" sheetId="69" r:id="rId40"/>
    <sheet name="C_AQ" sheetId="70" r:id="rId41"/>
    <sheet name="C_Delinquency" sheetId="71" r:id="rId42"/>
    <sheet name="L_IS" sheetId="72" r:id="rId43"/>
    <sheet name="L_BS" sheetId="73" r:id="rId44"/>
    <sheet name="L_Key" sheetId="74" r:id="rId45"/>
    <sheet name="L_Premium" sheetId="75" r:id="rId46"/>
    <sheet name="L_Ratios" sheetId="76" r:id="rId47"/>
    <sheet name="L_APE" sheetId="77" r:id="rId48"/>
    <sheet name="Other_IS" sheetId="78" r:id="rId49"/>
    <sheet name="Other_BS" sheetId="79" r:id="rId50"/>
    <sheet name="Contacts" sheetId="80" r:id="rId51"/>
  </sheets>
  <externalReferences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</externalReferences>
  <definedNames>
    <definedName name="_xlnm._FilterDatabase" localSheetId="3" hidden="1">G_BS!$H$8:$BB$44</definedName>
    <definedName name="_xlnm._FilterDatabase" localSheetId="9" hidden="1">'G_G&amp;A'!$AQ$2:$AR$2</definedName>
    <definedName name="_pre1029">#REF!</definedName>
    <definedName name="aa" hidden="1">{#N/A,#N/A,FALSE,"주요여수신";#N/A,#N/A,FALSE,"수신금리";#N/A,#N/A,FALSE,"대출금리";#N/A,#N/A,FALSE,"신규대출";#N/A,#N/A,FALSE,"총액대출"}</definedName>
    <definedName name="adadqwedscsfc">#REF!</definedName>
    <definedName name="adasdqwlkjqnwdklq">#REF!</definedName>
    <definedName name="asdadad">#REF!</definedName>
    <definedName name="asdasdadjlqkwndlq">#REF!</definedName>
    <definedName name="asdasdasdqdq">#REF!</definedName>
    <definedName name="asdasdsad12kjn1ekj1">#REF!</definedName>
    <definedName name="asdg" hidden="1">{#N/A,#N/A,FALSE,"주요여수신";#N/A,#N/A,FALSE,"수신금리";#N/A,#N/A,FALSE,"대출금리";#N/A,#N/A,FALSE,"신규대출";#N/A,#N/A,FALSE,"총액대출"}</definedName>
    <definedName name="asdkjqkjdk1jbjdsbakd">#REF!</definedName>
    <definedName name="asjkbdaskjdkjqwdbkq">#REF!</definedName>
    <definedName name="askldjnalksdnal9182heno1l">#REF!</definedName>
    <definedName name="askljdnakdsbakd">#REF!</definedName>
    <definedName name="cxcjhskdfhj">#REF!</definedName>
    <definedName name="_xlnm.Database">'[1]CB등급별분포(월별)'!$A$1:$C$155</definedName>
    <definedName name="dfdsfsdfdsdf1231">#REF!</definedName>
    <definedName name="kbdlwnsgh">#REF!</definedName>
    <definedName name="l" hidden="1">{#N/A,#N/A,FALSE,"주요여수신";#N/A,#N/A,FALSE,"수신금리";#N/A,#N/A,FALSE,"대출금리";#N/A,#N/A,FALSE,"신규대출";#N/A,#N/A,FALSE,"총액대출"}</definedName>
    <definedName name="nhgv" hidden="1">{#N/A,#N/A,FALSE,"주요여수신";#N/A,#N/A,FALSE,"수신금리";#N/A,#N/A,FALSE,"대출금리";#N/A,#N/A,FALSE,"신규대출";#N/A,#N/A,FALSE,"총액대출"}</definedName>
    <definedName name="onjkn1oinlkasnd">#REF!</definedName>
    <definedName name="original">#REF!</definedName>
    <definedName name="original1">#REF!</definedName>
    <definedName name="pre1029_1">#REF!</definedName>
    <definedName name="_xlnm.Print_Area" localSheetId="23">B_AQ!$A$1:$BN$74</definedName>
    <definedName name="_xlnm.Print_Area" localSheetId="16">B_BS!$A$1:$BN$41</definedName>
    <definedName name="_xlnm.Print_Area" localSheetId="25">B_CAR!$A$1:$BG$41</definedName>
    <definedName name="_xlnm.Print_Area" localSheetId="26">'B_Credit Rating'!$A$1:$L$41</definedName>
    <definedName name="_xlnm.Print_Area" localSheetId="24">B_Delinquency!$A$1:$BR$75</definedName>
    <definedName name="_xlnm.Print_Area" localSheetId="18">B_Fee!$A$1:$BN$41</definedName>
    <definedName name="_xlnm.Print_Area" localSheetId="21">'B_G&amp;A'!$A$1:$BM$41</definedName>
    <definedName name="_xlnm.Print_Area" localSheetId="27">B_HPI!$A$1:$O$41</definedName>
    <definedName name="_xlnm.Print_Area" localSheetId="17">'B_Interest Income'!$A$1:$BR$41</definedName>
    <definedName name="_xlnm.Print_Area" localSheetId="15">B_IS!$A$1:$BR$41</definedName>
    <definedName name="_xlnm.Print_Area" localSheetId="22">B_Loans!$A$1:$BR$62</definedName>
    <definedName name="_xlnm.Print_Area" localSheetId="19">B_Other!$A$1:$BR$41</definedName>
    <definedName name="_xlnm.Print_Area" localSheetId="20">B_Provision!$A$1:$BN$41</definedName>
    <definedName name="_xlnm.Print_Area" localSheetId="38">C_BS!$A$1:$BN$41</definedName>
    <definedName name="_xlnm.Print_Area" localSheetId="39">C_Customers!$A$1:$BN$36</definedName>
    <definedName name="_xlnm.Print_Area" localSheetId="37">C_IS!$A$1:$BN$34</definedName>
    <definedName name="_xlnm.Print_Area" localSheetId="50">Contacts!$A$1:$T$37</definedName>
    <definedName name="_xlnm.Print_Area" localSheetId="1">Disclaimer!$A$1:$R$40</definedName>
    <definedName name="_xlnm.Print_Area" localSheetId="2">'Financial Highlights'!$A$1:$BN$102</definedName>
    <definedName name="_xlnm.Print_Area" localSheetId="10">G_AQ!$A$1:$BN$40</definedName>
    <definedName name="_xlnm.Print_Area" localSheetId="3">G_BS!$A$1:$BN$44</definedName>
    <definedName name="_xlnm.Print_Area" localSheetId="11">G_CAR!$A$1:$BG$40</definedName>
    <definedName name="_xlnm.Print_Area" localSheetId="14">'G_Credit Rating'!$A$1:$L$40</definedName>
    <definedName name="_xlnm.Print_Area" localSheetId="13">G_Employees!$A$1:$BR$70</definedName>
    <definedName name="_xlnm.Print_Area" localSheetId="6">G_Fee!$A$1:$BN$40</definedName>
    <definedName name="_xlnm.Print_Area" localSheetId="9">'G_G&amp;A'!$A$1:$BN$40</definedName>
    <definedName name="_xlnm.Print_Area" localSheetId="5">'G_Interest Income'!$A$1:$BZ$65</definedName>
    <definedName name="_xlnm.Print_Area" localSheetId="4">G_IS!$A$1:$BZ$40</definedName>
    <definedName name="_xlnm.Print_Area" localSheetId="7">G_Other!$A$1:$BZ$40</definedName>
    <definedName name="_xlnm.Print_Area" localSheetId="8">G_Provision!$A$1:$BN$40</definedName>
    <definedName name="_xlnm.Print_Area" localSheetId="12">G_Structure!$A$1:$R$81</definedName>
    <definedName name="_xlnm.Print_Area" localSheetId="0">Home!$A$1:$K$32</definedName>
    <definedName name="_xlnm.Print_Area" localSheetId="32">I_BS!$A$1:$AT$42</definedName>
    <definedName name="_xlnm.Print_Area" localSheetId="31">I_IS!$A$1:$AT$35</definedName>
    <definedName name="_xlnm.Print_Area" localSheetId="33">I_Key!$A$1:$BB$40</definedName>
    <definedName name="_xlnm.Print_Area" localSheetId="36">'I_Monthly Premium'!$A$1:$W$35</definedName>
    <definedName name="_xlnm.Print_Area" localSheetId="34">I_Premium!$A$1:$CV$35</definedName>
    <definedName name="_xlnm.Print_Area" localSheetId="35">I_Ratios!$A$1:$ID$35</definedName>
    <definedName name="_xlnm.Print_Area" localSheetId="47">L_APE!$A$1:$W$42</definedName>
    <definedName name="_xlnm.Print_Area" localSheetId="43">L_BS!$A$1:$AF$83</definedName>
    <definedName name="_xlnm.Print_Area" localSheetId="42">L_IS!$A$1:$AF$43</definedName>
    <definedName name="_xlnm.Print_Area" localSheetId="44">L_Key!$A$1:$BB$38</definedName>
    <definedName name="_xlnm.Print_Area" localSheetId="45">L_Premium!$A$1:$CV$37</definedName>
    <definedName name="_xlnm.Print_Area" localSheetId="46">L_Ratios!$A$1:$BB$38</definedName>
    <definedName name="_xlnm.Print_Area" localSheetId="49">Other_BS!$A$1:$BN$43</definedName>
    <definedName name="_xlnm.Print_Area" localSheetId="48">Other_IS!$A$1:$BN$93</definedName>
    <definedName name="_xlnm.Print_Area" localSheetId="29">S_BS!$A$1:$BN$40</definedName>
    <definedName name="_xlnm.Print_Area" localSheetId="30">S_Key!$A$1:$BF$56</definedName>
    <definedName name="_xlnm.Print_Titles" localSheetId="23">B_AQ!$1:$5</definedName>
    <definedName name="_xlnm.Print_Titles" localSheetId="24">B_Delinquency!$1:$5</definedName>
    <definedName name="_xlnm.Print_Titles" localSheetId="22">B_Loans!$1:$5</definedName>
    <definedName name="_xlnm.Print_Titles" localSheetId="2">'Financial Highlights'!$1:$5</definedName>
    <definedName name="_xlnm.Print_Titles" localSheetId="13">G_Employees!$1:$5</definedName>
    <definedName name="_xlnm.Print_Titles" localSheetId="5">'G_Interest Income'!$1:$5</definedName>
    <definedName name="_xlnm.Print_Titles" localSheetId="12">G_Structure!$1:$5</definedName>
    <definedName name="_xlnm.Print_Titles" localSheetId="43">L_BS!$1:$5</definedName>
    <definedName name="_xlnm.Print_Titles" localSheetId="49">Other_BS!$1:$5</definedName>
    <definedName name="_xlnm.Print_Titles" localSheetId="48">Other_IS!$1:$5</definedName>
    <definedName name="qdjkwnbwkqdbkqwbdk">#REF!</definedName>
    <definedName name="sksk" hidden="1">{#N/A,#N/A,FALSE,"주요여수신";#N/A,#N/A,FALSE,"수신금리";#N/A,#N/A,FALSE,"대출금리";#N/A,#N/A,FALSE,"신규대출";#N/A,#N/A,FALSE,"총액대출"}</definedName>
    <definedName name="TODAY">#REF!</definedName>
    <definedName name="tp" hidden="1">{#N/A,#N/A,FALSE,"주요여수신";#N/A,#N/A,FALSE,"수신금리";#N/A,#N/A,FALSE,"대출금리";#N/A,#N/A,FALSE,"신규대출";#N/A,#N/A,FALSE,"총액대출"}</definedName>
    <definedName name="wrn.한국은행._.보고서." hidden="1">{#N/A,#N/A,FALSE,"주요여수신";#N/A,#N/A,FALSE,"수신금리";#N/A,#N/A,FALSE,"대출금리";#N/A,#N/A,FALSE,"신규대출";#N/A,#N/A,FALSE,"총액대출"}</definedName>
    <definedName name="개" hidden="1">{#N/A,#N/A,FALSE,"주요여수신";#N/A,#N/A,FALSE,"수신금리";#N/A,#N/A,FALSE,"대출금리";#N/A,#N/A,FALSE,"신규대출";#N/A,#N/A,FALSE,"총액대출"}</definedName>
    <definedName name="결ㅈ제ㅔㅔ" hidden="1">{#N/A,#N/A,FALSE,"주요여수신";#N/A,#N/A,FALSE,"수신금리";#N/A,#N/A,FALSE,"대출금리";#N/A,#N/A,FALSE,"신규대출";#N/A,#N/A,FALSE,"총액대출"}</definedName>
    <definedName name="결제2" hidden="1">{#N/A,#N/A,FALSE,"주요여수신";#N/A,#N/A,FALSE,"수신금리";#N/A,#N/A,FALSE,"대출금리";#N/A,#N/A,FALSE,"신규대출";#N/A,#N/A,FALSE,"총액대출"}</definedName>
    <definedName name="계열명">#REF!</definedName>
    <definedName name="고정이하">[2]환율시트!$A$5:$C$13</definedName>
    <definedName name="공비">#REF!</definedName>
    <definedName name="기준시점">#REF!</definedName>
    <definedName name="렁ㅁ니만ㅇ" hidden="1">{#N/A,#N/A,FALSE,"주요여수신";#N/A,#N/A,FALSE,"수신금리";#N/A,#N/A,FALSE,"대출금리";#N/A,#N/A,FALSE,"신규대출";#N/A,#N/A,FALSE,"총액대출"}</definedName>
    <definedName name="목차" hidden="1">{#N/A,#N/A,FALSE,"주요여수신";#N/A,#N/A,FALSE,"수신금리";#N/A,#N/A,FALSE,"대출금리";#N/A,#N/A,FALSE,"신규대출";#N/A,#N/A,FALSE,"총액대출"}</definedName>
    <definedName name="박" hidden="1">{#N/A,#N/A,FALSE,"주요여수신";#N/A,#N/A,FALSE,"수신금리";#N/A,#N/A,FALSE,"대출금리";#N/A,#N/A,FALSE,"신규대출";#N/A,#N/A,FALSE,"총액대출"}</definedName>
    <definedName name="본란계정">#REF!</definedName>
    <definedName name="새" hidden="1">{#N/A,#N/A,FALSE,"주요여수신";#N/A,#N/A,FALSE,"수신금리";#N/A,#N/A,FALSE,"대출금리";#N/A,#N/A,FALSE,"신규대출";#N/A,#N/A,FALSE,"총액대출"}</definedName>
    <definedName name="선물환">#REF!</definedName>
    <definedName name="세부계정" hidden="1">{#N/A,#N/A,FALSE,"주요여수신";#N/A,#N/A,FALSE,"수신금리";#N/A,#N/A,FALSE,"대출금리";#N/A,#N/A,FALSE,"신규대출";#N/A,#N/A,FALSE,"총액대출"}</definedName>
    <definedName name="순위">#REF!</definedName>
    <definedName name="스왑">[3]유가증권현황!$B$1:$J$613</definedName>
    <definedName name="스왑09">#REF!</definedName>
    <definedName name="스왑2">'[3]통합건전성별분류(0201)'!$A$1:$Z$606</definedName>
    <definedName name="스파">#REF!</definedName>
    <definedName name="스파2">#REF!</definedName>
    <definedName name="시파">#REF!</definedName>
    <definedName name="ㅇ" hidden="1">{#N/A,#N/A,FALSE,"주요여수신";#N/A,#N/A,FALSE,"수신금리";#N/A,#N/A,FALSE,"대출금리";#N/A,#N/A,FALSE,"신규대출";#N/A,#N/A,FALSE,"총액대출"}</definedName>
    <definedName name="ㅇㄹㄴㅇㄹㄴㅇㄹ">#REF!</definedName>
    <definedName name="ㅇㅇㅇㅇ" hidden="1">{#N/A,#N/A,FALSE,"주요여수신";#N/A,#N/A,FALSE,"수신금리";#N/A,#N/A,FALSE,"대출금리";#N/A,#N/A,FALSE,"신규대출";#N/A,#N/A,FALSE,"총액대출"}</definedName>
    <definedName name="업" hidden="1">{#N/A,#N/A,FALSE,"주요여수신";#N/A,#N/A,FALSE,"수신금리";#N/A,#N/A,FALSE,"대출금리";#N/A,#N/A,FALSE,"신규대출";#N/A,#N/A,FALSE,"총액대출"}</definedName>
    <definedName name="업체명">#REF!</definedName>
    <definedName name="요약" hidden="1">{#N/A,#N/A,FALSE,"주요여수신";#N/A,#N/A,FALSE,"수신금리";#N/A,#N/A,FALSE,"대출금리";#N/A,#N/A,FALSE,"신규대출";#N/A,#N/A,FALSE,"총액대출"}</definedName>
    <definedName name="원금">#REF!</definedName>
    <definedName name="일반가계연체율">'[4]연체 ()'!$E$10</definedName>
    <definedName name="일회성_2">#REF!</definedName>
    <definedName name="잠정보고" hidden="1">{#N/A,#N/A,FALSE,"주요여수신";#N/A,#N/A,FALSE,"수신금리";#N/A,#N/A,FALSE,"대출금리";#N/A,#N/A,FALSE,"신규대출";#N/A,#N/A,FALSE,"총액대출"}</definedName>
    <definedName name="조정금액">#REF!</definedName>
    <definedName name="조정불건">[5]연불!#REF!</definedName>
    <definedName name="조정총여">[5]연불!#REF!</definedName>
    <definedName name="채권조정">[5]연불!#REF!</definedName>
    <definedName name="하" hidden="1">{#N/A,#N/A,FALSE,"주요여수신";#N/A,#N/A,FALSE,"수신금리";#N/A,#N/A,FALSE,"대출금리";#N/A,#N/A,FALSE,"신규대출";#N/A,#N/A,FALSE,"총액대출"}</definedName>
    <definedName name="한은보고">[2]계정과목!$A$5:$F$44</definedName>
    <definedName name="환율">#REF!</definedName>
    <definedName name="환율2000">[6]환율시트!$A$3:$C$13</definedName>
    <definedName name="환율970">[7]환율시트!$A$5:$C$13</definedName>
    <definedName name="환율9704">[2]환율시트!$A$5:$C$13</definedName>
    <definedName name="환율9706">[8]환율시트!$A$5:$C$12</definedName>
    <definedName name="환율9708">[9]환율시트!$A$5:$C$12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N66" i="24" l="1"/>
  <c r="BG17" i="26" l="1"/>
  <c r="W17" i="77" l="1"/>
  <c r="V15" i="77"/>
  <c r="V14" i="77"/>
  <c r="V10" i="77"/>
  <c r="W10" i="37" l="1"/>
  <c r="BN21" i="70" l="1"/>
  <c r="BN20" i="70"/>
  <c r="BN54" i="24"/>
  <c r="BN36" i="24"/>
  <c r="BN20" i="24"/>
  <c r="BN19" i="24"/>
  <c r="BR19" i="20" l="1"/>
  <c r="BN13" i="19"/>
  <c r="BN20" i="11" l="1"/>
  <c r="BN19" i="11"/>
  <c r="BZ21" i="8" l="1"/>
  <c r="BN13" i="7"/>
  <c r="BN18" i="19" l="1"/>
  <c r="BN10" i="19" l="1"/>
  <c r="BN18" i="7" l="1"/>
  <c r="BN10" i="7"/>
  <c r="BR26" i="23" l="1"/>
  <c r="BR33" i="23"/>
  <c r="BR31" i="23"/>
  <c r="BR36" i="23"/>
  <c r="BR32" i="23"/>
  <c r="BR20" i="23"/>
  <c r="BR18" i="23"/>
  <c r="BR68" i="14" l="1"/>
  <c r="BM39" i="79"/>
  <c r="BM33" i="79"/>
  <c r="BM27" i="79"/>
  <c r="BM21" i="79"/>
  <c r="BM15" i="79"/>
  <c r="BM81" i="78"/>
  <c r="BM67" i="78"/>
  <c r="BM52" i="78"/>
  <c r="BM38" i="78"/>
  <c r="BM23" i="78"/>
  <c r="BA30" i="76"/>
  <c r="BA20" i="76"/>
  <c r="CS24" i="75"/>
  <c r="BA33" i="74"/>
  <c r="BA22" i="74"/>
  <c r="AE48" i="73"/>
  <c r="AE28" i="72"/>
  <c r="BQ16" i="71"/>
  <c r="BM33" i="70"/>
  <c r="BM26" i="70"/>
  <c r="BM29" i="69"/>
  <c r="BM20" i="69"/>
  <c r="HU22" i="36"/>
  <c r="CS21" i="35"/>
  <c r="BA34" i="34"/>
  <c r="BA22" i="34"/>
  <c r="BE51" i="31"/>
  <c r="BF9" i="26"/>
  <c r="BQ52" i="25"/>
  <c r="BQ43" i="25"/>
  <c r="BQ32" i="25"/>
  <c r="BQ21" i="25"/>
  <c r="BM70" i="24"/>
  <c r="BM59" i="24"/>
  <c r="BM43" i="24"/>
  <c r="BM25" i="24"/>
  <c r="BQ58" i="23"/>
  <c r="BQ50" i="23"/>
  <c r="BQ43" i="23"/>
  <c r="BQ25" i="23"/>
  <c r="BL24" i="22"/>
  <c r="BM16" i="21"/>
  <c r="BR26" i="18"/>
  <c r="BR21" i="18"/>
  <c r="BM25" i="10"/>
  <c r="BM17" i="9"/>
  <c r="BY25" i="6"/>
  <c r="BY32" i="6" s="1"/>
  <c r="BY47" i="6" s="1"/>
  <c r="BM83" i="3"/>
  <c r="BM61" i="3"/>
  <c r="BM43" i="3"/>
  <c r="L29" i="28"/>
  <c r="BR34" i="23"/>
  <c r="BR35" i="23" l="1"/>
  <c r="BR30" i="23"/>
  <c r="BR29" i="23"/>
  <c r="BR28" i="23"/>
  <c r="BR27" i="23"/>
  <c r="BE9" i="26" l="1"/>
  <c r="BN20" i="69" l="1"/>
  <c r="BR53" i="23" l="1"/>
  <c r="BR52" i="23"/>
  <c r="BR51" i="23"/>
  <c r="BM10" i="19" l="1"/>
  <c r="BM13" i="19" s="1"/>
  <c r="BM18" i="19" s="1"/>
  <c r="V18" i="37" l="1"/>
  <c r="V31" i="37"/>
  <c r="BX25" i="6" l="1"/>
  <c r="BX32" i="6" s="1"/>
  <c r="BX47" i="6" s="1"/>
  <c r="BZ32" i="6" l="1"/>
  <c r="BL81" i="78" l="1"/>
  <c r="BL39" i="79"/>
  <c r="BL33" i="79"/>
  <c r="BL27" i="79"/>
  <c r="BL21" i="79"/>
  <c r="BL15" i="79"/>
  <c r="BL67" i="78"/>
  <c r="BL52" i="78"/>
  <c r="BL23" i="78"/>
  <c r="AZ30" i="76"/>
  <c r="AZ20" i="76"/>
  <c r="CO24" i="75"/>
  <c r="AZ33" i="74"/>
  <c r="BB33" i="74"/>
  <c r="AZ22" i="74"/>
  <c r="AD48" i="73"/>
  <c r="AC48" i="73"/>
  <c r="AD28" i="72"/>
  <c r="AC28" i="72"/>
  <c r="BP16" i="71"/>
  <c r="BL20" i="69"/>
  <c r="BL29" i="69" s="1"/>
  <c r="V23" i="37"/>
  <c r="W31" i="37"/>
  <c r="W30" i="37"/>
  <c r="V30" i="37"/>
  <c r="W29" i="37"/>
  <c r="V29" i="37"/>
  <c r="W28" i="37"/>
  <c r="V28" i="37"/>
  <c r="W27" i="37"/>
  <c r="V27" i="37"/>
  <c r="W26" i="37"/>
  <c r="V26" i="37"/>
  <c r="W25" i="37"/>
  <c r="V25" i="37"/>
  <c r="W24" i="37"/>
  <c r="V24" i="37"/>
  <c r="W23" i="37"/>
  <c r="HP22" i="36"/>
  <c r="CO21" i="35"/>
  <c r="AZ34" i="34"/>
  <c r="AZ22" i="34"/>
  <c r="L30" i="28"/>
  <c r="L28" i="28"/>
  <c r="BP43" i="25"/>
  <c r="BP52" i="25"/>
  <c r="BL25" i="24"/>
  <c r="BL43" i="24" s="1"/>
  <c r="BL59" i="24" s="1"/>
  <c r="BL70" i="24" s="1"/>
  <c r="BP43" i="23"/>
  <c r="BP50" i="23" s="1"/>
  <c r="BP58" i="23" s="1"/>
  <c r="BP25" i="23"/>
  <c r="BK24" i="22"/>
  <c r="BP21" i="18"/>
  <c r="BP26" i="18" s="1"/>
  <c r="BL16" i="21"/>
  <c r="BL25" i="10"/>
  <c r="BL17" i="9"/>
  <c r="BX16" i="81"/>
  <c r="BN83" i="3"/>
  <c r="BN61" i="3"/>
  <c r="BN43" i="3"/>
  <c r="V11" i="77" l="1"/>
  <c r="V12" i="77"/>
  <c r="V13" i="77"/>
  <c r="V16" i="77"/>
  <c r="V17" i="77"/>
  <c r="BN39" i="79" l="1"/>
  <c r="BN33" i="79"/>
  <c r="BN27" i="79"/>
  <c r="BN21" i="79"/>
  <c r="BN15" i="79"/>
  <c r="BN81" i="78"/>
  <c r="BN67" i="78"/>
  <c r="BN52" i="78"/>
  <c r="BN38" i="78"/>
  <c r="BN23" i="78"/>
  <c r="W16" i="77"/>
  <c r="W15" i="77"/>
  <c r="W14" i="77"/>
  <c r="W13" i="77"/>
  <c r="W12" i="77"/>
  <c r="W11" i="77"/>
  <c r="W10" i="77"/>
  <c r="BB30" i="76"/>
  <c r="BB20" i="76"/>
  <c r="CU24" i="75"/>
  <c r="BB22" i="74"/>
  <c r="AF48" i="73"/>
  <c r="AF28" i="72"/>
  <c r="BR16" i="71"/>
  <c r="BN33" i="70"/>
  <c r="BN26" i="70"/>
  <c r="BN29" i="69"/>
  <c r="W18" i="37"/>
  <c r="W17" i="37"/>
  <c r="W16" i="37"/>
  <c r="W15" i="37"/>
  <c r="W14" i="37"/>
  <c r="W13" i="37"/>
  <c r="W12" i="37"/>
  <c r="W11" i="37"/>
  <c r="V17" i="37"/>
  <c r="V16" i="37"/>
  <c r="V15" i="37"/>
  <c r="V14" i="37"/>
  <c r="V13" i="37"/>
  <c r="V12" i="37"/>
  <c r="V11" i="37"/>
  <c r="V10" i="37"/>
  <c r="HZ22" i="36"/>
  <c r="CU21" i="35"/>
  <c r="BB34" i="34"/>
  <c r="BB22" i="34"/>
  <c r="BF51" i="31"/>
  <c r="BR52" i="25"/>
  <c r="BR43" i="25"/>
  <c r="BR32" i="25"/>
  <c r="BR21" i="25"/>
  <c r="BN70" i="24"/>
  <c r="BN59" i="24"/>
  <c r="BN43" i="24"/>
  <c r="BN25" i="24"/>
  <c r="BR58" i="23"/>
  <c r="BR50" i="23"/>
  <c r="BR43" i="23"/>
  <c r="BR25" i="23"/>
  <c r="BM24" i="22"/>
  <c r="BN16" i="21"/>
  <c r="BQ26" i="18"/>
  <c r="BQ21" i="18"/>
  <c r="BR64" i="14"/>
  <c r="BR25" i="14"/>
  <c r="BN25" i="10"/>
  <c r="BN17" i="9"/>
  <c r="BZ47" i="6"/>
  <c r="BZ25" i="6"/>
  <c r="BK83" i="3"/>
  <c r="BK61" i="3"/>
  <c r="BK43" i="3"/>
  <c r="BL43" i="3"/>
  <c r="BL83" i="3"/>
  <c r="BL61" i="3"/>
  <c r="CQ24" i="75" l="1"/>
  <c r="CM24" i="75"/>
  <c r="HK22" i="36"/>
  <c r="HF22" i="36"/>
  <c r="CQ21" i="35"/>
  <c r="CM21" i="35"/>
  <c r="BJ25" i="24"/>
  <c r="BJ39" i="79" l="1"/>
  <c r="BI39" i="79"/>
  <c r="BH39" i="79"/>
  <c r="BG39" i="79"/>
  <c r="BF39" i="79"/>
  <c r="BE39" i="79"/>
  <c r="BD39" i="79"/>
  <c r="BC39" i="79"/>
  <c r="BB39" i="79"/>
  <c r="BJ33" i="79"/>
  <c r="BI33" i="79"/>
  <c r="BH33" i="79"/>
  <c r="BG33" i="79"/>
  <c r="BF33" i="79"/>
  <c r="BE33" i="79"/>
  <c r="BD33" i="79"/>
  <c r="BC33" i="79"/>
  <c r="BB33" i="79"/>
  <c r="BJ27" i="79"/>
  <c r="BI27" i="79"/>
  <c r="BH27" i="79"/>
  <c r="BG27" i="79"/>
  <c r="BF27" i="79"/>
  <c r="BE27" i="79"/>
  <c r="BD27" i="79"/>
  <c r="BC27" i="79"/>
  <c r="BB27" i="79"/>
  <c r="BJ21" i="79"/>
  <c r="BI21" i="79"/>
  <c r="BH21" i="79"/>
  <c r="BG21" i="79"/>
  <c r="BF21" i="79"/>
  <c r="BE21" i="79"/>
  <c r="BD21" i="79"/>
  <c r="BC21" i="79"/>
  <c r="BB21" i="79"/>
  <c r="BJ15" i="79"/>
  <c r="BI15" i="79"/>
  <c r="BH15" i="79"/>
  <c r="BG15" i="79"/>
  <c r="BF15" i="79"/>
  <c r="BE15" i="79"/>
  <c r="BD15" i="79"/>
  <c r="BC15" i="79"/>
  <c r="BB15" i="79"/>
  <c r="BA39" i="79"/>
  <c r="BA33" i="79"/>
  <c r="BA27" i="79"/>
  <c r="BA21" i="79"/>
  <c r="BA15" i="79"/>
  <c r="BJ81" i="78"/>
  <c r="BI81" i="78"/>
  <c r="BH81" i="78"/>
  <c r="BG81" i="78"/>
  <c r="BF81" i="78"/>
  <c r="BE81" i="78"/>
  <c r="BD81" i="78"/>
  <c r="BC81" i="78"/>
  <c r="BB81" i="78"/>
  <c r="BJ67" i="78"/>
  <c r="BI67" i="78"/>
  <c r="BH67" i="78"/>
  <c r="BG67" i="78"/>
  <c r="BF67" i="78"/>
  <c r="BE67" i="78"/>
  <c r="BD67" i="78"/>
  <c r="BC67" i="78"/>
  <c r="BB67" i="78"/>
  <c r="BJ52" i="78"/>
  <c r="BI52" i="78"/>
  <c r="BH52" i="78"/>
  <c r="BG52" i="78"/>
  <c r="BF52" i="78"/>
  <c r="BE52" i="78"/>
  <c r="BD52" i="78"/>
  <c r="BC52" i="78"/>
  <c r="BB52" i="78"/>
  <c r="BJ38" i="78"/>
  <c r="BI38" i="78"/>
  <c r="BH38" i="78"/>
  <c r="BG38" i="78"/>
  <c r="BF38" i="78"/>
  <c r="BE38" i="78"/>
  <c r="BD38" i="78"/>
  <c r="BC38" i="78"/>
  <c r="BB38" i="78"/>
  <c r="BJ23" i="78"/>
  <c r="BI23" i="78"/>
  <c r="BH23" i="78"/>
  <c r="BG23" i="78"/>
  <c r="BF23" i="78"/>
  <c r="BE23" i="78"/>
  <c r="BD23" i="78"/>
  <c r="BC23" i="78"/>
  <c r="BB23" i="78"/>
  <c r="BA81" i="78"/>
  <c r="BA67" i="78"/>
  <c r="BA52" i="78"/>
  <c r="BA38" i="78"/>
  <c r="BA23" i="78"/>
  <c r="AX30" i="76"/>
  <c r="AW30" i="76"/>
  <c r="AV30" i="76"/>
  <c r="AU30" i="76"/>
  <c r="AT30" i="76"/>
  <c r="AS30" i="76"/>
  <c r="AR30" i="76"/>
  <c r="AQ30" i="76"/>
  <c r="AP30" i="76"/>
  <c r="AX20" i="76"/>
  <c r="AW20" i="76"/>
  <c r="AV20" i="76"/>
  <c r="AU20" i="76"/>
  <c r="AT20" i="76"/>
  <c r="AS20" i="76"/>
  <c r="AR20" i="76"/>
  <c r="AQ20" i="76"/>
  <c r="AP20" i="76"/>
  <c r="AO30" i="76"/>
  <c r="AO20" i="76"/>
  <c r="AX33" i="74"/>
  <c r="AW33" i="74"/>
  <c r="AV33" i="74"/>
  <c r="AU33" i="74"/>
  <c r="AT33" i="74"/>
  <c r="AS33" i="74"/>
  <c r="AR33" i="74"/>
  <c r="AQ33" i="74"/>
  <c r="AP33" i="74"/>
  <c r="AX22" i="74"/>
  <c r="AW22" i="74"/>
  <c r="AV22" i="74"/>
  <c r="AU22" i="74"/>
  <c r="AT22" i="74"/>
  <c r="AS22" i="74"/>
  <c r="AR22" i="74"/>
  <c r="AQ22" i="74"/>
  <c r="AP22" i="74"/>
  <c r="AO33" i="74"/>
  <c r="AO22" i="74"/>
  <c r="AB48" i="73"/>
  <c r="AA48" i="73"/>
  <c r="Z48" i="73"/>
  <c r="Y48" i="73"/>
  <c r="X48" i="73"/>
  <c r="W48" i="73"/>
  <c r="V48" i="73"/>
  <c r="U48" i="73"/>
  <c r="T48" i="73"/>
  <c r="S48" i="73"/>
  <c r="AB28" i="72"/>
  <c r="AA28" i="72"/>
  <c r="Z28" i="72"/>
  <c r="Y28" i="72"/>
  <c r="X28" i="72"/>
  <c r="W28" i="72"/>
  <c r="V28" i="72"/>
  <c r="U28" i="72"/>
  <c r="T28" i="72"/>
  <c r="S28" i="72"/>
  <c r="BN16" i="71"/>
  <c r="BM16" i="71"/>
  <c r="BL16" i="71"/>
  <c r="BK16" i="71"/>
  <c r="BJ16" i="71"/>
  <c r="BI16" i="71"/>
  <c r="BH16" i="71"/>
  <c r="BG16" i="71"/>
  <c r="BF16" i="71"/>
  <c r="BE16" i="71"/>
  <c r="BJ33" i="70"/>
  <c r="BI33" i="70"/>
  <c r="BH33" i="70"/>
  <c r="BG33" i="70"/>
  <c r="BF33" i="70"/>
  <c r="BE33" i="70"/>
  <c r="BD33" i="70"/>
  <c r="BC33" i="70"/>
  <c r="BB33" i="70"/>
  <c r="BJ26" i="70"/>
  <c r="BI26" i="70"/>
  <c r="BH26" i="70"/>
  <c r="BG26" i="70"/>
  <c r="BF26" i="70"/>
  <c r="BE26" i="70"/>
  <c r="BD26" i="70"/>
  <c r="BC26" i="70"/>
  <c r="BB26" i="70"/>
  <c r="BA33" i="70"/>
  <c r="BA26" i="70"/>
  <c r="BJ29" i="69"/>
  <c r="BI29" i="69"/>
  <c r="BH29" i="69"/>
  <c r="BG29" i="69"/>
  <c r="BF29" i="69"/>
  <c r="BE29" i="69"/>
  <c r="BD29" i="69"/>
  <c r="BC29" i="69"/>
  <c r="BB29" i="69"/>
  <c r="BJ20" i="69"/>
  <c r="BI20" i="69"/>
  <c r="BH20" i="69"/>
  <c r="BG20" i="69"/>
  <c r="BF20" i="69"/>
  <c r="BE20" i="69"/>
  <c r="BD20" i="69"/>
  <c r="BC20" i="69"/>
  <c r="BB20" i="69"/>
  <c r="BA29" i="69"/>
  <c r="BA20" i="69"/>
  <c r="AX34" i="34"/>
  <c r="AW34" i="34"/>
  <c r="AV34" i="34"/>
  <c r="AU34" i="34"/>
  <c r="AT34" i="34"/>
  <c r="AS34" i="34"/>
  <c r="AR34" i="34"/>
  <c r="AQ34" i="34"/>
  <c r="AP34" i="34"/>
  <c r="AO34" i="34"/>
  <c r="AX22" i="34"/>
  <c r="AW22" i="34"/>
  <c r="AV22" i="34"/>
  <c r="AU22" i="34"/>
  <c r="AT22" i="34"/>
  <c r="AS22" i="34"/>
  <c r="AR22" i="34"/>
  <c r="AQ22" i="34"/>
  <c r="AP22" i="34"/>
  <c r="AO22" i="34"/>
  <c r="BB51" i="31"/>
  <c r="BA51" i="31"/>
  <c r="AZ51" i="31"/>
  <c r="AY51" i="31"/>
  <c r="AX51" i="31"/>
  <c r="AW51" i="31"/>
  <c r="AV51" i="31"/>
  <c r="AU51" i="31"/>
  <c r="AT51" i="31"/>
  <c r="AS51" i="31"/>
  <c r="BE52" i="25" l="1"/>
  <c r="BE43" i="25"/>
  <c r="BE32" i="25"/>
  <c r="BE21" i="25"/>
  <c r="BG52" i="25"/>
  <c r="BH52" i="25"/>
  <c r="BI52" i="25"/>
  <c r="BJ52" i="25"/>
  <c r="BK52" i="25"/>
  <c r="BL52" i="25"/>
  <c r="BM52" i="25"/>
  <c r="BN52" i="25"/>
  <c r="BG43" i="25"/>
  <c r="BH43" i="25"/>
  <c r="BI43" i="25"/>
  <c r="BJ43" i="25"/>
  <c r="BK43" i="25"/>
  <c r="BL43" i="25"/>
  <c r="BM43" i="25"/>
  <c r="BN43" i="25"/>
  <c r="BN32" i="25"/>
  <c r="BG32" i="25"/>
  <c r="BH32" i="25"/>
  <c r="BI32" i="25"/>
  <c r="BJ32" i="25"/>
  <c r="BK32" i="25"/>
  <c r="BL32" i="25"/>
  <c r="BM32" i="25"/>
  <c r="BG21" i="25"/>
  <c r="BH21" i="25"/>
  <c r="BI21" i="25"/>
  <c r="BJ21" i="25"/>
  <c r="BK21" i="25"/>
  <c r="BL21" i="25"/>
  <c r="BM21" i="25"/>
  <c r="BN21" i="25"/>
  <c r="BF52" i="25"/>
  <c r="BF43" i="25"/>
  <c r="BF32" i="25"/>
  <c r="BF21" i="25"/>
  <c r="BJ70" i="24"/>
  <c r="BI70" i="24"/>
  <c r="BH70" i="24"/>
  <c r="BG70" i="24"/>
  <c r="BF70" i="24"/>
  <c r="BE70" i="24"/>
  <c r="BD70" i="24"/>
  <c r="BC70" i="24"/>
  <c r="BB70" i="24"/>
  <c r="BJ59" i="24"/>
  <c r="BI59" i="24"/>
  <c r="BH59" i="24"/>
  <c r="BG59" i="24"/>
  <c r="BF59" i="24"/>
  <c r="BE59" i="24"/>
  <c r="BD59" i="24"/>
  <c r="BC59" i="24"/>
  <c r="BB59" i="24"/>
  <c r="BJ43" i="24"/>
  <c r="BI43" i="24"/>
  <c r="BH43" i="24"/>
  <c r="BG43" i="24"/>
  <c r="BF43" i="24"/>
  <c r="BE43" i="24"/>
  <c r="BD43" i="24"/>
  <c r="BC43" i="24"/>
  <c r="BB43" i="24"/>
  <c r="BA70" i="24"/>
  <c r="BA59" i="24"/>
  <c r="BA43" i="24"/>
  <c r="BA25" i="24"/>
  <c r="BN58" i="23"/>
  <c r="BM58" i="23"/>
  <c r="BL58" i="23"/>
  <c r="BK58" i="23"/>
  <c r="BJ58" i="23"/>
  <c r="BI58" i="23"/>
  <c r="BH58" i="23"/>
  <c r="BG58" i="23"/>
  <c r="BF58" i="23"/>
  <c r="BN50" i="23"/>
  <c r="BM50" i="23"/>
  <c r="BL50" i="23"/>
  <c r="BK50" i="23"/>
  <c r="BJ50" i="23"/>
  <c r="BI50" i="23"/>
  <c r="BH50" i="23"/>
  <c r="BG50" i="23"/>
  <c r="BF50" i="23"/>
  <c r="BN43" i="23"/>
  <c r="BM43" i="23"/>
  <c r="BL43" i="23"/>
  <c r="BK43" i="23"/>
  <c r="BJ43" i="23"/>
  <c r="BI43" i="23"/>
  <c r="BH43" i="23"/>
  <c r="BG43" i="23"/>
  <c r="BF43" i="23"/>
  <c r="BE58" i="23"/>
  <c r="BE50" i="23"/>
  <c r="BE43" i="23"/>
  <c r="BN25" i="23"/>
  <c r="BM25" i="23"/>
  <c r="BL25" i="23"/>
  <c r="BK25" i="23"/>
  <c r="BJ25" i="23"/>
  <c r="BI25" i="23"/>
  <c r="BH25" i="23"/>
  <c r="BG25" i="23"/>
  <c r="BF25" i="23"/>
  <c r="BE25" i="23"/>
  <c r="BI24" i="22"/>
  <c r="BH24" i="22"/>
  <c r="BG24" i="22"/>
  <c r="BF24" i="22"/>
  <c r="BE24" i="22"/>
  <c r="BD24" i="22"/>
  <c r="BC24" i="22"/>
  <c r="BB24" i="22"/>
  <c r="BA24" i="22"/>
  <c r="BJ16" i="21"/>
  <c r="BI16" i="21"/>
  <c r="BH16" i="21"/>
  <c r="BG16" i="21"/>
  <c r="BF16" i="21"/>
  <c r="BE16" i="21"/>
  <c r="BD16" i="21"/>
  <c r="BC16" i="21"/>
  <c r="BB16" i="21"/>
  <c r="BA16" i="21"/>
  <c r="BN26" i="18"/>
  <c r="BM26" i="18"/>
  <c r="BL26" i="18"/>
  <c r="BK26" i="18"/>
  <c r="BJ26" i="18"/>
  <c r="BI26" i="18"/>
  <c r="BH26" i="18"/>
  <c r="BG26" i="18"/>
  <c r="BF26" i="18"/>
  <c r="BE26" i="18"/>
  <c r="BN21" i="18"/>
  <c r="BM21" i="18"/>
  <c r="BL21" i="18"/>
  <c r="BK21" i="18"/>
  <c r="BJ21" i="18"/>
  <c r="BI21" i="18"/>
  <c r="BH21" i="18"/>
  <c r="BG21" i="18"/>
  <c r="BF21" i="18"/>
  <c r="BE21" i="18"/>
  <c r="BN64" i="14"/>
  <c r="BM64" i="14"/>
  <c r="BL64" i="14"/>
  <c r="BK64" i="14"/>
  <c r="BJ64" i="14"/>
  <c r="BI64" i="14"/>
  <c r="BH64" i="14"/>
  <c r="BG64" i="14"/>
  <c r="BF64" i="14"/>
  <c r="BE64" i="14"/>
  <c r="BN58" i="14"/>
  <c r="BM58" i="14"/>
  <c r="BL58" i="14"/>
  <c r="BK58" i="14"/>
  <c r="BJ58" i="14"/>
  <c r="BI58" i="14"/>
  <c r="BH58" i="14"/>
  <c r="BG58" i="14"/>
  <c r="BF58" i="14"/>
  <c r="BE58" i="14"/>
  <c r="BN52" i="14"/>
  <c r="BM52" i="14"/>
  <c r="BL52" i="14"/>
  <c r="BK52" i="14"/>
  <c r="BJ52" i="14"/>
  <c r="BI52" i="14"/>
  <c r="BH52" i="14"/>
  <c r="BG52" i="14"/>
  <c r="BF52" i="14"/>
  <c r="BE52" i="14"/>
  <c r="BN46" i="14"/>
  <c r="BM46" i="14"/>
  <c r="BL46" i="14"/>
  <c r="BK46" i="14"/>
  <c r="BJ46" i="14"/>
  <c r="BI46" i="14"/>
  <c r="BH46" i="14"/>
  <c r="BG46" i="14"/>
  <c r="BF46" i="14"/>
  <c r="BE46" i="14"/>
  <c r="BN37" i="14"/>
  <c r="BM37" i="14"/>
  <c r="BL37" i="14"/>
  <c r="BK37" i="14"/>
  <c r="BJ37" i="14"/>
  <c r="BI37" i="14"/>
  <c r="BH37" i="14"/>
  <c r="BG37" i="14"/>
  <c r="BF37" i="14"/>
  <c r="BE37" i="14"/>
  <c r="BN25" i="14"/>
  <c r="BM25" i="14"/>
  <c r="BL25" i="14"/>
  <c r="BK25" i="14"/>
  <c r="BJ25" i="14"/>
  <c r="BI25" i="14"/>
  <c r="BH25" i="14"/>
  <c r="BG25" i="14"/>
  <c r="BF25" i="14"/>
  <c r="BE25" i="14"/>
  <c r="BJ25" i="10"/>
  <c r="BI25" i="10"/>
  <c r="BH25" i="10"/>
  <c r="BG25" i="10"/>
  <c r="BF25" i="10"/>
  <c r="BE25" i="10"/>
  <c r="BD25" i="10"/>
  <c r="BC25" i="10"/>
  <c r="BB25" i="10"/>
  <c r="BA25" i="10"/>
  <c r="BJ17" i="9"/>
  <c r="BI17" i="9"/>
  <c r="BH17" i="9"/>
  <c r="BG17" i="9"/>
  <c r="BF17" i="9"/>
  <c r="BE17" i="9"/>
  <c r="BD17" i="9"/>
  <c r="BC17" i="9"/>
  <c r="BB17" i="9"/>
  <c r="BA17" i="9"/>
  <c r="BV47" i="6"/>
  <c r="BU47" i="6"/>
  <c r="BT47" i="6"/>
  <c r="BS47" i="6"/>
  <c r="BR47" i="6"/>
  <c r="BQ47" i="6"/>
  <c r="BP47" i="6"/>
  <c r="BO47" i="6"/>
  <c r="BN47" i="6"/>
  <c r="BV32" i="6"/>
  <c r="BU32" i="6"/>
  <c r="BT32" i="6"/>
  <c r="BS32" i="6"/>
  <c r="BR32" i="6"/>
  <c r="BQ32" i="6"/>
  <c r="BP32" i="6"/>
  <c r="BO32" i="6"/>
  <c r="BN32" i="6"/>
  <c r="BV25" i="6"/>
  <c r="BU25" i="6"/>
  <c r="BT25" i="6"/>
  <c r="BS25" i="6"/>
  <c r="BR25" i="6"/>
  <c r="BQ25" i="6"/>
  <c r="BP25" i="6"/>
  <c r="BO25" i="6"/>
  <c r="BN25" i="6"/>
  <c r="BM47" i="6"/>
  <c r="BM32" i="6"/>
  <c r="BM25" i="6"/>
  <c r="BJ83" i="3"/>
  <c r="BI83" i="3"/>
  <c r="BH83" i="3"/>
  <c r="BG83" i="3"/>
  <c r="BF83" i="3"/>
  <c r="BE83" i="3"/>
  <c r="BD83" i="3"/>
  <c r="BC83" i="3"/>
  <c r="BB83" i="3"/>
  <c r="BA83" i="3"/>
  <c r="BJ61" i="3"/>
  <c r="BI61" i="3"/>
  <c r="BH61" i="3"/>
  <c r="BG61" i="3"/>
  <c r="BF61" i="3"/>
  <c r="BE61" i="3"/>
  <c r="BD61" i="3"/>
  <c r="BC61" i="3"/>
  <c r="BB61" i="3"/>
  <c r="BA61" i="3"/>
  <c r="BJ43" i="3"/>
  <c r="BI43" i="3"/>
  <c r="BH43" i="3"/>
  <c r="BG43" i="3"/>
  <c r="BF43" i="3"/>
  <c r="BE43" i="3"/>
  <c r="BD43" i="3"/>
  <c r="BC43" i="3"/>
  <c r="BB43" i="3"/>
  <c r="BA43" i="3"/>
  <c r="BM19" i="20" l="1"/>
  <c r="BL19" i="20"/>
  <c r="BK19" i="20"/>
  <c r="BJ19" i="20"/>
  <c r="BM48" i="25" l="1"/>
  <c r="BH13" i="22" l="1"/>
  <c r="BG13" i="22"/>
  <c r="BF13" i="22"/>
  <c r="BE13" i="22"/>
  <c r="BI10" i="19" l="1"/>
  <c r="BU21" i="8" l="1"/>
  <c r="BH18" i="7"/>
  <c r="BL18" i="23" l="1"/>
  <c r="BH10" i="19" l="1"/>
  <c r="BH13" i="19" l="1"/>
  <c r="BH18" i="19" s="1"/>
  <c r="BH28" i="10"/>
  <c r="BD28" i="10"/>
  <c r="BT21" i="8" l="1"/>
  <c r="BH10" i="7"/>
  <c r="AZ9" i="26" l="1"/>
  <c r="BG10" i="19"/>
  <c r="BS21" i="8"/>
  <c r="BG13" i="19" l="1"/>
  <c r="BG18" i="19" s="1"/>
  <c r="AY9" i="26"/>
  <c r="AZ33" i="69" l="1"/>
  <c r="BJ48" i="25" l="1"/>
  <c r="BF73" i="24" l="1"/>
  <c r="BF66" i="24" l="1"/>
  <c r="BF15" i="24"/>
  <c r="BR21" i="8" l="1"/>
  <c r="BQ21" i="8"/>
  <c r="BP21" i="8"/>
  <c r="AX9" i="26" l="1"/>
  <c r="BE66" i="24"/>
  <c r="BE50" i="24"/>
  <c r="BE54" i="24" s="1"/>
  <c r="BE32" i="24"/>
  <c r="BE36" i="24" s="1"/>
  <c r="BE15" i="24"/>
  <c r="BI15" i="23"/>
  <c r="BI19" i="20"/>
  <c r="BI19" i="16"/>
  <c r="BE15" i="11"/>
  <c r="BE19" i="11" s="1"/>
  <c r="BE51" i="24" l="1"/>
  <c r="BE33" i="24"/>
  <c r="BI18" i="23"/>
  <c r="BE16" i="11"/>
  <c r="BO21" i="8" l="1"/>
  <c r="BN21" i="8"/>
  <c r="BM21" i="8"/>
  <c r="AZ18" i="7" l="1"/>
  <c r="AY18" i="7"/>
  <c r="BJ21" i="8"/>
  <c r="BK21" i="8"/>
  <c r="BL21" i="8"/>
  <c r="BI21" i="8"/>
  <c r="AV9" i="26" l="1"/>
  <c r="BG33" i="14" l="1"/>
  <c r="BE19" i="29" l="1"/>
  <c r="BD19" i="29"/>
  <c r="AQ9" i="26"/>
  <c r="BB10" i="19"/>
  <c r="AZ28" i="10"/>
  <c r="BC10" i="19" l="1"/>
  <c r="BC20" i="19" l="1"/>
</calcChain>
</file>

<file path=xl/sharedStrings.xml><?xml version="1.0" encoding="utf-8"?>
<sst xmlns="http://schemas.openxmlformats.org/spreadsheetml/2006/main" count="8011" uniqueCount="908">
  <si>
    <t>KB Financial Group</t>
    <phoneticPr fontId="3" type="noConversion"/>
  </si>
  <si>
    <t xml:space="preserve"> </t>
    <phoneticPr fontId="3" type="noConversion"/>
  </si>
  <si>
    <t>Disclaimer</t>
    <phoneticPr fontId="3" type="noConversion"/>
  </si>
  <si>
    <t xml:space="preserve">   </t>
    <phoneticPr fontId="3" type="noConversion"/>
  </si>
  <si>
    <t>Financial Highlights</t>
    <phoneticPr fontId="3" type="noConversion"/>
  </si>
  <si>
    <t xml:space="preserve">  </t>
    <phoneticPr fontId="3" type="noConversion"/>
  </si>
  <si>
    <t>KB Kookmin Bank</t>
    <phoneticPr fontId="3" type="noConversion"/>
  </si>
  <si>
    <t>KB Securities</t>
    <phoneticPr fontId="3" type="noConversion"/>
  </si>
  <si>
    <t>KB Life Insurance</t>
    <phoneticPr fontId="3" type="noConversion"/>
  </si>
  <si>
    <t>Condensed Income Statement</t>
    <phoneticPr fontId="3" type="noConversion"/>
  </si>
  <si>
    <t>Condensed Balance Sheet</t>
  </si>
  <si>
    <t>Condensed Balance Sheet</t>
    <phoneticPr fontId="3" type="noConversion"/>
  </si>
  <si>
    <t>Interest Income / Spread / Margin</t>
    <phoneticPr fontId="3" type="noConversion"/>
  </si>
  <si>
    <t>Key Indicators</t>
    <phoneticPr fontId="3" type="noConversion"/>
  </si>
  <si>
    <t>Fee and Commission Income</t>
    <phoneticPr fontId="3" type="noConversion"/>
  </si>
  <si>
    <t>Premium Income</t>
    <phoneticPr fontId="3" type="noConversion"/>
  </si>
  <si>
    <t>Other Operating Income</t>
    <phoneticPr fontId="3" type="noConversion"/>
  </si>
  <si>
    <t>KB Kookmin Card</t>
    <phoneticPr fontId="3" type="noConversion"/>
  </si>
  <si>
    <t>Loss &amp; Expense Ratios</t>
    <phoneticPr fontId="3" type="noConversion"/>
  </si>
  <si>
    <t>Provision for Credit Losses</t>
    <phoneticPr fontId="3" type="noConversion"/>
  </si>
  <si>
    <t>APE</t>
    <phoneticPr fontId="3" type="noConversion"/>
  </si>
  <si>
    <t>General &amp; Administrative Expenses</t>
    <phoneticPr fontId="3" type="noConversion"/>
  </si>
  <si>
    <t>Asset Quality</t>
    <phoneticPr fontId="3" type="noConversion"/>
  </si>
  <si>
    <t>Loans / Deposits</t>
    <phoneticPr fontId="3" type="noConversion"/>
  </si>
  <si>
    <t>Customers / Volume / Receivables</t>
    <phoneticPr fontId="3" type="noConversion"/>
  </si>
  <si>
    <t>Other Subsidiaries</t>
    <phoneticPr fontId="3" type="noConversion"/>
  </si>
  <si>
    <t>Capital Adequacy</t>
    <phoneticPr fontId="3" type="noConversion"/>
  </si>
  <si>
    <t>Organizational Structure</t>
    <phoneticPr fontId="3" type="noConversion"/>
  </si>
  <si>
    <t>Delinquency</t>
    <phoneticPr fontId="3" type="noConversion"/>
  </si>
  <si>
    <t>Employees / Branches</t>
    <phoneticPr fontId="3" type="noConversion"/>
  </si>
  <si>
    <t>Credit Ratings</t>
    <phoneticPr fontId="3" type="noConversion"/>
  </si>
  <si>
    <t>KB Insurance</t>
    <phoneticPr fontId="3" type="noConversion"/>
  </si>
  <si>
    <t>Contacts</t>
    <phoneticPr fontId="3" type="noConversion"/>
  </si>
  <si>
    <t>Housing Price Index</t>
    <phoneticPr fontId="3" type="noConversion"/>
  </si>
  <si>
    <t>Direct Premiums</t>
    <phoneticPr fontId="3" type="noConversion"/>
  </si>
  <si>
    <t>Monthly Initial Premiums</t>
    <phoneticPr fontId="3" type="noConversion"/>
  </si>
  <si>
    <t>Finanial Highlights</t>
    <phoneticPr fontId="3" type="noConversion"/>
  </si>
  <si>
    <t>KB Financial Group</t>
  </si>
  <si>
    <t>Financial Statements</t>
    <phoneticPr fontId="3" type="noConversion"/>
  </si>
  <si>
    <t>(bn Won)</t>
    <phoneticPr fontId="3" type="noConversion"/>
  </si>
  <si>
    <t>1Q12</t>
    <phoneticPr fontId="3" type="noConversion"/>
  </si>
  <si>
    <t>2Q12</t>
    <phoneticPr fontId="3" type="noConversion"/>
  </si>
  <si>
    <t>3Q12</t>
    <phoneticPr fontId="3" type="noConversion"/>
  </si>
  <si>
    <t>4Q12</t>
    <phoneticPr fontId="3" type="noConversion"/>
  </si>
  <si>
    <t>1Q13</t>
    <phoneticPr fontId="3" type="noConversion"/>
  </si>
  <si>
    <t>2Q13</t>
    <phoneticPr fontId="3" type="noConversion"/>
  </si>
  <si>
    <t>3Q13</t>
    <phoneticPr fontId="3" type="noConversion"/>
  </si>
  <si>
    <t>4Q13</t>
    <phoneticPr fontId="3" type="noConversion"/>
  </si>
  <si>
    <t>1Q14</t>
    <phoneticPr fontId="3" type="noConversion"/>
  </si>
  <si>
    <t>2Q14</t>
    <phoneticPr fontId="3" type="noConversion"/>
  </si>
  <si>
    <t>3Q14</t>
    <phoneticPr fontId="3" type="noConversion"/>
  </si>
  <si>
    <t>4Q14</t>
    <phoneticPr fontId="3" type="noConversion"/>
  </si>
  <si>
    <t>1Q15</t>
    <phoneticPr fontId="3" type="noConversion"/>
  </si>
  <si>
    <t>2Q15</t>
    <phoneticPr fontId="3" type="noConversion"/>
  </si>
  <si>
    <t>3Q15</t>
    <phoneticPr fontId="3" type="noConversion"/>
  </si>
  <si>
    <t>4Q15</t>
    <phoneticPr fontId="3" type="noConversion"/>
  </si>
  <si>
    <t>1Q16</t>
    <phoneticPr fontId="3" type="noConversion"/>
  </si>
  <si>
    <t>2Q16</t>
    <phoneticPr fontId="3" type="noConversion"/>
  </si>
  <si>
    <t>3Q16</t>
    <phoneticPr fontId="3" type="noConversion"/>
  </si>
  <si>
    <t>4Q16</t>
    <phoneticPr fontId="3" type="noConversion"/>
  </si>
  <si>
    <t>1Q17</t>
    <phoneticPr fontId="3" type="noConversion"/>
  </si>
  <si>
    <t>2Q17</t>
    <phoneticPr fontId="3" type="noConversion"/>
  </si>
  <si>
    <t>3Q17</t>
    <phoneticPr fontId="3" type="noConversion"/>
  </si>
  <si>
    <t>4Q17</t>
  </si>
  <si>
    <t>1Q18</t>
    <phoneticPr fontId="3" type="noConversion"/>
  </si>
  <si>
    <t>2Q18</t>
    <phoneticPr fontId="3" type="noConversion"/>
  </si>
  <si>
    <t>3Q18</t>
    <phoneticPr fontId="3" type="noConversion"/>
  </si>
  <si>
    <t>4Q18</t>
    <phoneticPr fontId="3" type="noConversion"/>
  </si>
  <si>
    <t>1Q19</t>
    <phoneticPr fontId="3" type="noConversion"/>
  </si>
  <si>
    <t>2Q19</t>
    <phoneticPr fontId="3" type="noConversion"/>
  </si>
  <si>
    <t>3Q19</t>
    <phoneticPr fontId="3" type="noConversion"/>
  </si>
  <si>
    <t>4Q19</t>
    <phoneticPr fontId="3" type="noConversion"/>
  </si>
  <si>
    <t>1Q20</t>
    <phoneticPr fontId="3" type="noConversion"/>
  </si>
  <si>
    <t>2Q20</t>
    <phoneticPr fontId="3" type="noConversion"/>
  </si>
  <si>
    <t>3Q20</t>
    <phoneticPr fontId="3" type="noConversion"/>
  </si>
  <si>
    <t>4Q20</t>
    <phoneticPr fontId="3" type="noConversion"/>
  </si>
  <si>
    <t>1Q21</t>
    <phoneticPr fontId="3" type="noConversion"/>
  </si>
  <si>
    <t>2Q21</t>
    <phoneticPr fontId="3" type="noConversion"/>
  </si>
  <si>
    <t>3Q21</t>
    <phoneticPr fontId="3" type="noConversion"/>
  </si>
  <si>
    <t>4Q21</t>
    <phoneticPr fontId="3" type="noConversion"/>
  </si>
  <si>
    <t>1Q22</t>
    <phoneticPr fontId="3" type="noConversion"/>
  </si>
  <si>
    <t>2Q22</t>
    <phoneticPr fontId="3" type="noConversion"/>
  </si>
  <si>
    <t>3Q22</t>
    <phoneticPr fontId="3" type="noConversion"/>
  </si>
  <si>
    <t>4Q22</t>
    <phoneticPr fontId="3" type="noConversion"/>
  </si>
  <si>
    <t>1Q23</t>
    <phoneticPr fontId="3" type="noConversion"/>
  </si>
  <si>
    <t>2Q23</t>
    <phoneticPr fontId="3" type="noConversion"/>
  </si>
  <si>
    <t xml:space="preserve">     Total Assets</t>
    <phoneticPr fontId="3" type="noConversion"/>
  </si>
  <si>
    <t xml:space="preserve">     Total Liabilities</t>
    <phoneticPr fontId="3" type="noConversion"/>
  </si>
  <si>
    <t xml:space="preserve">     Total Equity</t>
    <phoneticPr fontId="3" type="noConversion"/>
  </si>
  <si>
    <t xml:space="preserve">     Net Income</t>
    <phoneticPr fontId="3" type="noConversion"/>
  </si>
  <si>
    <t xml:space="preserve">     Net Income (attributable to controlling interests)</t>
    <phoneticPr fontId="3" type="noConversion"/>
  </si>
  <si>
    <t xml:space="preserve">          (AUM)</t>
    <phoneticPr fontId="3" type="noConversion"/>
  </si>
  <si>
    <t>Total Assets by Subsidiaries</t>
    <phoneticPr fontId="3" type="noConversion"/>
  </si>
  <si>
    <t xml:space="preserve">   KB Kookmin Bank</t>
    <phoneticPr fontId="3" type="noConversion"/>
  </si>
  <si>
    <t xml:space="preserve">     KB Securities</t>
    <phoneticPr fontId="3" type="noConversion"/>
  </si>
  <si>
    <t xml:space="preserve">     KB Insurance</t>
    <phoneticPr fontId="3" type="noConversion"/>
  </si>
  <si>
    <t xml:space="preserve">     KB Kookmin Card</t>
    <phoneticPr fontId="3" type="noConversion"/>
  </si>
  <si>
    <t xml:space="preserve">     KB Life Insurance</t>
    <phoneticPr fontId="3" type="noConversion"/>
  </si>
  <si>
    <t xml:space="preserve">     KB Asset Management</t>
    <phoneticPr fontId="3" type="noConversion"/>
  </si>
  <si>
    <t xml:space="preserve">     KB Capital</t>
    <phoneticPr fontId="3" type="noConversion"/>
  </si>
  <si>
    <t xml:space="preserve">     KB Real Estate Trust</t>
    <phoneticPr fontId="3" type="noConversion"/>
  </si>
  <si>
    <t xml:space="preserve">     KB Savings Bank</t>
    <phoneticPr fontId="3" type="noConversion"/>
  </si>
  <si>
    <t xml:space="preserve">     KB Investment</t>
    <phoneticPr fontId="3" type="noConversion"/>
  </si>
  <si>
    <t xml:space="preserve">     KB Data Systems</t>
    <phoneticPr fontId="3" type="noConversion"/>
  </si>
  <si>
    <t>Total Equity by Subsidiaries</t>
    <phoneticPr fontId="3" type="noConversion"/>
  </si>
  <si>
    <t xml:space="preserve">     KB Kookmin Bank</t>
    <phoneticPr fontId="3" type="noConversion"/>
  </si>
  <si>
    <t>Net Income by Subsidiaries</t>
    <phoneticPr fontId="3" type="noConversion"/>
  </si>
  <si>
    <t>Key Financial Indicators</t>
    <phoneticPr fontId="3" type="noConversion"/>
  </si>
  <si>
    <t xml:space="preserve">     ROA (Quarterly)</t>
    <phoneticPr fontId="3" type="noConversion"/>
  </si>
  <si>
    <t xml:space="preserve">     ROA (Cumulative)</t>
    <phoneticPr fontId="3" type="noConversion"/>
  </si>
  <si>
    <r>
      <t xml:space="preserve">     ROE (Quarterly)</t>
    </r>
    <r>
      <rPr>
        <vertAlign val="superscript"/>
        <sz val="11"/>
        <color theme="1"/>
        <rFont val="KB금융 본문체 Light"/>
        <family val="3"/>
        <charset val="129"/>
      </rPr>
      <t>1)</t>
    </r>
    <phoneticPr fontId="3" type="noConversion"/>
  </si>
  <si>
    <r>
      <t xml:space="preserve">     ROE (Cumulative)</t>
    </r>
    <r>
      <rPr>
        <vertAlign val="superscript"/>
        <sz val="11"/>
        <color theme="1"/>
        <rFont val="KB금융 본문체 Light"/>
        <family val="3"/>
        <charset val="129"/>
      </rPr>
      <t>1)</t>
    </r>
    <phoneticPr fontId="3" type="noConversion"/>
  </si>
  <si>
    <t xml:space="preserve">     Basic EPS (Won, Quarterly)</t>
    <phoneticPr fontId="3" type="noConversion"/>
  </si>
  <si>
    <t xml:space="preserve">     Basic EPS (Won, Cumulative)</t>
    <phoneticPr fontId="3" type="noConversion"/>
  </si>
  <si>
    <t xml:space="preserve">     NIM (Quarterly)</t>
    <phoneticPr fontId="3" type="noConversion"/>
  </si>
  <si>
    <t xml:space="preserve">     NIM (Cumulative)</t>
    <phoneticPr fontId="3" type="noConversion"/>
  </si>
  <si>
    <t xml:space="preserve">     CIR (Quarterly)</t>
    <phoneticPr fontId="3" type="noConversion"/>
  </si>
  <si>
    <t xml:space="preserve">     CIR (Cumulative)</t>
    <phoneticPr fontId="3" type="noConversion"/>
  </si>
  <si>
    <t xml:space="preserve">     Credit Cost Ratio (Quarterly)</t>
    <phoneticPr fontId="3" type="noConversion"/>
  </si>
  <si>
    <t xml:space="preserve">     Credit Cost Ratio (Cumulative)</t>
    <phoneticPr fontId="3" type="noConversion"/>
  </si>
  <si>
    <t xml:space="preserve">     NPL Ratio</t>
    <phoneticPr fontId="3" type="noConversion"/>
  </si>
  <si>
    <t xml:space="preserve">     BIS Ratio</t>
    <phoneticPr fontId="3" type="noConversion"/>
  </si>
  <si>
    <t xml:space="preserve">     CET 1 Ratio</t>
    <phoneticPr fontId="3" type="noConversion"/>
  </si>
  <si>
    <t>N.A.</t>
    <phoneticPr fontId="3" type="noConversion"/>
  </si>
  <si>
    <t xml:space="preserve">     ROE (Quarterly)</t>
    <phoneticPr fontId="3" type="noConversion"/>
  </si>
  <si>
    <t xml:space="preserve">     ROE (Cumulative)</t>
    <phoneticPr fontId="3" type="noConversion"/>
  </si>
  <si>
    <t>1) Common shares basis, eliminating the effects of supplementary capital.</t>
    <phoneticPr fontId="3" type="noConversion"/>
  </si>
  <si>
    <t>Group Condensed Income Statement</t>
    <phoneticPr fontId="3" type="noConversion"/>
  </si>
  <si>
    <t>4Q16</t>
  </si>
  <si>
    <t>1Q17</t>
  </si>
  <si>
    <t>2Q17</t>
  </si>
  <si>
    <t>3Q17</t>
  </si>
  <si>
    <t>1Q18</t>
  </si>
  <si>
    <t>1Q21</t>
  </si>
  <si>
    <t>2Q21</t>
  </si>
  <si>
    <t>3Q21</t>
  </si>
  <si>
    <t>4Q21</t>
  </si>
  <si>
    <t>Net interest income</t>
    <phoneticPr fontId="3" type="noConversion"/>
  </si>
  <si>
    <t>Net fee and commission income</t>
    <phoneticPr fontId="3" type="noConversion"/>
  </si>
  <si>
    <t>Net other operating income(expenses)</t>
    <phoneticPr fontId="3" type="noConversion"/>
  </si>
  <si>
    <t>Gross operating income</t>
    <phoneticPr fontId="3" type="noConversion"/>
  </si>
  <si>
    <t>General &amp; administrative expenses</t>
    <phoneticPr fontId="3" type="noConversion"/>
  </si>
  <si>
    <t>Operating profit before provision for credit losses</t>
    <phoneticPr fontId="3" type="noConversion"/>
  </si>
  <si>
    <t>Provision for credit losses</t>
    <phoneticPr fontId="3" type="noConversion"/>
  </si>
  <si>
    <t>Net operating profit</t>
    <phoneticPr fontId="3" type="noConversion"/>
  </si>
  <si>
    <t>Net non-operating profit(loss)</t>
    <phoneticPr fontId="3" type="noConversion"/>
  </si>
  <si>
    <t>Profit before income tax</t>
    <phoneticPr fontId="3" type="noConversion"/>
  </si>
  <si>
    <t>Income tax expense</t>
    <phoneticPr fontId="3" type="noConversion"/>
  </si>
  <si>
    <t>Profit for the period</t>
    <phoneticPr fontId="3" type="noConversion"/>
  </si>
  <si>
    <t xml:space="preserve">   Profit attibutable to non-controlling interests</t>
    <phoneticPr fontId="3" type="noConversion"/>
  </si>
  <si>
    <t xml:space="preserve">   Profit attributable to shareholders of the parent company</t>
    <phoneticPr fontId="3" type="noConversion"/>
  </si>
  <si>
    <t>Group Condensed Balance Sheet</t>
    <phoneticPr fontId="3" type="noConversion"/>
  </si>
  <si>
    <t>Mar. 12</t>
    <phoneticPr fontId="3" type="noConversion"/>
  </si>
  <si>
    <t>Jun. 12</t>
    <phoneticPr fontId="3" type="noConversion"/>
  </si>
  <si>
    <t>Sep. 12</t>
    <phoneticPr fontId="3" type="noConversion"/>
  </si>
  <si>
    <t>Dec. 12</t>
    <phoneticPr fontId="3" type="noConversion"/>
  </si>
  <si>
    <t>Mar. 13</t>
    <phoneticPr fontId="3" type="noConversion"/>
  </si>
  <si>
    <t>Jun. 13</t>
    <phoneticPr fontId="3" type="noConversion"/>
  </si>
  <si>
    <t>Sep. 13</t>
    <phoneticPr fontId="3" type="noConversion"/>
  </si>
  <si>
    <t>Dec. 13</t>
    <phoneticPr fontId="3" type="noConversion"/>
  </si>
  <si>
    <t>Mar. 14</t>
    <phoneticPr fontId="3" type="noConversion"/>
  </si>
  <si>
    <t>Jun. 14</t>
    <phoneticPr fontId="3" type="noConversion"/>
  </si>
  <si>
    <t>Sep. 14</t>
    <phoneticPr fontId="3" type="noConversion"/>
  </si>
  <si>
    <t>Dec. 14</t>
    <phoneticPr fontId="3" type="noConversion"/>
  </si>
  <si>
    <t>Mar. 15</t>
    <phoneticPr fontId="3" type="noConversion"/>
  </si>
  <si>
    <t>Jun. 15</t>
    <phoneticPr fontId="3" type="noConversion"/>
  </si>
  <si>
    <t>Sep. 15</t>
    <phoneticPr fontId="3" type="noConversion"/>
  </si>
  <si>
    <t>Dec. 15</t>
    <phoneticPr fontId="3" type="noConversion"/>
  </si>
  <si>
    <t>Mar. 16</t>
    <phoneticPr fontId="3" type="noConversion"/>
  </si>
  <si>
    <t>Jun. 16</t>
    <phoneticPr fontId="3" type="noConversion"/>
  </si>
  <si>
    <t>Sep. 16</t>
    <phoneticPr fontId="3" type="noConversion"/>
  </si>
  <si>
    <t>Dec. 16</t>
    <phoneticPr fontId="3" type="noConversion"/>
  </si>
  <si>
    <t>Mar. 17</t>
    <phoneticPr fontId="3" type="noConversion"/>
  </si>
  <si>
    <t>Jun. 17</t>
    <phoneticPr fontId="3" type="noConversion"/>
  </si>
  <si>
    <t>Sep. 17</t>
    <phoneticPr fontId="3" type="noConversion"/>
  </si>
  <si>
    <t>Dec. 17</t>
  </si>
  <si>
    <t>Mar. 18</t>
    <phoneticPr fontId="3" type="noConversion"/>
  </si>
  <si>
    <t>Jun. 18</t>
    <phoneticPr fontId="3" type="noConversion"/>
  </si>
  <si>
    <t>Sep. 18</t>
    <phoneticPr fontId="3" type="noConversion"/>
  </si>
  <si>
    <t>Dec. 18</t>
    <phoneticPr fontId="3" type="noConversion"/>
  </si>
  <si>
    <t>Mar. 19</t>
    <phoneticPr fontId="3" type="noConversion"/>
  </si>
  <si>
    <t>Jun. 19</t>
    <phoneticPr fontId="3" type="noConversion"/>
  </si>
  <si>
    <t>Sep. 19</t>
    <phoneticPr fontId="3" type="noConversion"/>
  </si>
  <si>
    <t xml:space="preserve"> Dec. 19</t>
    <phoneticPr fontId="3" type="noConversion"/>
  </si>
  <si>
    <t xml:space="preserve"> Mar. 20</t>
    <phoneticPr fontId="3" type="noConversion"/>
  </si>
  <si>
    <t xml:space="preserve"> Jun. 20</t>
    <phoneticPr fontId="3" type="noConversion"/>
  </si>
  <si>
    <t>Sep. 20</t>
    <phoneticPr fontId="3" type="noConversion"/>
  </si>
  <si>
    <t>Dec. 20</t>
    <phoneticPr fontId="3" type="noConversion"/>
  </si>
  <si>
    <t xml:space="preserve"> Mar. 21</t>
    <phoneticPr fontId="3" type="noConversion"/>
  </si>
  <si>
    <t xml:space="preserve"> Jun. 21</t>
    <phoneticPr fontId="3" type="noConversion"/>
  </si>
  <si>
    <t xml:space="preserve"> Sep. 21</t>
    <phoneticPr fontId="3" type="noConversion"/>
  </si>
  <si>
    <t xml:space="preserve"> Dec. 21</t>
    <phoneticPr fontId="3" type="noConversion"/>
  </si>
  <si>
    <t>Mar. 22</t>
    <phoneticPr fontId="3" type="noConversion"/>
  </si>
  <si>
    <t>Jun. 22</t>
    <phoneticPr fontId="3" type="noConversion"/>
  </si>
  <si>
    <t>Sep. 22</t>
    <phoneticPr fontId="3" type="noConversion"/>
  </si>
  <si>
    <t>Dec. 22</t>
    <phoneticPr fontId="3" type="noConversion"/>
  </si>
  <si>
    <t>Mar. 23</t>
    <phoneticPr fontId="3" type="noConversion"/>
  </si>
  <si>
    <t>Jun. 23</t>
    <phoneticPr fontId="3" type="noConversion"/>
  </si>
  <si>
    <t>Total Assets</t>
    <phoneticPr fontId="48" type="noConversion"/>
  </si>
  <si>
    <t xml:space="preserve">    Cash and due from financial institutions</t>
    <phoneticPr fontId="48" type="noConversion"/>
  </si>
  <si>
    <t xml:space="preserve">    Financial assets at fair value through profit or loss</t>
    <phoneticPr fontId="48" type="noConversion"/>
  </si>
  <si>
    <t xml:space="preserve">    Derivative financial assets</t>
    <phoneticPr fontId="48" type="noConversion"/>
  </si>
  <si>
    <t xml:space="preserve">    Financial investments</t>
    <phoneticPr fontId="48" type="noConversion"/>
  </si>
  <si>
    <t xml:space="preserve">    Loans</t>
    <phoneticPr fontId="48" type="noConversion"/>
  </si>
  <si>
    <t xml:space="preserve">   (Reserves for loan losses)</t>
    <phoneticPr fontId="48" type="noConversion"/>
  </si>
  <si>
    <t xml:space="preserve">    Investments in associates</t>
    <phoneticPr fontId="3" type="noConversion"/>
  </si>
  <si>
    <t xml:space="preserve">    Insurance contract assets</t>
    <phoneticPr fontId="48" type="noConversion"/>
  </si>
  <si>
    <t xml:space="preserve">    Reinsurance contract assets</t>
    <phoneticPr fontId="48" type="noConversion"/>
  </si>
  <si>
    <t xml:space="preserve">    Tangible assets</t>
    <phoneticPr fontId="48" type="noConversion"/>
  </si>
  <si>
    <t xml:space="preserve">    Goodwill &amp; Intangible assets</t>
    <phoneticPr fontId="48" type="noConversion"/>
  </si>
  <si>
    <t xml:space="preserve">    Current income tax assets</t>
    <phoneticPr fontId="3" type="noConversion"/>
  </si>
  <si>
    <t xml:space="preserve">    Deferred income tax assets</t>
    <phoneticPr fontId="48" type="noConversion"/>
  </si>
  <si>
    <t xml:space="preserve">    Other assets</t>
    <phoneticPr fontId="48" type="noConversion"/>
  </si>
  <si>
    <t>Total Liabilities</t>
  </si>
  <si>
    <t xml:space="preserve">    Financial liabilities at fair value through profit or loss</t>
    <phoneticPr fontId="48" type="noConversion"/>
  </si>
  <si>
    <t xml:space="preserve">    Deposits</t>
    <phoneticPr fontId="48" type="noConversion"/>
  </si>
  <si>
    <t xml:space="preserve">    Debts</t>
    <phoneticPr fontId="48" type="noConversion"/>
  </si>
  <si>
    <t xml:space="preserve">    Debentures</t>
    <phoneticPr fontId="3" type="noConversion"/>
  </si>
  <si>
    <t xml:space="preserve">    Insurance contract liabilities</t>
    <phoneticPr fontId="48" type="noConversion"/>
  </si>
  <si>
    <t xml:space="preserve">    Reinsurance contract liabilities</t>
    <phoneticPr fontId="48" type="noConversion"/>
  </si>
  <si>
    <t xml:space="preserve">    Derivative financial liabilities</t>
    <phoneticPr fontId="48" type="noConversion"/>
  </si>
  <si>
    <t xml:space="preserve">    Net defined benefit liabilities</t>
    <phoneticPr fontId="48" type="noConversion"/>
  </si>
  <si>
    <t xml:space="preserve">    Provisions</t>
    <phoneticPr fontId="3" type="noConversion"/>
  </si>
  <si>
    <t xml:space="preserve">    Accrued expenses payables</t>
    <phoneticPr fontId="48" type="noConversion"/>
  </si>
  <si>
    <t xml:space="preserve">    Other liabilities</t>
    <phoneticPr fontId="48" type="noConversion"/>
  </si>
  <si>
    <t>Total Equity</t>
    <phoneticPr fontId="48" type="noConversion"/>
  </si>
  <si>
    <t xml:space="preserve">    Share capital</t>
    <phoneticPr fontId="48" type="noConversion"/>
  </si>
  <si>
    <t xml:space="preserve">    Hybrid financial instrument</t>
    <phoneticPr fontId="3" type="noConversion"/>
  </si>
  <si>
    <t>-</t>
    <phoneticPr fontId="3" type="noConversion"/>
  </si>
  <si>
    <t xml:space="preserve">    Capital surplus</t>
    <phoneticPr fontId="48" type="noConversion"/>
  </si>
  <si>
    <t xml:space="preserve">    Accumulated other comprehensive income</t>
    <phoneticPr fontId="48" type="noConversion"/>
  </si>
  <si>
    <t xml:space="preserve">    Retained earnings</t>
    <phoneticPr fontId="48" type="noConversion"/>
  </si>
  <si>
    <t xml:space="preserve">    Treasury shares</t>
    <phoneticPr fontId="48" type="noConversion"/>
  </si>
  <si>
    <t xml:space="preserve">    Non-controlling interest</t>
    <phoneticPr fontId="48" type="noConversion"/>
  </si>
  <si>
    <t>Group Interest Income / Spread / Margin (Bank+Credit Card)</t>
    <phoneticPr fontId="3" type="noConversion"/>
  </si>
  <si>
    <t>Group Interest Income</t>
    <phoneticPr fontId="3" type="noConversion"/>
  </si>
  <si>
    <t>IAS39</t>
    <phoneticPr fontId="3" type="noConversion"/>
  </si>
  <si>
    <t>Interest Income Reclassification</t>
    <phoneticPr fontId="3" type="noConversion"/>
  </si>
  <si>
    <t xml:space="preserve">  Interest Income</t>
    <phoneticPr fontId="3" type="noConversion"/>
  </si>
  <si>
    <t xml:space="preserve">    Due from financial institutions</t>
    <phoneticPr fontId="3" type="noConversion"/>
  </si>
  <si>
    <t xml:space="preserve">    Financial investments</t>
    <phoneticPr fontId="3" type="noConversion"/>
  </si>
  <si>
    <t xml:space="preserve">    Loans</t>
    <phoneticPr fontId="3" type="noConversion"/>
  </si>
  <si>
    <t xml:space="preserve">    Insurance contract liabilities interest</t>
    <phoneticPr fontId="3" type="noConversion"/>
  </si>
  <si>
    <t xml:space="preserve">    Others</t>
    <phoneticPr fontId="3" type="noConversion"/>
  </si>
  <si>
    <t xml:space="preserve">  Interest Expense</t>
    <phoneticPr fontId="3" type="noConversion"/>
  </si>
  <si>
    <t xml:space="preserve">    Deposits</t>
    <phoneticPr fontId="3" type="noConversion"/>
  </si>
  <si>
    <t xml:space="preserve">    Debts &amp; debentures</t>
    <phoneticPr fontId="3" type="noConversion"/>
  </si>
  <si>
    <t>Net Interest Income</t>
    <phoneticPr fontId="3" type="noConversion"/>
  </si>
  <si>
    <r>
      <t>Group Net Interest Margin(NIM)</t>
    </r>
    <r>
      <rPr>
        <b/>
        <vertAlign val="superscript"/>
        <sz val="12"/>
        <color theme="1"/>
        <rFont val="KB금융 본문체 Light"/>
        <family val="3"/>
        <charset val="129"/>
      </rPr>
      <t>1)</t>
    </r>
    <phoneticPr fontId="3" type="noConversion"/>
  </si>
  <si>
    <t>NIM (Quarterly)</t>
    <phoneticPr fontId="48" type="noConversion"/>
  </si>
  <si>
    <t>NIM (Cumulative)</t>
    <phoneticPr fontId="48" type="noConversion"/>
  </si>
  <si>
    <t>1) Bank NIM+ Card NIM(excluding credit card merchant fees).</t>
    <phoneticPr fontId="3" type="noConversion"/>
  </si>
  <si>
    <r>
      <t>Interest Spread / Net Interest Margin(NIM)</t>
    </r>
    <r>
      <rPr>
        <b/>
        <vertAlign val="superscript"/>
        <sz val="12"/>
        <color theme="1"/>
        <rFont val="KB금융 본문체 Light"/>
        <family val="3"/>
        <charset val="129"/>
      </rPr>
      <t>1)</t>
    </r>
    <r>
      <rPr>
        <b/>
        <sz val="12"/>
        <color theme="1"/>
        <rFont val="KB금융 본문체 Light"/>
        <family val="3"/>
        <charset val="129"/>
      </rPr>
      <t xml:space="preserve"> excluding credit card merchant fees</t>
    </r>
    <phoneticPr fontId="3" type="noConversion"/>
  </si>
  <si>
    <t>Interest earning assets</t>
    <phoneticPr fontId="48" type="noConversion"/>
  </si>
  <si>
    <r>
      <t>Interest earned on the assets</t>
    </r>
    <r>
      <rPr>
        <vertAlign val="superscript"/>
        <sz val="11"/>
        <rFont val="KB금융 본문체 Light"/>
        <family val="3"/>
        <charset val="129"/>
      </rPr>
      <t>2)</t>
    </r>
    <phoneticPr fontId="48" type="noConversion"/>
  </si>
  <si>
    <t>Yield</t>
    <phoneticPr fontId="48" type="noConversion"/>
  </si>
  <si>
    <t>Interest bearing liabilities</t>
    <phoneticPr fontId="48" type="noConversion"/>
  </si>
  <si>
    <r>
      <t>Interest paid on the liabilities</t>
    </r>
    <r>
      <rPr>
        <vertAlign val="superscript"/>
        <sz val="11"/>
        <rFont val="KB금융 본문체 Light"/>
        <family val="3"/>
        <charset val="129"/>
      </rPr>
      <t>3)</t>
    </r>
    <phoneticPr fontId="48" type="noConversion"/>
  </si>
  <si>
    <t>Interest spread</t>
    <phoneticPr fontId="48" type="noConversion"/>
  </si>
  <si>
    <t>Net Interest Margin</t>
    <phoneticPr fontId="48" type="noConversion"/>
  </si>
  <si>
    <t>1) Bank NIM + Card NIM.</t>
    <phoneticPr fontId="3" type="noConversion"/>
  </si>
  <si>
    <t>2) Interest income - credit guarantee fee.</t>
    <phoneticPr fontId="3" type="noConversion"/>
  </si>
  <si>
    <t>3) Interest expense + deposit insurance fee.</t>
    <phoneticPr fontId="3" type="noConversion"/>
  </si>
  <si>
    <r>
      <t>Interest Spread / Net Interest Margin(NIM)</t>
    </r>
    <r>
      <rPr>
        <b/>
        <vertAlign val="superscript"/>
        <sz val="12"/>
        <color theme="1"/>
        <rFont val="KB금융 본문체 Light"/>
        <family val="3"/>
        <charset val="129"/>
      </rPr>
      <t>1)</t>
    </r>
    <r>
      <rPr>
        <b/>
        <sz val="12"/>
        <color theme="1"/>
        <rFont val="KB금융 본문체 Light"/>
        <family val="3"/>
        <charset val="129"/>
      </rPr>
      <t xml:space="preserve"> including credit card merchant fees</t>
    </r>
    <phoneticPr fontId="3" type="noConversion"/>
  </si>
  <si>
    <t>Group Fee and Commission Income</t>
    <phoneticPr fontId="3" type="noConversion"/>
  </si>
  <si>
    <t xml:space="preserve">  Trust Fee</t>
    <phoneticPr fontId="48" type="noConversion"/>
  </si>
  <si>
    <t xml:space="preserve">  Fee and Commission </t>
    <phoneticPr fontId="48" type="noConversion"/>
  </si>
  <si>
    <t xml:space="preserve">     Fees from credit cards</t>
    <phoneticPr fontId="3" type="noConversion"/>
  </si>
  <si>
    <t xml:space="preserve">     Guarantee fees</t>
    <phoneticPr fontId="48" type="noConversion"/>
  </si>
  <si>
    <t xml:space="preserve">     Other commissions in Won</t>
    <phoneticPr fontId="3" type="noConversion"/>
  </si>
  <si>
    <t xml:space="preserve">        Commissions received as agency</t>
    <phoneticPr fontId="48" type="noConversion"/>
  </si>
  <si>
    <t xml:space="preserve">        Commissions received on represent securities</t>
    <phoneticPr fontId="48" type="noConversion"/>
  </si>
  <si>
    <t xml:space="preserve">        Commissions received on banking business</t>
    <phoneticPr fontId="48" type="noConversion"/>
  </si>
  <si>
    <t xml:space="preserve">        Commissions received on securities business</t>
    <phoneticPr fontId="3" type="noConversion"/>
  </si>
  <si>
    <t xml:space="preserve">        Others</t>
    <phoneticPr fontId="48" type="noConversion"/>
  </si>
  <si>
    <t xml:space="preserve">    Other commissions in foreign currency</t>
    <phoneticPr fontId="48" type="noConversion"/>
  </si>
  <si>
    <t>Net Fee and Commission Income</t>
    <phoneticPr fontId="48" type="noConversion"/>
  </si>
  <si>
    <t>Group Other Operating Income</t>
    <phoneticPr fontId="3" type="noConversion"/>
  </si>
  <si>
    <t>1Q19</t>
  </si>
  <si>
    <t>2Q19</t>
  </si>
  <si>
    <t>3Q19</t>
  </si>
  <si>
    <t>4Q19</t>
  </si>
  <si>
    <t>1Q20</t>
  </si>
  <si>
    <t>2Q20</t>
  </si>
  <si>
    <t>3Q20</t>
  </si>
  <si>
    <t>4Q20</t>
  </si>
  <si>
    <t xml:space="preserve">  Net gain/loss on securities</t>
    <phoneticPr fontId="3" type="noConversion"/>
  </si>
  <si>
    <r>
      <t xml:space="preserve">     Net gain/loss on FVPL securities</t>
    </r>
    <r>
      <rPr>
        <vertAlign val="superscript"/>
        <sz val="11"/>
        <rFont val="KB금융 본문체 Light"/>
        <family val="3"/>
        <charset val="129"/>
      </rPr>
      <t>2)</t>
    </r>
    <phoneticPr fontId="3" type="noConversion"/>
  </si>
  <si>
    <r>
      <t xml:space="preserve">     Net gain/loss on FVOCI securities</t>
    </r>
    <r>
      <rPr>
        <vertAlign val="superscript"/>
        <sz val="11"/>
        <rFont val="KB금융 본문체 Light"/>
        <family val="3"/>
        <charset val="129"/>
      </rPr>
      <t>3)</t>
    </r>
    <phoneticPr fontId="3" type="noConversion"/>
  </si>
  <si>
    <t xml:space="preserve">        Net gain/loss on sales </t>
    <phoneticPr fontId="3" type="noConversion"/>
  </si>
  <si>
    <t xml:space="preserve">        Impairment loss </t>
    <phoneticPr fontId="3" type="noConversion"/>
  </si>
  <si>
    <t xml:space="preserve">        Others</t>
    <phoneticPr fontId="3" type="noConversion"/>
  </si>
  <si>
    <t xml:space="preserve">  Net gain/loss on derivatives &amp; foreign 
  currency translation </t>
    <phoneticPr fontId="3" type="noConversion"/>
  </si>
  <si>
    <t xml:space="preserve">  Net other insurance finance income</t>
    <phoneticPr fontId="3" type="noConversion"/>
  </si>
  <si>
    <t xml:space="preserve">  Insurance service result</t>
    <phoneticPr fontId="3" type="noConversion"/>
  </si>
  <si>
    <t xml:space="preserve">  Other operating income </t>
    <phoneticPr fontId="3" type="noConversion"/>
  </si>
  <si>
    <t xml:space="preserve">     Deposit insurance fees &amp; credit guarantee fees</t>
    <phoneticPr fontId="3" type="noConversion"/>
  </si>
  <si>
    <t xml:space="preserve">     Net gain/loss on sale of loans</t>
    <phoneticPr fontId="3" type="noConversion"/>
  </si>
  <si>
    <t xml:space="preserve">     Others</t>
    <phoneticPr fontId="3" type="noConversion"/>
  </si>
  <si>
    <t>Net other operating income</t>
    <phoneticPr fontId="3" type="noConversion"/>
  </si>
  <si>
    <t>Group Provision for Credit Losses</t>
    <phoneticPr fontId="3" type="noConversion"/>
  </si>
  <si>
    <t>2Q18</t>
  </si>
  <si>
    <t xml:space="preserve">  Provision for loan losses</t>
    <phoneticPr fontId="3" type="noConversion"/>
  </si>
  <si>
    <t xml:space="preserve">  Provision for acceptances and guarantees</t>
    <phoneticPr fontId="48" type="noConversion"/>
  </si>
  <si>
    <t xml:space="preserve">  Provision for undrawn commitments</t>
    <phoneticPr fontId="48" type="noConversion"/>
  </si>
  <si>
    <t xml:space="preserve">  Provision for financial guarantees &amp; contracts </t>
    <phoneticPr fontId="48" type="noConversion"/>
  </si>
  <si>
    <t>Provision for Credit Losses</t>
  </si>
  <si>
    <r>
      <t>Group Credit Cost Ratio</t>
    </r>
    <r>
      <rPr>
        <b/>
        <vertAlign val="superscript"/>
        <sz val="12"/>
        <color theme="1"/>
        <rFont val="KB금융 본문체 Light"/>
        <family val="3"/>
        <charset val="129"/>
      </rPr>
      <t>1)</t>
    </r>
    <phoneticPr fontId="3" type="noConversion"/>
  </si>
  <si>
    <t>Total Outstanding Credit</t>
    <phoneticPr fontId="3" type="noConversion"/>
  </si>
  <si>
    <t xml:space="preserve">        Household</t>
    <phoneticPr fontId="3" type="noConversion"/>
  </si>
  <si>
    <t xml:space="preserve">        Corporate</t>
    <phoneticPr fontId="3" type="noConversion"/>
  </si>
  <si>
    <t xml:space="preserve">        Credit Card</t>
    <phoneticPr fontId="3" type="noConversion"/>
  </si>
  <si>
    <t>Provision for Loan Losses</t>
    <phoneticPr fontId="3" type="noConversion"/>
  </si>
  <si>
    <t>Quarterly Credit Cost</t>
    <phoneticPr fontId="3" type="noConversion"/>
  </si>
  <si>
    <t>Cumulative Credit Cost</t>
    <phoneticPr fontId="3" type="noConversion"/>
  </si>
  <si>
    <t xml:space="preserve">1) Based on simple arithmetic sum of subsidiaries </t>
    <phoneticPr fontId="3" type="noConversion"/>
  </si>
  <si>
    <t>Group General &amp; Administrative Expenses</t>
    <phoneticPr fontId="3" type="noConversion"/>
  </si>
  <si>
    <t>1Q16</t>
  </si>
  <si>
    <t>2Q16</t>
  </si>
  <si>
    <t>3Q16</t>
  </si>
  <si>
    <t xml:space="preserve">  Employee Benefits</t>
    <phoneticPr fontId="3" type="noConversion"/>
  </si>
  <si>
    <t xml:space="preserve">     Post-employment benefits</t>
    <phoneticPr fontId="48" type="noConversion"/>
  </si>
  <si>
    <t xml:space="preserve">     Termination benefits</t>
    <phoneticPr fontId="48" type="noConversion"/>
  </si>
  <si>
    <t xml:space="preserve">     Salaries &amp; employee benefits</t>
    <phoneticPr fontId="48" type="noConversion"/>
  </si>
  <si>
    <t xml:space="preserve">     Others</t>
    <phoneticPr fontId="48" type="noConversion"/>
  </si>
  <si>
    <t xml:space="preserve">  Depreciation and Amortization</t>
    <phoneticPr fontId="3" type="noConversion"/>
  </si>
  <si>
    <t xml:space="preserve">     Tangible assets</t>
    <phoneticPr fontId="48" type="noConversion"/>
  </si>
  <si>
    <t xml:space="preserve">     Intangible assets</t>
    <phoneticPr fontId="48" type="noConversion"/>
  </si>
  <si>
    <t xml:space="preserve">  Other General and Administrative Expenses</t>
    <phoneticPr fontId="48" type="noConversion"/>
  </si>
  <si>
    <t xml:space="preserve">     Occupancy, furniture &amp; equipment expenses</t>
    <phoneticPr fontId="48" type="noConversion"/>
  </si>
  <si>
    <t xml:space="preserve">     Taxes  </t>
    <phoneticPr fontId="48" type="noConversion"/>
  </si>
  <si>
    <t>General &amp; Administrative Expenses</t>
  </si>
  <si>
    <t>Cost to Income Ratio (CIR)</t>
    <phoneticPr fontId="3" type="noConversion"/>
  </si>
  <si>
    <t xml:space="preserve">     Gross operating income</t>
    <phoneticPr fontId="3" type="noConversion"/>
  </si>
  <si>
    <t xml:space="preserve">     General &amp; administrative expenses</t>
    <phoneticPr fontId="3" type="noConversion"/>
  </si>
  <si>
    <t>Quarterly CIR</t>
    <phoneticPr fontId="3" type="noConversion"/>
  </si>
  <si>
    <t>Cumulative CIR</t>
    <phoneticPr fontId="3" type="noConversion"/>
  </si>
  <si>
    <r>
      <t>Group Asset Quality</t>
    </r>
    <r>
      <rPr>
        <vertAlign val="superscript"/>
        <sz val="14"/>
        <color theme="1"/>
        <rFont val="KB금융 제목체 Bold"/>
        <family val="3"/>
        <charset val="129"/>
      </rPr>
      <t>1)</t>
    </r>
    <phoneticPr fontId="3" type="noConversion"/>
  </si>
  <si>
    <t>Dec. 16</t>
  </si>
  <si>
    <t>Mar. 17</t>
  </si>
  <si>
    <t>Sep. 17</t>
  </si>
  <si>
    <t>Dec. 19</t>
    <phoneticPr fontId="3" type="noConversion"/>
  </si>
  <si>
    <t>Mar. 20</t>
    <phoneticPr fontId="3" type="noConversion"/>
  </si>
  <si>
    <t xml:space="preserve"> Sep. 20</t>
    <phoneticPr fontId="3" type="noConversion"/>
  </si>
  <si>
    <t xml:space="preserve"> Dec. 20</t>
    <phoneticPr fontId="3" type="noConversion"/>
  </si>
  <si>
    <t>Mar. 21</t>
    <phoneticPr fontId="3" type="noConversion"/>
  </si>
  <si>
    <t>Jun. 21</t>
    <phoneticPr fontId="3" type="noConversion"/>
  </si>
  <si>
    <t>Sep. 21</t>
    <phoneticPr fontId="3" type="noConversion"/>
  </si>
  <si>
    <t>Dec. 21</t>
    <phoneticPr fontId="3" type="noConversion"/>
  </si>
  <si>
    <t>Total Outstanding Credits</t>
    <phoneticPr fontId="3" type="noConversion"/>
  </si>
  <si>
    <t xml:space="preserve">  Normal</t>
  </si>
  <si>
    <t xml:space="preserve">  Precautionary</t>
  </si>
  <si>
    <t xml:space="preserve">  Substandard</t>
  </si>
  <si>
    <t xml:space="preserve">  Doubtful</t>
  </si>
  <si>
    <t xml:space="preserve">  Estimated Loss</t>
  </si>
  <si>
    <t>NPL (A)</t>
    <phoneticPr fontId="3" type="noConversion"/>
  </si>
  <si>
    <t>NPL Ratio</t>
  </si>
  <si>
    <r>
      <t>Loan loss reserves</t>
    </r>
    <r>
      <rPr>
        <vertAlign val="superscript"/>
        <sz val="11"/>
        <color indexed="8"/>
        <rFont val="KB금융 본문체 Light"/>
        <family val="3"/>
        <charset val="129"/>
      </rPr>
      <t>2)</t>
    </r>
    <r>
      <rPr>
        <sz val="11"/>
        <color indexed="8"/>
        <rFont val="KB금융 본문체 Light"/>
        <family val="3"/>
        <charset val="129"/>
      </rPr>
      <t xml:space="preserve"> (B)</t>
    </r>
    <phoneticPr fontId="3" type="noConversion"/>
  </si>
  <si>
    <t>Reserves for credit losses (C )</t>
    <phoneticPr fontId="3" type="noConversion"/>
  </si>
  <si>
    <r>
      <t>NPL Coverage Ratio(New)</t>
    </r>
    <r>
      <rPr>
        <b/>
        <vertAlign val="superscript"/>
        <sz val="11"/>
        <color indexed="8"/>
        <rFont val="KB금융 본문체 Light"/>
        <family val="3"/>
        <charset val="129"/>
      </rPr>
      <t xml:space="preserve"> </t>
    </r>
    <r>
      <rPr>
        <b/>
        <sz val="11"/>
        <color indexed="8"/>
        <rFont val="KB금융 본문체 Light"/>
        <family val="3"/>
        <charset val="129"/>
      </rPr>
      <t>(B/A)</t>
    </r>
    <phoneticPr fontId="3" type="noConversion"/>
  </si>
  <si>
    <r>
      <t>NPL Coverage Ratio(Old)</t>
    </r>
    <r>
      <rPr>
        <b/>
        <vertAlign val="superscript"/>
        <sz val="11"/>
        <color indexed="8"/>
        <rFont val="KB금융 본문체 Light"/>
        <family val="3"/>
        <charset val="129"/>
      </rPr>
      <t xml:space="preserve"> </t>
    </r>
    <r>
      <rPr>
        <b/>
        <sz val="11"/>
        <color indexed="8"/>
        <rFont val="KB금융 본문체 Light"/>
        <family val="3"/>
        <charset val="129"/>
      </rPr>
      <t xml:space="preserve"> [(B+C)/A)]</t>
    </r>
    <phoneticPr fontId="3" type="noConversion"/>
  </si>
  <si>
    <t xml:space="preserve">1) Based on simple arithmetic sum of each subsidiary's figures (excl. overseas local subsidiaries, overseas equity investments, and SPCs for consolidation, etc.) </t>
    <phoneticPr fontId="3" type="noConversion"/>
  </si>
  <si>
    <t>2) Allowances for loan losses and acceptances &amp; guarantees</t>
    <phoneticPr fontId="3" type="noConversion"/>
  </si>
  <si>
    <r>
      <t>Group Capital Adequacy</t>
    </r>
    <r>
      <rPr>
        <vertAlign val="superscript"/>
        <sz val="14"/>
        <color theme="1"/>
        <rFont val="KB금융 제목체 Bold"/>
        <family val="3"/>
        <charset val="129"/>
      </rPr>
      <t>1)</t>
    </r>
    <phoneticPr fontId="3" type="noConversion"/>
  </si>
  <si>
    <t>Dec. 17</t>
    <phoneticPr fontId="3" type="noConversion"/>
  </si>
  <si>
    <t xml:space="preserve"> Mar. 22</t>
    <phoneticPr fontId="3" type="noConversion"/>
  </si>
  <si>
    <t xml:space="preserve"> Jun. 22</t>
    <phoneticPr fontId="3" type="noConversion"/>
  </si>
  <si>
    <t xml:space="preserve"> Sep. 22</t>
    <phoneticPr fontId="3" type="noConversion"/>
  </si>
  <si>
    <t xml:space="preserve"> Dec. 22</t>
    <phoneticPr fontId="3" type="noConversion"/>
  </si>
  <si>
    <t xml:space="preserve"> Mar. 23</t>
    <phoneticPr fontId="3" type="noConversion"/>
  </si>
  <si>
    <t xml:space="preserve"> Jun. 23</t>
    <phoneticPr fontId="3" type="noConversion"/>
  </si>
  <si>
    <t xml:space="preserve">   Tier 1 Capital</t>
    <phoneticPr fontId="3" type="noConversion"/>
  </si>
  <si>
    <t xml:space="preserve">          Common Equity Tier 1</t>
    <phoneticPr fontId="3" type="noConversion"/>
  </si>
  <si>
    <t xml:space="preserve">                  Paid in capital</t>
    <phoneticPr fontId="3" type="noConversion"/>
  </si>
  <si>
    <t>v</t>
    <phoneticPr fontId="3" type="noConversion"/>
  </si>
  <si>
    <t xml:space="preserve">                  Capital surplus</t>
    <phoneticPr fontId="3" type="noConversion"/>
  </si>
  <si>
    <t xml:space="preserve">                  Retained earnings</t>
    <phoneticPr fontId="3" type="noConversion"/>
  </si>
  <si>
    <t xml:space="preserve">                  Others</t>
    <phoneticPr fontId="3" type="noConversion"/>
  </si>
  <si>
    <t xml:space="preserve">                  Deductions</t>
    <phoneticPr fontId="3" type="noConversion"/>
  </si>
  <si>
    <t xml:space="preserve">          Additional Tier 1</t>
    <phoneticPr fontId="3" type="noConversion"/>
  </si>
  <si>
    <t xml:space="preserve">   Tier 2 Capital</t>
    <phoneticPr fontId="3" type="noConversion"/>
  </si>
  <si>
    <t xml:space="preserve">                  Provisions</t>
    <phoneticPr fontId="3" type="noConversion"/>
  </si>
  <si>
    <t xml:space="preserve">                  Subordinated debt(holding company)</t>
    <phoneticPr fontId="3" type="noConversion"/>
  </si>
  <si>
    <t xml:space="preserve">                  Subordinated debt(Kookmin Bank)</t>
    <phoneticPr fontId="3" type="noConversion"/>
  </si>
  <si>
    <t>Total BIS Capital</t>
    <phoneticPr fontId="3" type="noConversion"/>
  </si>
  <si>
    <t xml:space="preserve">Risk Weighted Assets </t>
    <phoneticPr fontId="3" type="noConversion"/>
  </si>
  <si>
    <t>BIS Capital Ratio</t>
    <phoneticPr fontId="3" type="noConversion"/>
  </si>
  <si>
    <t xml:space="preserve">           Tier 1 </t>
    <phoneticPr fontId="3" type="noConversion"/>
  </si>
  <si>
    <t xml:space="preserve">                  Common Equity Tier 1</t>
    <phoneticPr fontId="3" type="noConversion"/>
  </si>
  <si>
    <t xml:space="preserve">           Tier 2 </t>
    <phoneticPr fontId="3" type="noConversion"/>
  </si>
  <si>
    <t>1) Based on BASEL III (calculated in accordance with the early adoption of Basel III Credit Risk Framework from September 2020)</t>
    <phoneticPr fontId="3" type="noConversion"/>
  </si>
  <si>
    <t>Group Employees / Branches</t>
    <phoneticPr fontId="3" type="noConversion"/>
  </si>
  <si>
    <t>Mar. 11</t>
    <phoneticPr fontId="3" type="noConversion"/>
  </si>
  <si>
    <t>Jun. 11</t>
    <phoneticPr fontId="3" type="noConversion"/>
  </si>
  <si>
    <t>Sep. 11</t>
    <phoneticPr fontId="3" type="noConversion"/>
  </si>
  <si>
    <t>Dec. 11</t>
    <phoneticPr fontId="3" type="noConversion"/>
  </si>
  <si>
    <t>Mar. 18</t>
  </si>
  <si>
    <t xml:space="preserve"> Sep. 20</t>
  </si>
  <si>
    <t>Dec. 21</t>
  </si>
  <si>
    <t>KB Financial Group Inc. (holding company)</t>
    <phoneticPr fontId="3" type="noConversion"/>
  </si>
  <si>
    <t>KB Asset Management</t>
    <phoneticPr fontId="3" type="noConversion"/>
  </si>
  <si>
    <t>KB Capital</t>
    <phoneticPr fontId="3" type="noConversion"/>
  </si>
  <si>
    <t>KB Savings Bank</t>
    <phoneticPr fontId="3" type="noConversion"/>
  </si>
  <si>
    <t>KB Real Estate Trust</t>
    <phoneticPr fontId="3" type="noConversion"/>
  </si>
  <si>
    <t>KB Investment</t>
    <phoneticPr fontId="3" type="noConversion"/>
  </si>
  <si>
    <t>KB Data Systems</t>
    <phoneticPr fontId="3" type="noConversion"/>
  </si>
  <si>
    <t>Total</t>
    <phoneticPr fontId="3" type="noConversion"/>
  </si>
  <si>
    <t>Jun. 18</t>
  </si>
  <si>
    <t>Mar. 19</t>
  </si>
  <si>
    <t>Sep. 19</t>
  </si>
  <si>
    <t>Dec. 19</t>
  </si>
  <si>
    <t>Jun. 21</t>
  </si>
  <si>
    <t>Sep. 21</t>
  </si>
  <si>
    <t>Jun. 23</t>
  </si>
  <si>
    <t xml:space="preserve">  Directors</t>
    <phoneticPr fontId="3" type="noConversion"/>
  </si>
  <si>
    <t xml:space="preserve">   Executive</t>
    <phoneticPr fontId="48" type="noConversion"/>
  </si>
  <si>
    <t xml:space="preserve">   Non-Executive</t>
    <phoneticPr fontId="48" type="noConversion"/>
  </si>
  <si>
    <t xml:space="preserve">   Non-Standing</t>
    <phoneticPr fontId="48" type="noConversion"/>
  </si>
  <si>
    <t xml:space="preserve">  Executive Vice Presidents</t>
    <phoneticPr fontId="3" type="noConversion"/>
  </si>
  <si>
    <t xml:space="preserve">  Regional Directors</t>
    <phoneticPr fontId="63" type="noConversion"/>
  </si>
  <si>
    <t xml:space="preserve">  Regular Employees</t>
    <phoneticPr fontId="48" type="noConversion"/>
  </si>
  <si>
    <r>
      <t>Total</t>
    </r>
    <r>
      <rPr>
        <b/>
        <vertAlign val="superscript"/>
        <sz val="11"/>
        <rFont val="KB금융 본문체 Light"/>
        <family val="3"/>
        <charset val="129"/>
      </rPr>
      <t>1)</t>
    </r>
    <phoneticPr fontId="3" type="noConversion"/>
  </si>
  <si>
    <t>1) Excluding non-executive and non-standing directors</t>
    <phoneticPr fontId="3" type="noConversion"/>
  </si>
  <si>
    <t xml:space="preserve">  Employees</t>
    <phoneticPr fontId="3" type="noConversion"/>
  </si>
  <si>
    <t xml:space="preserve">       Regular</t>
    <phoneticPr fontId="3" type="noConversion"/>
  </si>
  <si>
    <t xml:space="preserve">       Contract</t>
    <phoneticPr fontId="3" type="noConversion"/>
  </si>
  <si>
    <t xml:space="preserve">  Senior Management</t>
    <phoneticPr fontId="3" type="noConversion"/>
  </si>
  <si>
    <t xml:space="preserve">  Employees</t>
    <phoneticPr fontId="48" type="noConversion"/>
  </si>
  <si>
    <t>Branches / ATMs of KB Kookmin Bank</t>
    <phoneticPr fontId="3" type="noConversion"/>
  </si>
  <si>
    <t xml:space="preserve">  Regular Branch</t>
    <phoneticPr fontId="3" type="noConversion"/>
  </si>
  <si>
    <t xml:space="preserve">  Sub-branch</t>
    <phoneticPr fontId="3" type="noConversion"/>
  </si>
  <si>
    <t xml:space="preserve">  ATM Branch</t>
    <phoneticPr fontId="3" type="noConversion"/>
  </si>
  <si>
    <t>ATM</t>
    <phoneticPr fontId="3" type="noConversion"/>
  </si>
  <si>
    <t>Long-Term</t>
  </si>
  <si>
    <t>Short-Term</t>
  </si>
  <si>
    <t>Outlook</t>
  </si>
  <si>
    <t>Last Updated</t>
  </si>
  <si>
    <t>Moody's</t>
  </si>
  <si>
    <t>A1</t>
    <phoneticPr fontId="3" type="noConversion"/>
  </si>
  <si>
    <t>Prime-1</t>
  </si>
  <si>
    <t>Stable</t>
  </si>
  <si>
    <t>2019.6.24</t>
    <phoneticPr fontId="3" type="noConversion"/>
  </si>
  <si>
    <t>S&amp;P</t>
    <phoneticPr fontId="3" type="noConversion"/>
  </si>
  <si>
    <t>A</t>
    <phoneticPr fontId="3" type="noConversion"/>
  </si>
  <si>
    <t>A-1</t>
    <phoneticPr fontId="3" type="noConversion"/>
  </si>
  <si>
    <t>2019.8.26</t>
    <phoneticPr fontId="3" type="noConversion"/>
  </si>
  <si>
    <t>Note: Ratings for the holding company</t>
    <phoneticPr fontId="3" type="noConversion"/>
  </si>
  <si>
    <t xml:space="preserve">   Share of profit(loss) of associates</t>
    <phoneticPr fontId="3" type="noConversion"/>
  </si>
  <si>
    <t xml:space="preserve">   Net other non-operating income(expenses)</t>
    <phoneticPr fontId="3" type="noConversion"/>
  </si>
  <si>
    <t xml:space="preserve">   (Allowances for loan losses)</t>
    <phoneticPr fontId="48" type="noConversion"/>
  </si>
  <si>
    <t>Total Liabilities</t>
    <phoneticPr fontId="3" type="noConversion"/>
  </si>
  <si>
    <t xml:space="preserve">    Hybrid financial instrument</t>
  </si>
  <si>
    <t>-</t>
  </si>
  <si>
    <t>1Q12</t>
  </si>
  <si>
    <t>2Q12</t>
  </si>
  <si>
    <t>3Q12</t>
  </si>
  <si>
    <t>4Q12</t>
  </si>
  <si>
    <t xml:space="preserve">    Financial Investments</t>
    <phoneticPr fontId="3" type="noConversion"/>
  </si>
  <si>
    <t xml:space="preserve">    Other</t>
    <phoneticPr fontId="3" type="noConversion"/>
  </si>
  <si>
    <t xml:space="preserve">    Debts &amp; Debentures</t>
    <phoneticPr fontId="3" type="noConversion"/>
  </si>
  <si>
    <t>Bank Net Interest Margin</t>
    <phoneticPr fontId="3" type="noConversion"/>
  </si>
  <si>
    <t>Interest Spread / Margin</t>
    <phoneticPr fontId="3" type="noConversion"/>
  </si>
  <si>
    <r>
      <t>Interest earning assets</t>
    </r>
    <r>
      <rPr>
        <vertAlign val="superscript"/>
        <sz val="11"/>
        <rFont val="KB금융 본문체 Light"/>
        <family val="3"/>
        <charset val="129"/>
      </rPr>
      <t>1)</t>
    </r>
    <phoneticPr fontId="48" type="noConversion"/>
  </si>
  <si>
    <r>
      <t>Interest bearing liabilities</t>
    </r>
    <r>
      <rPr>
        <vertAlign val="superscript"/>
        <sz val="11"/>
        <rFont val="KB금융 본문체 Light"/>
        <family val="3"/>
        <charset val="129"/>
      </rPr>
      <t>1)</t>
    </r>
    <phoneticPr fontId="48" type="noConversion"/>
  </si>
  <si>
    <t>1) Average balance based on separate financial statement</t>
    <phoneticPr fontId="3" type="noConversion"/>
  </si>
  <si>
    <t>2) Interest income - credit guarantee fee</t>
    <phoneticPr fontId="3" type="noConversion"/>
  </si>
  <si>
    <t>3) Interest expense + deposit insurance fee</t>
    <phoneticPr fontId="3" type="noConversion"/>
  </si>
  <si>
    <t xml:space="preserve">        Commissions received on loan business</t>
    <phoneticPr fontId="48" type="noConversion"/>
  </si>
  <si>
    <r>
      <t xml:space="preserve">     Net gain/loss on FVPL securities</t>
    </r>
    <r>
      <rPr>
        <vertAlign val="superscript"/>
        <sz val="11"/>
        <rFont val="KB금융 본문체 Light"/>
        <family val="3"/>
        <charset val="129"/>
      </rPr>
      <t>1)</t>
    </r>
    <phoneticPr fontId="3" type="noConversion"/>
  </si>
  <si>
    <r>
      <t xml:space="preserve">     Net gain/loss on FVOCI securities</t>
    </r>
    <r>
      <rPr>
        <vertAlign val="superscript"/>
        <sz val="11"/>
        <rFont val="KB금융 본문체 Light"/>
        <family val="3"/>
        <charset val="129"/>
      </rPr>
      <t>2)</t>
    </r>
    <phoneticPr fontId="3" type="noConversion"/>
  </si>
  <si>
    <t xml:space="preserve">        Net gain/loss on sales </t>
  </si>
  <si>
    <t xml:space="preserve">        Impairment loss </t>
  </si>
  <si>
    <t xml:space="preserve">        Others</t>
  </si>
  <si>
    <t>1) Financial assets(liabilities) at fair value through profit or loss</t>
  </si>
  <si>
    <t xml:space="preserve">2) Financial assets(liabilities) at fair value through other comprehensive income </t>
  </si>
  <si>
    <t>Credit Cost Ratio</t>
    <phoneticPr fontId="3" type="noConversion"/>
  </si>
  <si>
    <t xml:space="preserve"> Total Outstanding Credit</t>
  </si>
  <si>
    <t xml:space="preserve">        Household</t>
  </si>
  <si>
    <t xml:space="preserve">        Corporate</t>
  </si>
  <si>
    <t xml:space="preserve"> Provision for Loan Losses</t>
    <phoneticPr fontId="3" type="noConversion"/>
  </si>
  <si>
    <t>Quarterly Credit Cost</t>
  </si>
  <si>
    <t>Cumulative Credit Cost</t>
  </si>
  <si>
    <t>Cost to Income Ratio(CIR)</t>
    <phoneticPr fontId="3" type="noConversion"/>
  </si>
  <si>
    <t>Quarterly CIR</t>
  </si>
  <si>
    <t>Cumulative CIR</t>
  </si>
  <si>
    <t>Loans in Won</t>
    <phoneticPr fontId="3" type="noConversion"/>
  </si>
  <si>
    <t xml:space="preserve">  Household</t>
    <phoneticPr fontId="3" type="noConversion"/>
  </si>
  <si>
    <t xml:space="preserve">     Mortgage</t>
    <phoneticPr fontId="3" type="noConversion"/>
  </si>
  <si>
    <t xml:space="preserve">     General</t>
    <phoneticPr fontId="3" type="noConversion"/>
  </si>
  <si>
    <t xml:space="preserve">          Home equity</t>
    <phoneticPr fontId="3" type="noConversion"/>
  </si>
  <si>
    <t xml:space="preserve">  Corporate</t>
    <phoneticPr fontId="3" type="noConversion"/>
  </si>
  <si>
    <t xml:space="preserve">     SME</t>
    <phoneticPr fontId="3" type="noConversion"/>
  </si>
  <si>
    <t xml:space="preserve">          SOHO</t>
    <phoneticPr fontId="3" type="noConversion"/>
  </si>
  <si>
    <t xml:space="preserve">     SME private placement bonds</t>
    <phoneticPr fontId="3" type="noConversion"/>
  </si>
  <si>
    <t xml:space="preserve">     Large corporate private placement bonds</t>
    <phoneticPr fontId="3" type="noConversion"/>
  </si>
  <si>
    <t>Loan Portfolio</t>
    <phoneticPr fontId="3" type="noConversion"/>
  </si>
  <si>
    <t xml:space="preserve">                                           </t>
    <phoneticPr fontId="3" type="noConversion"/>
  </si>
  <si>
    <t>Jun. 19</t>
  </si>
  <si>
    <t>Sep.20</t>
    <phoneticPr fontId="3" type="noConversion"/>
  </si>
  <si>
    <t xml:space="preserve">     Large corporate</t>
    <phoneticPr fontId="3" type="noConversion"/>
  </si>
  <si>
    <t>Deposits in Won</t>
    <phoneticPr fontId="3" type="noConversion"/>
  </si>
  <si>
    <t xml:space="preserve">  Core deposits</t>
    <phoneticPr fontId="3" type="noConversion"/>
  </si>
  <si>
    <t xml:space="preserve">  Savings deposits</t>
    <phoneticPr fontId="3" type="noConversion"/>
  </si>
  <si>
    <t xml:space="preserve">  Marketable deposits</t>
    <phoneticPr fontId="3" type="noConversion"/>
  </si>
  <si>
    <t>Deposit Portfolio</t>
    <phoneticPr fontId="3" type="noConversion"/>
  </si>
  <si>
    <t xml:space="preserve">  Core deposits</t>
  </si>
  <si>
    <t xml:space="preserve">  Savings deposits</t>
  </si>
  <si>
    <t xml:space="preserve">  Marketable deposits</t>
  </si>
  <si>
    <r>
      <t>Loan to Deposit Ratio</t>
    </r>
    <r>
      <rPr>
        <b/>
        <vertAlign val="superscript"/>
        <sz val="12"/>
        <color theme="1"/>
        <rFont val="KB금융 본문체 Light"/>
        <family val="3"/>
        <charset val="129"/>
      </rPr>
      <t>1)</t>
    </r>
    <phoneticPr fontId="3" type="noConversion"/>
  </si>
  <si>
    <r>
      <t>Loans in Won / Deposits in Won</t>
    </r>
    <r>
      <rPr>
        <vertAlign val="superscript"/>
        <sz val="11"/>
        <rFont val="KB금융 본문체 Light"/>
        <family val="3"/>
        <charset val="129"/>
      </rPr>
      <t>2)</t>
    </r>
    <phoneticPr fontId="3" type="noConversion"/>
  </si>
  <si>
    <t>1) Based on new formula in accordance with FSS guideline from 2020</t>
    <phoneticPr fontId="3" type="noConversion"/>
  </si>
  <si>
    <t>2) Based on monthly average balance including CD and covered bond, respectively up to 1% of deposits in Won</t>
    <phoneticPr fontId="3" type="noConversion"/>
  </si>
  <si>
    <t>Total Outstanding Credits</t>
  </si>
  <si>
    <r>
      <t>Loan loss reserves</t>
    </r>
    <r>
      <rPr>
        <vertAlign val="superscript"/>
        <sz val="11"/>
        <color indexed="8"/>
        <rFont val="KB금융 본문체 Light"/>
        <family val="3"/>
        <charset val="129"/>
      </rPr>
      <t>1)</t>
    </r>
    <r>
      <rPr>
        <sz val="11"/>
        <color indexed="8"/>
        <rFont val="KB금융 본문체 Light"/>
        <family val="3"/>
        <charset val="129"/>
      </rPr>
      <t xml:space="preserve"> (B)</t>
    </r>
    <phoneticPr fontId="3" type="noConversion"/>
  </si>
  <si>
    <t>1) Allowances for loan losses and acceptances &amp; guarantees</t>
  </si>
  <si>
    <t>Household</t>
    <phoneticPr fontId="3" type="noConversion"/>
  </si>
  <si>
    <t>NPL</t>
  </si>
  <si>
    <r>
      <t>Loan loss reserves</t>
    </r>
    <r>
      <rPr>
        <vertAlign val="superscript"/>
        <sz val="11"/>
        <color indexed="8"/>
        <rFont val="KB금융 본문체 Light"/>
        <family val="3"/>
        <charset val="129"/>
      </rPr>
      <t>1)</t>
    </r>
    <phoneticPr fontId="3" type="noConversion"/>
  </si>
  <si>
    <t>Reserve for credit losses</t>
  </si>
  <si>
    <t>NPL Coverage Ratio</t>
    <phoneticPr fontId="3" type="noConversion"/>
  </si>
  <si>
    <t>Corporate</t>
    <phoneticPr fontId="3" type="noConversion"/>
  </si>
  <si>
    <t>Write-offs / NPL Sales</t>
    <phoneticPr fontId="3" type="noConversion"/>
  </si>
  <si>
    <t xml:space="preserve">  Write-offs</t>
    <phoneticPr fontId="3" type="noConversion"/>
  </si>
  <si>
    <t xml:space="preserve">     Household</t>
    <phoneticPr fontId="3" type="noConversion"/>
  </si>
  <si>
    <t xml:space="preserve">     Corporate</t>
    <phoneticPr fontId="3" type="noConversion"/>
  </si>
  <si>
    <t xml:space="preserve">  NPL Sales</t>
    <phoneticPr fontId="3" type="noConversion"/>
  </si>
  <si>
    <t>Recoveries from Written-offs</t>
    <phoneticPr fontId="3" type="noConversion"/>
  </si>
  <si>
    <t>4Q17</t>
    <phoneticPr fontId="3" type="noConversion"/>
  </si>
  <si>
    <t>Delinquency Ratio</t>
    <phoneticPr fontId="3" type="noConversion"/>
  </si>
  <si>
    <t>SME</t>
    <phoneticPr fontId="3" type="noConversion"/>
  </si>
  <si>
    <t>Large Corporation</t>
    <phoneticPr fontId="3" type="noConversion"/>
  </si>
  <si>
    <t>* Delinquent for 1 month and over</t>
    <phoneticPr fontId="3" type="noConversion"/>
  </si>
  <si>
    <t>Loan Amount</t>
    <phoneticPr fontId="3" type="noConversion"/>
  </si>
  <si>
    <t>Delinquent Amount</t>
    <phoneticPr fontId="3" type="noConversion"/>
  </si>
  <si>
    <t>Delinquent Amount by Period</t>
    <phoneticPr fontId="3" type="noConversion"/>
  </si>
  <si>
    <t xml:space="preserve">  1~3 months</t>
    <phoneticPr fontId="3" type="noConversion"/>
  </si>
  <si>
    <t xml:space="preserve">  3~6 months</t>
    <phoneticPr fontId="3" type="noConversion"/>
  </si>
  <si>
    <t xml:space="preserve">  6~12 months</t>
    <phoneticPr fontId="3" type="noConversion"/>
  </si>
  <si>
    <t xml:space="preserve">  Over 12 months</t>
    <phoneticPr fontId="3" type="noConversion"/>
  </si>
  <si>
    <t>Delinquency Ratio by Industry (Coporate Loan)</t>
    <phoneticPr fontId="3" type="noConversion"/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</si>
  <si>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</si>
  <si>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</si>
  <si>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</si>
  <si>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water supply </t>
  </si>
  <si>
    <t xml:space="preserve">Sewage, waste management, materials recovery and remediation activities </t>
    <phoneticPr fontId="3" type="noConversion"/>
  </si>
  <si>
    <t xml:space="preserve">Construction </t>
  </si>
  <si>
    <t xml:space="preserve">Wholesale and retail trade </t>
  </si>
  <si>
    <t xml:space="preserve">Transportation </t>
  </si>
  <si>
    <t xml:space="preserve">Accommodation and food service activities </t>
  </si>
  <si>
    <t xml:space="preserve">Information and communications </t>
  </si>
  <si>
    <t xml:space="preserve">Financial and insurance activities </t>
  </si>
  <si>
    <t xml:space="preserve">Real estate activities and renting and leasing </t>
  </si>
  <si>
    <t xml:space="preserve">Professional, scientific and technical activities </t>
  </si>
  <si>
    <t xml:space="preserve">Business facilities management and business </t>
  </si>
  <si>
    <t xml:space="preserve">Public administration and defence ; compulsory social security </t>
  </si>
  <si>
    <t xml:space="preserve">Education </t>
  </si>
  <si>
    <t xml:space="preserve">Human health and social work activities </t>
  </si>
  <si>
    <t xml:space="preserve">Arts, sports and recreation related services </t>
  </si>
  <si>
    <t xml:space="preserve">Membership organizations, repair and other personal services  </t>
  </si>
  <si>
    <t>Others</t>
  </si>
  <si>
    <t>Total</t>
  </si>
  <si>
    <r>
      <t>Capital Adequacy</t>
    </r>
    <r>
      <rPr>
        <vertAlign val="superscript"/>
        <sz val="14"/>
        <color theme="1"/>
        <rFont val="KB금융 제목체 Bold"/>
        <family val="3"/>
        <charset val="129"/>
      </rPr>
      <t>1)</t>
    </r>
    <phoneticPr fontId="3" type="noConversion"/>
  </si>
  <si>
    <t xml:space="preserve">                  Subordinated debt</t>
    <phoneticPr fontId="3" type="noConversion"/>
  </si>
  <si>
    <t>BIS Capital Adequacy Ratio</t>
  </si>
  <si>
    <t>Aa3</t>
    <phoneticPr fontId="3" type="noConversion"/>
  </si>
  <si>
    <t>2018.12.17</t>
    <phoneticPr fontId="3" type="noConversion"/>
  </si>
  <si>
    <t>S&amp;P</t>
  </si>
  <si>
    <t>A+</t>
  </si>
  <si>
    <t>A-1</t>
  </si>
  <si>
    <t>2016.8.8</t>
    <phoneticPr fontId="3" type="noConversion"/>
  </si>
  <si>
    <t>Fitch</t>
  </si>
  <si>
    <t>A</t>
  </si>
  <si>
    <t>F1+</t>
    <phoneticPr fontId="3" type="noConversion"/>
  </si>
  <si>
    <t>Stable</t>
    <phoneticPr fontId="3" type="noConversion"/>
  </si>
  <si>
    <t>2021.7.29</t>
    <phoneticPr fontId="3" type="noConversion"/>
  </si>
  <si>
    <t>Housing price index</t>
  </si>
  <si>
    <t>Jeonse price index</t>
    <phoneticPr fontId="3" type="noConversion"/>
  </si>
  <si>
    <t>National index</t>
  </si>
  <si>
    <t>Seoul area index</t>
  </si>
  <si>
    <t>Condensed Income Statement</t>
  </si>
  <si>
    <t xml:space="preserve">    Non-controlling interest</t>
  </si>
  <si>
    <t xml:space="preserve">    Other equity</t>
    <phoneticPr fontId="48" type="noConversion"/>
  </si>
  <si>
    <t xml:space="preserve">  Brokerage</t>
    <phoneticPr fontId="3" type="noConversion"/>
  </si>
  <si>
    <t xml:space="preserve">     Stocks (Including ETF, ELW)</t>
    <phoneticPr fontId="3" type="noConversion"/>
  </si>
  <si>
    <t xml:space="preserve">          Market share</t>
    <phoneticPr fontId="3" type="noConversion"/>
  </si>
  <si>
    <t xml:space="preserve">          Online transaction volume ratio</t>
    <phoneticPr fontId="3" type="noConversion"/>
  </si>
  <si>
    <t xml:space="preserve">          Average Online fee rate</t>
    <phoneticPr fontId="3" type="noConversion"/>
  </si>
  <si>
    <t xml:space="preserve">          Average offline fee rate</t>
    <phoneticPr fontId="3" type="noConversion"/>
  </si>
  <si>
    <t xml:space="preserve">          Average fee rate</t>
    <phoneticPr fontId="3" type="noConversion"/>
  </si>
  <si>
    <t xml:space="preserve">     Futures</t>
    <phoneticPr fontId="3" type="noConversion"/>
  </si>
  <si>
    <t xml:space="preserve">          Online transaction volume ratio</t>
  </si>
  <si>
    <t xml:space="preserve">     Options</t>
    <phoneticPr fontId="3" type="noConversion"/>
  </si>
  <si>
    <t xml:space="preserve">  Wealth Management</t>
    <phoneticPr fontId="3" type="noConversion"/>
  </si>
  <si>
    <t xml:space="preserve">     Fund</t>
    <phoneticPr fontId="3" type="noConversion"/>
  </si>
  <si>
    <t xml:space="preserve">          Equity fund</t>
    <phoneticPr fontId="3" type="noConversion"/>
  </si>
  <si>
    <t xml:space="preserve">          Hybrid fund</t>
    <phoneticPr fontId="3" type="noConversion"/>
  </si>
  <si>
    <t xml:space="preserve">          Bond fund</t>
    <phoneticPr fontId="3" type="noConversion"/>
  </si>
  <si>
    <t xml:space="preserve">          MMF</t>
    <phoneticPr fontId="3" type="noConversion"/>
  </si>
  <si>
    <t xml:space="preserve">          Others</t>
    <phoneticPr fontId="3" type="noConversion"/>
  </si>
  <si>
    <t xml:space="preserve">     ELS/DLS</t>
    <phoneticPr fontId="3" type="noConversion"/>
  </si>
  <si>
    <t xml:space="preserve">     Bond</t>
    <phoneticPr fontId="3" type="noConversion"/>
  </si>
  <si>
    <t xml:space="preserve">     Trust</t>
    <phoneticPr fontId="3" type="noConversion"/>
  </si>
  <si>
    <t>Sep. 18</t>
  </si>
  <si>
    <t>Dec. 18</t>
  </si>
  <si>
    <t>Jun. 20</t>
    <phoneticPr fontId="3" type="noConversion"/>
  </si>
  <si>
    <t>Net Capital Ratio</t>
    <phoneticPr fontId="3" type="noConversion"/>
  </si>
  <si>
    <t xml:space="preserve">     Net capital</t>
    <phoneticPr fontId="3" type="noConversion"/>
  </si>
  <si>
    <t xml:space="preserve">     Total risk exposure</t>
    <phoneticPr fontId="3" type="noConversion"/>
  </si>
  <si>
    <t xml:space="preserve">     Sum of equity capital required to maintain license</t>
    <phoneticPr fontId="3" type="noConversion"/>
  </si>
  <si>
    <t xml:space="preserve">    Net interest income</t>
    <phoneticPr fontId="3" type="noConversion"/>
  </si>
  <si>
    <t xml:space="preserve">    Net fee and commission income</t>
    <phoneticPr fontId="3" type="noConversion"/>
  </si>
  <si>
    <t xml:space="preserve">    Net other operating income(expenses)</t>
    <phoneticPr fontId="3" type="noConversion"/>
  </si>
  <si>
    <t>Net non-operating income</t>
    <phoneticPr fontId="3" type="noConversion"/>
  </si>
  <si>
    <t>Insurance contract assets</t>
    <phoneticPr fontId="3" type="noConversion"/>
  </si>
  <si>
    <t>Reinsurance contract assets</t>
    <phoneticPr fontId="3" type="noConversion"/>
  </si>
  <si>
    <t xml:space="preserve">    Insurance contract liabilities</t>
    <phoneticPr fontId="3" type="noConversion"/>
  </si>
  <si>
    <t xml:space="preserve">    Reinsurance contract liabilities</t>
    <phoneticPr fontId="3" type="noConversion"/>
  </si>
  <si>
    <t>Summarized Statement of Financial Position</t>
    <phoneticPr fontId="3" type="noConversion"/>
  </si>
  <si>
    <t>(bn Won, %)</t>
    <phoneticPr fontId="3" type="noConversion"/>
  </si>
  <si>
    <t>Sep. 16</t>
  </si>
  <si>
    <t xml:space="preserve">    Invested assets</t>
    <phoneticPr fontId="3" type="noConversion"/>
  </si>
  <si>
    <t xml:space="preserve">    Net investment yield (cumulative)</t>
    <phoneticPr fontId="3" type="noConversion"/>
  </si>
  <si>
    <t>Total Assets</t>
  </si>
  <si>
    <t xml:space="preserve">    Policy reserves</t>
    <phoneticPr fontId="3" type="noConversion"/>
  </si>
  <si>
    <t xml:space="preserve">    Catastrophe reserves</t>
    <phoneticPr fontId="3" type="noConversion"/>
  </si>
  <si>
    <t>Total Equities</t>
    <phoneticPr fontId="3" type="noConversion"/>
  </si>
  <si>
    <t>Total Liabilities &amp; Equities</t>
    <phoneticPr fontId="3" type="noConversion"/>
  </si>
  <si>
    <t>Summarized Statement of Comprehensive Income (Cumulative)</t>
    <phoneticPr fontId="3" type="noConversion"/>
  </si>
  <si>
    <t>Direct Premium</t>
    <phoneticPr fontId="3" type="noConversion"/>
  </si>
  <si>
    <t>3Q18</t>
  </si>
  <si>
    <t>4Q18</t>
  </si>
  <si>
    <t>Loss &amp; Expense Ratio</t>
    <phoneticPr fontId="3" type="noConversion"/>
  </si>
  <si>
    <t xml:space="preserve">  Direct premium written</t>
    <phoneticPr fontId="3" type="noConversion"/>
  </si>
  <si>
    <t>Monthly Initial Premium</t>
    <phoneticPr fontId="3" type="noConversion"/>
  </si>
  <si>
    <t xml:space="preserve">  Net premium earned</t>
    <phoneticPr fontId="3" type="noConversion"/>
  </si>
  <si>
    <t xml:space="preserve">  Underwriting income</t>
    <phoneticPr fontId="3" type="noConversion"/>
  </si>
  <si>
    <t xml:space="preserve">  Investment income</t>
    <phoneticPr fontId="3" type="noConversion"/>
  </si>
  <si>
    <t xml:space="preserve">  Operating income</t>
    <phoneticPr fontId="3" type="noConversion"/>
  </si>
  <si>
    <t xml:space="preserve">  Ordinary income</t>
    <phoneticPr fontId="3" type="noConversion"/>
  </si>
  <si>
    <t>Net Income</t>
  </si>
  <si>
    <t>Mar. 16</t>
  </si>
  <si>
    <t>Jun. 16</t>
  </si>
  <si>
    <t>Jun. 17</t>
  </si>
  <si>
    <t>K-ICS Ratio</t>
    <phoneticPr fontId="3" type="noConversion"/>
  </si>
  <si>
    <t xml:space="preserve">    Available capital</t>
    <phoneticPr fontId="3" type="noConversion"/>
  </si>
  <si>
    <t xml:space="preserve">    Required capital</t>
    <phoneticPr fontId="3" type="noConversion"/>
  </si>
  <si>
    <t>Direct Premiums by Policy Type (Quarterly)</t>
    <phoneticPr fontId="3" type="noConversion"/>
  </si>
  <si>
    <t>(%)</t>
    <phoneticPr fontId="3" type="noConversion"/>
  </si>
  <si>
    <t xml:space="preserve"> (%)</t>
    <phoneticPr fontId="3" type="noConversion"/>
  </si>
  <si>
    <t>(%)</t>
  </si>
  <si>
    <t xml:space="preserve">  General</t>
    <phoneticPr fontId="3" type="noConversion"/>
  </si>
  <si>
    <t xml:space="preserve">  Long-term </t>
    <phoneticPr fontId="3" type="noConversion"/>
  </si>
  <si>
    <t xml:space="preserve">       Long-term</t>
    <phoneticPr fontId="3" type="noConversion"/>
  </si>
  <si>
    <t xml:space="preserve">       Pension</t>
    <phoneticPr fontId="3" type="noConversion"/>
  </si>
  <si>
    <t xml:space="preserve">  Auto </t>
    <phoneticPr fontId="3" type="noConversion"/>
  </si>
  <si>
    <t xml:space="preserve">  Total</t>
    <phoneticPr fontId="3" type="noConversion"/>
  </si>
  <si>
    <t>* The figures presented herein are based on K-IFRS4, and are provided for reference purposes only.</t>
    <phoneticPr fontId="3" type="noConversion"/>
  </si>
  <si>
    <t>Direct Premiums by Policy Type (Cumulative)</t>
    <phoneticPr fontId="3" type="noConversion"/>
  </si>
  <si>
    <t>`</t>
    <phoneticPr fontId="3" type="noConversion"/>
  </si>
  <si>
    <t>Premium</t>
  </si>
  <si>
    <t>Loss</t>
  </si>
  <si>
    <t>Loss
 Ratio</t>
    <phoneticPr fontId="3" type="noConversion"/>
  </si>
  <si>
    <t>Net
Expense</t>
    <phoneticPr fontId="3" type="noConversion"/>
  </si>
  <si>
    <t>Expense
Ratio</t>
    <phoneticPr fontId="3" type="noConversion"/>
  </si>
  <si>
    <t>Loss &amp; Expense Ratios (Cumulative)</t>
    <phoneticPr fontId="3" type="noConversion"/>
  </si>
  <si>
    <t>(mn Won)</t>
    <phoneticPr fontId="3" type="noConversion"/>
  </si>
  <si>
    <t>Average</t>
  </si>
  <si>
    <t xml:space="preserve"> Protection</t>
    <phoneticPr fontId="3" type="noConversion"/>
  </si>
  <si>
    <t xml:space="preserve"> Accident</t>
    <phoneticPr fontId="3" type="noConversion"/>
  </si>
  <si>
    <t xml:space="preserve"> Drivers</t>
    <phoneticPr fontId="3" type="noConversion"/>
  </si>
  <si>
    <t xml:space="preserve"> Property</t>
    <phoneticPr fontId="3" type="noConversion"/>
  </si>
  <si>
    <t xml:space="preserve"> Disease</t>
    <phoneticPr fontId="3" type="noConversion"/>
  </si>
  <si>
    <t xml:space="preserve"> Bundled</t>
    <phoneticPr fontId="3" type="noConversion"/>
  </si>
  <si>
    <t xml:space="preserve"> Savings</t>
    <phoneticPr fontId="3" type="noConversion"/>
  </si>
  <si>
    <t xml:space="preserve"> Annuities</t>
    <phoneticPr fontId="3" type="noConversion"/>
  </si>
  <si>
    <t xml:space="preserve"> Total</t>
    <phoneticPr fontId="3" type="noConversion"/>
  </si>
  <si>
    <t>* The figures presented herein are based on K-IFRS17.</t>
    <phoneticPr fontId="3" type="noConversion"/>
  </si>
  <si>
    <t>Net operating income</t>
    <phoneticPr fontId="3" type="noConversion"/>
  </si>
  <si>
    <t>Customers</t>
    <phoneticPr fontId="3" type="noConversion"/>
  </si>
  <si>
    <t>(in thousands)</t>
    <phoneticPr fontId="3" type="noConversion"/>
  </si>
  <si>
    <r>
      <t xml:space="preserve">  Cardholders</t>
    </r>
    <r>
      <rPr>
        <vertAlign val="superscript"/>
        <sz val="11"/>
        <rFont val="KB금융 본문체 Light"/>
        <family val="3"/>
        <charset val="129"/>
      </rPr>
      <t>1)</t>
    </r>
    <phoneticPr fontId="3" type="noConversion"/>
  </si>
  <si>
    <t>Credit card</t>
    <phoneticPr fontId="3" type="noConversion"/>
  </si>
  <si>
    <t>Check card</t>
    <phoneticPr fontId="3" type="noConversion"/>
  </si>
  <si>
    <r>
      <t xml:space="preserve">  Active Cardholders</t>
    </r>
    <r>
      <rPr>
        <vertAlign val="superscript"/>
        <sz val="11"/>
        <rFont val="KB금융 본문체 Light"/>
        <family val="3"/>
        <charset val="129"/>
      </rPr>
      <t>2)</t>
    </r>
    <phoneticPr fontId="3" type="noConversion"/>
  </si>
  <si>
    <t xml:space="preserve">  Merchants</t>
    <phoneticPr fontId="3" type="noConversion"/>
  </si>
  <si>
    <t>1) Excluding overlapped cardholders between credit card and check card.</t>
    <phoneticPr fontId="3" type="noConversion"/>
  </si>
  <si>
    <t>2) Based on cardholders who used their card at least once every 6 months.</t>
    <phoneticPr fontId="3" type="noConversion"/>
  </si>
  <si>
    <t>Transaction Volume</t>
  </si>
  <si>
    <t xml:space="preserve">  Credit Sales</t>
    <phoneticPr fontId="3" type="noConversion"/>
  </si>
  <si>
    <t xml:space="preserve">     Lump-sum</t>
    <phoneticPr fontId="3" type="noConversion"/>
  </si>
  <si>
    <t xml:space="preserve">     Installment</t>
    <phoneticPr fontId="3" type="noConversion"/>
  </si>
  <si>
    <t xml:space="preserve">  Cash advance</t>
    <phoneticPr fontId="3" type="noConversion"/>
  </si>
  <si>
    <t>Credit Card Receivables</t>
    <phoneticPr fontId="3" type="noConversion"/>
  </si>
  <si>
    <t xml:space="preserve">  Credit sales</t>
    <phoneticPr fontId="3" type="noConversion"/>
  </si>
  <si>
    <t xml:space="preserve">  Card loans</t>
    <phoneticPr fontId="3" type="noConversion"/>
  </si>
  <si>
    <t xml:space="preserve">  Others</t>
    <phoneticPr fontId="3" type="noConversion"/>
  </si>
  <si>
    <r>
      <t>Allowances</t>
    </r>
    <r>
      <rPr>
        <vertAlign val="superscript"/>
        <sz val="11"/>
        <color indexed="8"/>
        <rFont val="KB금융 본문체 Light"/>
        <family val="3"/>
        <charset val="129"/>
      </rPr>
      <t>1)</t>
    </r>
    <r>
      <rPr>
        <sz val="11"/>
        <color indexed="8"/>
        <rFont val="KB금융 본문체 Light"/>
        <family val="3"/>
        <charset val="129"/>
      </rPr>
      <t xml:space="preserve"> (B)</t>
    </r>
    <phoneticPr fontId="3" type="noConversion"/>
  </si>
  <si>
    <t>1) Allowances for loan losses and acceptances &amp; guarantees.</t>
    <phoneticPr fontId="3" type="noConversion"/>
  </si>
  <si>
    <t>Recovery from Written-offs</t>
    <phoneticPr fontId="3" type="noConversion"/>
  </si>
  <si>
    <t>Delinquency</t>
  </si>
  <si>
    <t xml:space="preserve">Total loans </t>
    <phoneticPr fontId="3" type="noConversion"/>
  </si>
  <si>
    <t>Delinquent loans (over one month overdue)</t>
  </si>
  <si>
    <t>Delinquency ratio</t>
  </si>
  <si>
    <t>Rescheduled Loan</t>
  </si>
  <si>
    <t>Receivables</t>
  </si>
  <si>
    <t>Delinquent loan (over one month overdue)</t>
  </si>
  <si>
    <t>Condensed Income Statement (Consolidated)</t>
    <phoneticPr fontId="3" type="noConversion"/>
  </si>
  <si>
    <t>Condensed Income Statement (Separate)</t>
    <phoneticPr fontId="3" type="noConversion"/>
  </si>
  <si>
    <t>Condensed Balance Sheet (Consolidated)</t>
    <phoneticPr fontId="3" type="noConversion"/>
  </si>
  <si>
    <t>Dec.20</t>
    <phoneticPr fontId="3" type="noConversion"/>
  </si>
  <si>
    <t xml:space="preserve">    Insurance contract assets</t>
    <phoneticPr fontId="3" type="noConversion"/>
  </si>
  <si>
    <t xml:space="preserve">    Reinsurance contract assets</t>
    <phoneticPr fontId="3" type="noConversion"/>
  </si>
  <si>
    <t xml:space="preserve">    Hybrid Securities</t>
    <phoneticPr fontId="48" type="noConversion"/>
  </si>
  <si>
    <t xml:space="preserve">    Fair value adjustment</t>
    <phoneticPr fontId="48" type="noConversion"/>
  </si>
  <si>
    <t>Condensed Balance Sheet (Separate)</t>
    <phoneticPr fontId="3" type="noConversion"/>
  </si>
  <si>
    <t>Mar. 15</t>
  </si>
  <si>
    <t>Jun. 15</t>
  </si>
  <si>
    <t>Sep. 15</t>
  </si>
  <si>
    <t>Dec. 15</t>
  </si>
  <si>
    <t>Mar. 20</t>
  </si>
  <si>
    <t xml:space="preserve"> Jun. 20</t>
  </si>
  <si>
    <t xml:space="preserve">  Invested assets</t>
    <phoneticPr fontId="3" type="noConversion"/>
  </si>
  <si>
    <t xml:space="preserve">  Separate Account Assets</t>
    <phoneticPr fontId="3" type="noConversion"/>
  </si>
  <si>
    <t xml:space="preserve">  Policy reserves</t>
    <phoneticPr fontId="3" type="noConversion"/>
  </si>
  <si>
    <t xml:space="preserve">  Separate Account Liabilities</t>
    <phoneticPr fontId="3" type="noConversion"/>
  </si>
  <si>
    <t>1Q15</t>
  </si>
  <si>
    <t>2Q15</t>
  </si>
  <si>
    <t>3Q15</t>
  </si>
  <si>
    <t>4Q15</t>
  </si>
  <si>
    <t>Insurance income &amp; expense</t>
    <phoneticPr fontId="3" type="noConversion"/>
  </si>
  <si>
    <t>Investment income &amp; expense</t>
    <phoneticPr fontId="3" type="noConversion"/>
  </si>
  <si>
    <t>Changes in insurance contract Liabilities</t>
    <phoneticPr fontId="3" type="noConversion"/>
  </si>
  <si>
    <t>Operating income &amp; expense</t>
    <phoneticPr fontId="3" type="noConversion"/>
  </si>
  <si>
    <t>Non-Operating income &amp; expense</t>
    <phoneticPr fontId="3" type="noConversion"/>
  </si>
  <si>
    <t>Premium Income by Policy Type (Quarterly)</t>
    <phoneticPr fontId="3" type="noConversion"/>
  </si>
  <si>
    <t>Individual policy</t>
    <phoneticPr fontId="3" type="noConversion"/>
  </si>
  <si>
    <t xml:space="preserve">    Protection</t>
    <phoneticPr fontId="3" type="noConversion"/>
  </si>
  <si>
    <t xml:space="preserve">       Whole-Life</t>
    <phoneticPr fontId="3" type="noConversion"/>
  </si>
  <si>
    <t xml:space="preserve">       Variable</t>
    <phoneticPr fontId="3" type="noConversion"/>
  </si>
  <si>
    <t xml:space="preserve">    Savings</t>
    <phoneticPr fontId="3" type="noConversion"/>
  </si>
  <si>
    <t xml:space="preserve">       Annuities</t>
    <phoneticPr fontId="3" type="noConversion"/>
  </si>
  <si>
    <t>Pension</t>
    <phoneticPr fontId="3" type="noConversion"/>
  </si>
  <si>
    <t>Premium Income by Policy Type (Cumulative)</t>
    <phoneticPr fontId="3" type="noConversion"/>
  </si>
  <si>
    <t>Quarterly Loss Ratio</t>
    <phoneticPr fontId="3" type="noConversion"/>
  </si>
  <si>
    <t xml:space="preserve">      Risk Premium</t>
    <phoneticPr fontId="3" type="noConversion"/>
  </si>
  <si>
    <t xml:space="preserve">      Loss</t>
    <phoneticPr fontId="3" type="noConversion"/>
  </si>
  <si>
    <t>Cumulative Loss Ratio</t>
    <phoneticPr fontId="3" type="noConversion"/>
  </si>
  <si>
    <t>Expense Ratio</t>
    <phoneticPr fontId="3" type="noConversion"/>
  </si>
  <si>
    <t>Policy Persistency</t>
    <phoneticPr fontId="3" type="noConversion"/>
  </si>
  <si>
    <t>Quaterly</t>
    <phoneticPr fontId="3" type="noConversion"/>
  </si>
  <si>
    <t xml:space="preserve">      13th Month</t>
    <phoneticPr fontId="3" type="noConversion"/>
  </si>
  <si>
    <t xml:space="preserve">      25th Month</t>
    <phoneticPr fontId="3" type="noConversion"/>
  </si>
  <si>
    <t>Cumulative</t>
    <phoneticPr fontId="3" type="noConversion"/>
  </si>
  <si>
    <t>Retention</t>
    <phoneticPr fontId="3" type="noConversion"/>
  </si>
  <si>
    <t xml:space="preserve">      LP Retention 13th</t>
    <phoneticPr fontId="3" type="noConversion"/>
  </si>
  <si>
    <t xml:space="preserve">      LP Retention 25th</t>
    <phoneticPr fontId="3" type="noConversion"/>
  </si>
  <si>
    <t>APE (Annualized Premium Equivalent)</t>
    <phoneticPr fontId="3" type="noConversion"/>
  </si>
  <si>
    <t>APE (Annualized Premium Equivalent)</t>
  </si>
  <si>
    <t xml:space="preserve"> Whole-Life</t>
    <phoneticPr fontId="3" type="noConversion"/>
  </si>
  <si>
    <t xml:space="preserve"> Variable</t>
    <phoneticPr fontId="3" type="noConversion"/>
  </si>
  <si>
    <t xml:space="preserve"> Etc.</t>
    <phoneticPr fontId="3" type="noConversion"/>
  </si>
  <si>
    <t>KB Asset Managemnet</t>
    <phoneticPr fontId="3" type="noConversion"/>
  </si>
  <si>
    <t>Total Liabilities</t>
    <phoneticPr fontId="48" type="noConversion"/>
  </si>
  <si>
    <t xml:space="preserve">Address : </t>
    <phoneticPr fontId="3" type="noConversion"/>
  </si>
  <si>
    <t xml:space="preserve">Investor Relations, 18F, Kookmin Bank 141, Uisadang-daero, Yeongdeungpo-gu, Seoul 07332, Korea </t>
    <phoneticPr fontId="3" type="noConversion"/>
  </si>
  <si>
    <t xml:space="preserve">E-mail : </t>
    <phoneticPr fontId="3" type="noConversion"/>
  </si>
  <si>
    <t>kbir@kbfg.com</t>
    <phoneticPr fontId="3" type="noConversion"/>
  </si>
  <si>
    <t xml:space="preserve">Fax: </t>
    <phoneticPr fontId="3" type="noConversion"/>
  </si>
  <si>
    <t>82-2-2073-2848</t>
  </si>
  <si>
    <t>IR Officers:</t>
  </si>
  <si>
    <t>Senior Manager</t>
  </si>
  <si>
    <t>차장   박인철</t>
    <phoneticPr fontId="3" type="noConversion"/>
  </si>
  <si>
    <t>Inchul Park</t>
    <phoneticPr fontId="3" type="noConversion"/>
  </si>
  <si>
    <t>i.park@kbfg.com</t>
    <phoneticPr fontId="3" type="noConversion"/>
  </si>
  <si>
    <t>Joonho Rhi</t>
    <phoneticPr fontId="3" type="noConversion"/>
  </si>
  <si>
    <t>joon.rhi@kbfg.com</t>
    <phoneticPr fontId="3" type="noConversion"/>
  </si>
  <si>
    <t>차장   강민기</t>
    <phoneticPr fontId="3" type="noConversion"/>
  </si>
  <si>
    <t>Minki Kang</t>
    <phoneticPr fontId="3" type="noConversion"/>
  </si>
  <si>
    <t>mk.kang@kbfg.com</t>
    <phoneticPr fontId="3" type="noConversion"/>
  </si>
  <si>
    <t>Hyunsu Kim</t>
    <phoneticPr fontId="3" type="noConversion"/>
  </si>
  <si>
    <t>Manager</t>
    <phoneticPr fontId="3" type="noConversion"/>
  </si>
  <si>
    <t>hyun.kim@kbfg.com</t>
    <phoneticPr fontId="3" type="noConversion"/>
  </si>
  <si>
    <t>Condensed Balance Sheet</t>
    <phoneticPr fontId="3" type="noConversion"/>
  </si>
  <si>
    <t>3Q23</t>
    <phoneticPr fontId="3" type="noConversion"/>
  </si>
  <si>
    <t>Sep. 23</t>
    <phoneticPr fontId="3" type="noConversion"/>
  </si>
  <si>
    <t>3Q23</t>
    <phoneticPr fontId="3" type="noConversion"/>
  </si>
  <si>
    <t>Sep. 23</t>
    <phoneticPr fontId="3" type="noConversion"/>
  </si>
  <si>
    <t>Sep. 23</t>
    <phoneticPr fontId="3" type="noConversion"/>
  </si>
  <si>
    <t xml:space="preserve">  </t>
    <phoneticPr fontId="3" type="noConversion"/>
  </si>
  <si>
    <t>부장   강근희</t>
    <phoneticPr fontId="3" type="noConversion"/>
  </si>
  <si>
    <t>jerry.kang@kbfg.com</t>
    <phoneticPr fontId="3" type="noConversion"/>
  </si>
  <si>
    <t>Jerry Kang</t>
    <phoneticPr fontId="3" type="noConversion"/>
  </si>
  <si>
    <t>N.A.</t>
    <phoneticPr fontId="3" type="noConversion"/>
  </si>
  <si>
    <t>4Q23</t>
    <phoneticPr fontId="3" type="noConversion"/>
  </si>
  <si>
    <t>Dec. 23</t>
    <phoneticPr fontId="3" type="noConversion"/>
  </si>
  <si>
    <t>FY2024</t>
    <phoneticPr fontId="3" type="noConversion"/>
  </si>
  <si>
    <t>Year</t>
    <phoneticPr fontId="3" type="noConversion"/>
  </si>
  <si>
    <t>1Q24</t>
    <phoneticPr fontId="3" type="noConversion"/>
  </si>
  <si>
    <t>Mar. 24</t>
    <phoneticPr fontId="3" type="noConversion"/>
  </si>
  <si>
    <t>과장   이충우</t>
    <phoneticPr fontId="3" type="noConversion"/>
  </si>
  <si>
    <t>Choong Woo Lee</t>
    <phoneticPr fontId="3" type="noConversion"/>
  </si>
  <si>
    <t>Loss &amp; Expense Ratios (Quarterly)</t>
    <phoneticPr fontId="3" type="noConversion"/>
  </si>
  <si>
    <t>choongwoo.lee@kbfg.com</t>
    <phoneticPr fontId="3" type="noConversion"/>
  </si>
  <si>
    <t>* The figures for the periods starting from January 1, 2023 are based on K-IFRS17.</t>
  </si>
  <si>
    <t>* The figures for the periods starting from January 1, 2023 are based on K-IFRS17.</t>
    <phoneticPr fontId="3" type="noConversion"/>
  </si>
  <si>
    <t>2Q24</t>
    <phoneticPr fontId="3" type="noConversion"/>
  </si>
  <si>
    <t>Jun. 24</t>
    <phoneticPr fontId="3" type="noConversion"/>
  </si>
  <si>
    <t>Sep. 24</t>
    <phoneticPr fontId="3" type="noConversion"/>
  </si>
  <si>
    <t xml:space="preserve">    Hybrid capital securities</t>
    <phoneticPr fontId="3" type="noConversion"/>
  </si>
  <si>
    <t>Jun. 24</t>
  </si>
  <si>
    <r>
      <t xml:space="preserve">     Large corporate</t>
    </r>
    <r>
      <rPr>
        <vertAlign val="superscript"/>
        <sz val="11"/>
        <rFont val="KB금융 본문체 Light"/>
        <family val="3"/>
        <charset val="129"/>
      </rPr>
      <t>2)</t>
    </r>
    <phoneticPr fontId="3" type="noConversion"/>
  </si>
  <si>
    <r>
      <t xml:space="preserve">     Mortgage</t>
    </r>
    <r>
      <rPr>
        <vertAlign val="superscript"/>
        <sz val="11"/>
        <rFont val="KB금융 본문체 Light"/>
        <family val="3"/>
        <charset val="129"/>
      </rPr>
      <t>1)</t>
    </r>
    <phoneticPr fontId="3" type="noConversion"/>
  </si>
  <si>
    <r>
      <t xml:space="preserve">     General</t>
    </r>
    <r>
      <rPr>
        <vertAlign val="superscript"/>
        <sz val="11"/>
        <rFont val="KB금융 본문체 Light"/>
        <family val="3"/>
        <charset val="129"/>
      </rPr>
      <t>1)</t>
    </r>
    <phoneticPr fontId="3" type="noConversion"/>
  </si>
  <si>
    <t>2) Including loans to public sector</t>
    <phoneticPr fontId="3" type="noConversion"/>
  </si>
  <si>
    <t>1) The items under 'Mortgage' and ' General' have been reclassified, and the records have been restated retrospectively for better comparison purposes</t>
    <phoneticPr fontId="3" type="noConversion"/>
  </si>
  <si>
    <t>3Q24</t>
    <phoneticPr fontId="3" type="noConversion"/>
  </si>
  <si>
    <t>Dec. 24</t>
    <phoneticPr fontId="3" type="noConversion"/>
  </si>
  <si>
    <t>Sep. 24</t>
    <phoneticPr fontId="3" type="noConversion"/>
  </si>
  <si>
    <t>차장   김현수</t>
    <phoneticPr fontId="3" type="noConversion"/>
  </si>
  <si>
    <t>1) Financial assets(liabilities) at fair value through profit or loss.</t>
    <phoneticPr fontId="3" type="noConversion"/>
  </si>
  <si>
    <t>2) Financial assets(liabilities) at fair value through other comprehensive income.</t>
    <phoneticPr fontId="3" type="noConversion"/>
  </si>
  <si>
    <r>
      <t xml:space="preserve">     Total Asset including AUM</t>
    </r>
    <r>
      <rPr>
        <vertAlign val="superscript"/>
        <sz val="11"/>
        <color theme="1"/>
        <rFont val="KB금융 본문체 Light"/>
        <family val="3"/>
        <charset val="129"/>
      </rPr>
      <t>1)</t>
    </r>
    <phoneticPr fontId="3" type="noConversion"/>
  </si>
  <si>
    <t>4Q24</t>
    <phoneticPr fontId="3" type="noConversion"/>
  </si>
  <si>
    <t>Mar. 25</t>
    <phoneticPr fontId="3" type="noConversion"/>
  </si>
  <si>
    <t>FY2025</t>
  </si>
  <si>
    <t>2) The figures prior to January 1, 2023 are based on simple arithmetic sum of the consoliated financial statements of Prudential Life Insurance and former KB Life Insurance.</t>
    <phoneticPr fontId="3" type="noConversion"/>
  </si>
  <si>
    <r>
      <t xml:space="preserve">     BPS (Won)</t>
    </r>
    <r>
      <rPr>
        <vertAlign val="superscript"/>
        <sz val="11"/>
        <color theme="1"/>
        <rFont val="KB금융 본문체 Light"/>
        <family val="3"/>
        <charset val="129"/>
      </rPr>
      <t>2)</t>
    </r>
    <phoneticPr fontId="3" type="noConversion"/>
  </si>
  <si>
    <r>
      <t xml:space="preserve">     NPL Coverage Ratio(New)</t>
    </r>
    <r>
      <rPr>
        <vertAlign val="superscript"/>
        <sz val="11"/>
        <color theme="1"/>
        <rFont val="KB금융 본문체 Light"/>
        <family val="3"/>
        <charset val="129"/>
      </rPr>
      <t>3)</t>
    </r>
    <phoneticPr fontId="3" type="noConversion"/>
  </si>
  <si>
    <r>
      <t xml:space="preserve">     NPL Coverage Ratio(Old)</t>
    </r>
    <r>
      <rPr>
        <vertAlign val="superscript"/>
        <sz val="11"/>
        <color theme="1"/>
        <rFont val="KB금융 본문체 Light"/>
        <family val="3"/>
        <charset val="129"/>
      </rPr>
      <t>4)</t>
    </r>
    <phoneticPr fontId="3" type="noConversion"/>
  </si>
  <si>
    <r>
      <t xml:space="preserve">     Loan to Deposit Ratio</t>
    </r>
    <r>
      <rPr>
        <vertAlign val="superscript"/>
        <sz val="11"/>
        <color theme="1"/>
        <rFont val="KB금융 본문체 Light"/>
        <family val="3"/>
        <charset val="129"/>
      </rPr>
      <t>5)</t>
    </r>
    <phoneticPr fontId="3" type="noConversion"/>
  </si>
  <si>
    <t>3) Based on new formula in accordance with FSS guideline: Loan loss reserves / NPL (i.e. not including reserves for credit losses).</t>
    <phoneticPr fontId="3" type="noConversion"/>
  </si>
  <si>
    <t>4) Including reserves for credit losses.</t>
    <phoneticPr fontId="3" type="noConversion"/>
  </si>
  <si>
    <t>5) Based on new formula in accordance with FSS guideline from 2020.</t>
    <phoneticPr fontId="3" type="noConversion"/>
  </si>
  <si>
    <t>2) Based on TBPS ( total equity less non-controlling interest of total equity and less identifiable intangible assets divided by the number of weighted average shares outstanding</t>
    <phoneticPr fontId="3" type="noConversion"/>
  </si>
  <si>
    <t>1Q25</t>
  </si>
  <si>
    <t>1Q25</t>
    <phoneticPr fontId="3" type="noConversion"/>
  </si>
  <si>
    <t>Jun. 25</t>
    <phoneticPr fontId="3" type="noConversion"/>
  </si>
  <si>
    <t>2Q25</t>
    <phoneticPr fontId="3" type="noConversion"/>
  </si>
  <si>
    <t>* Reclassified based on Korean Standard Industrial Classification (as amended in July 2024)</t>
    <phoneticPr fontId="3" type="noConversion"/>
  </si>
  <si>
    <t>Sep. 25</t>
    <phoneticPr fontId="3" type="noConversion"/>
  </si>
  <si>
    <t>3Q25</t>
    <phoneticPr fontId="3" type="noConversion"/>
  </si>
  <si>
    <t>1) The consolidated financial information for the periods starting from January 1, 2023 presented herein reflect the application of K-IFRS 1117(Insuarnce Contracts), and the figures for 2022 have been restated retrospectively.</t>
    <phoneticPr fontId="3" type="noConversion"/>
  </si>
  <si>
    <t>과장   최승은</t>
    <phoneticPr fontId="3" type="noConversion"/>
  </si>
  <si>
    <t>Seungeun Choi</t>
    <phoneticPr fontId="3" type="noConversion"/>
  </si>
  <si>
    <t>liz.choi@kbfg.com</t>
    <phoneticPr fontId="3" type="noConversion"/>
  </si>
  <si>
    <t>팀장   이준호</t>
    <phoneticPr fontId="3" type="noConversion"/>
  </si>
  <si>
    <t>과장   김한기</t>
    <phoneticPr fontId="3" type="noConversion"/>
  </si>
  <si>
    <t>Hanki Kim</t>
    <phoneticPr fontId="3" type="noConversion"/>
  </si>
  <si>
    <t>hanki_kim@kbfg.com</t>
    <phoneticPr fontId="3" type="noConversion"/>
  </si>
  <si>
    <t>dddd</t>
    <phoneticPr fontId="3" type="noConversion"/>
  </si>
  <si>
    <t xml:space="preserve"> </t>
    <phoneticPr fontId="3" type="noConversion"/>
  </si>
  <si>
    <t>4Q25</t>
    <phoneticPr fontId="3" type="noConversion"/>
  </si>
  <si>
    <t>Dec. 25(E)</t>
  </si>
  <si>
    <t>Dec. 25</t>
  </si>
  <si>
    <t>Dec. 25</t>
    <phoneticPr fontId="3" type="noConversion"/>
  </si>
  <si>
    <t>3Q25</t>
  </si>
  <si>
    <t>4Q25</t>
    <phoneticPr fontId="3" type="noConversion"/>
  </si>
  <si>
    <t>1Q26</t>
    <phoneticPr fontId="3" type="noConversion"/>
  </si>
  <si>
    <t>Sep. 25</t>
  </si>
  <si>
    <t>Mar. 26</t>
    <phoneticPr fontId="3" type="noConversion"/>
  </si>
  <si>
    <t>Dec. 25</t>
    <phoneticPr fontId="3" type="noConversion"/>
  </si>
  <si>
    <t>4Q25</t>
    <phoneticPr fontId="3" type="noConversion"/>
  </si>
  <si>
    <t xml:space="preserve"> Mar. 26</t>
    <phoneticPr fontId="3" type="noConversion"/>
  </si>
  <si>
    <t>4Q25</t>
    <phoneticPr fontId="3" type="noConversion"/>
  </si>
  <si>
    <t>Dec. 25</t>
    <phoneticPr fontId="3" type="noConversion"/>
  </si>
  <si>
    <t>Mar.2026</t>
    <phoneticPr fontId="3" type="noConversion"/>
  </si>
  <si>
    <t xml:space="preserve">Dec. 25 </t>
    <phoneticPr fontId="3" type="noConversion"/>
  </si>
  <si>
    <t>&lt;- 12월꺼 들어오면 바꾸기</t>
    <phoneticPr fontId="3" type="noConversion"/>
  </si>
  <si>
    <t>4Q25</t>
    <phoneticPr fontId="3" type="noConversion"/>
  </si>
  <si>
    <t>Dec. 25</t>
    <phoneticPr fontId="3" type="noConversion"/>
  </si>
  <si>
    <t>Head of IR</t>
    <phoneticPr fontId="3" type="noConversion"/>
  </si>
  <si>
    <t>Team Head</t>
    <phoneticPr fontId="3" type="noConversion"/>
  </si>
  <si>
    <t>Note: Based on separate financial statements</t>
    <phoneticPr fontId="3" type="noConversion"/>
  </si>
  <si>
    <t xml:space="preserve"> M/S</t>
  </si>
  <si>
    <t xml:space="preserve">   Retail Brokerage M/S</t>
  </si>
  <si>
    <t xml:space="preserve">          Firm's Trading Volume</t>
  </si>
  <si>
    <t xml:space="preserve">          Total Market Trading Volume</t>
  </si>
  <si>
    <t xml:space="preserve">   Digital  Account M/S</t>
  </si>
  <si>
    <t xml:space="preserve">   DCM M/S</t>
  </si>
  <si>
    <t xml:space="preserve">          Firm's underwriting Volume</t>
  </si>
  <si>
    <t xml:space="preserve">          Total Market Volume</t>
  </si>
  <si>
    <t xml:space="preserve">  Domestic institutional Equity Trading M/S</t>
  </si>
  <si>
    <t xml:space="preserve">          Total Market Trading Volume</t>
    <phoneticPr fontId="3" type="noConversion"/>
  </si>
  <si>
    <t>FY2026</t>
    <phoneticPr fontId="3" type="noConversion"/>
  </si>
  <si>
    <t xml:space="preserve">1) Sum of assets of consolidated financial statement and AUM. </t>
    <phoneticPr fontId="3" type="noConversion"/>
  </si>
  <si>
    <t xml:space="preserve">   From 2026, AUM calculation methodology(including incorporation of retirement pension and entrusted assets, etc.), and the figures from 2021 to 2025 presented have been restated retrospectively</t>
    <phoneticPr fontId="3" type="noConversion"/>
  </si>
  <si>
    <t>Jun.2026</t>
    <phoneticPr fontId="3" type="noConversion"/>
  </si>
  <si>
    <t>1Q26</t>
  </si>
  <si>
    <t>1Q26</t>
    <phoneticPr fontId="3" type="noConversion"/>
  </si>
  <si>
    <t xml:space="preserve">2Q26(E)  </t>
  </si>
  <si>
    <t xml:space="preserve">2Q26(E) </t>
  </si>
  <si>
    <t>2Q26(E)</t>
    <phoneticPr fontId="3" type="noConversion"/>
  </si>
  <si>
    <t>Jun. 26(E)</t>
    <phoneticPr fontId="3" type="noConversion"/>
  </si>
  <si>
    <t>Mar. 26</t>
  </si>
  <si>
    <t>2Q26</t>
    <phoneticPr fontId="3" type="noConversion"/>
  </si>
  <si>
    <t>Jun. 26</t>
    <phoneticPr fontId="3" type="noConversion"/>
  </si>
  <si>
    <t xml:space="preserve"> Jun. 26(E)</t>
    <phoneticPr fontId="3" type="noConversion"/>
  </si>
  <si>
    <t>1Q26</t>
    <phoneticPr fontId="3" type="noConversion"/>
  </si>
  <si>
    <t>2Q26(E)</t>
    <phoneticPr fontId="3" type="noConversion"/>
  </si>
  <si>
    <t>Mar. 26</t>
    <phoneticPr fontId="3" type="noConversion"/>
  </si>
  <si>
    <t xml:space="preserve">1Q26 </t>
    <phoneticPr fontId="3" type="noConversion"/>
  </si>
  <si>
    <t xml:space="preserve">Jun. 26(E) </t>
    <phoneticPr fontId="3" type="noConversion"/>
  </si>
  <si>
    <t xml:space="preserve">1Q26 </t>
    <phoneticPr fontId="3" type="noConversion"/>
  </si>
  <si>
    <t>- As of Jun 30, 2026</t>
    <phoneticPr fontId="3" type="noConversion"/>
  </si>
  <si>
    <t>Jun. 26</t>
  </si>
  <si>
    <t>*Base year: 2026.1=100</t>
    <phoneticPr fontId="3" type="noConversion"/>
  </si>
  <si>
    <t xml:space="preserve"> </t>
    <phoneticPr fontId="3" type="noConversion"/>
  </si>
  <si>
    <r>
      <rPr>
        <b/>
        <sz val="30"/>
        <color rgb="FFE26B0A"/>
        <rFont val="KB금융 제목체 Bold"/>
        <family val="3"/>
        <charset val="129"/>
      </rPr>
      <t>Fact Book</t>
    </r>
    <r>
      <rPr>
        <b/>
        <sz val="28"/>
        <color theme="9" tint="-0.249977111117893"/>
        <rFont val="KB금융 제목체 Bold"/>
        <family val="3"/>
        <charset val="129"/>
      </rPr>
      <t xml:space="preserve"> </t>
    </r>
    <r>
      <rPr>
        <b/>
        <sz val="22"/>
        <color theme="0" tint="-0.499984740745262"/>
        <rFont val="KB금융 제목체 Bold"/>
        <family val="3"/>
        <charset val="129"/>
      </rPr>
      <t xml:space="preserve"> 2Q 2026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</si>
</sst>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6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24" formatCode="\$#,##0_);[Red]\(\$#,##0\)"/>
    <numFmt numFmtId="176" formatCode="_-* #,##0.0_-;\-* #,##0.0_-;_-* &quot;-&quot;_-;_-@_-"/>
    <numFmt numFmtId="177" formatCode="#,##0.0_ "/>
    <numFmt numFmtId="178" formatCode="#,##0_ "/>
    <numFmt numFmtId="179" formatCode="0.0%"/>
    <numFmt numFmtId="180" formatCode="#,##0.0_);[Red]\(#,##0.0\)"/>
    <numFmt numFmtId="181" formatCode="0.0"/>
    <numFmt numFmtId="182" formatCode="#,##0.00_ "/>
    <numFmt numFmtId="183" formatCode="#,##0_);[Red]\(#,##0\)"/>
    <numFmt numFmtId="184" formatCode="0.0_ "/>
    <numFmt numFmtId="185" formatCode="0_);[Red]\(0\)"/>
    <numFmt numFmtId="186" formatCode="0.000%"/>
    <numFmt numFmtId="187" formatCode="0,000.0%"/>
    <numFmt numFmtId="188" formatCode="#,##0.0_);\(#,##0.0\)"/>
    <numFmt numFmtId="189" formatCode="#,##0.0;[Red]\-#,##0.0"/>
    <numFmt numFmtId="190" formatCode="#,##0.0"/>
    <numFmt numFmtId="191" formatCode="#,##0.000_ "/>
    <numFmt numFmtId="192" formatCode="_-* #,##0.0_-;\-* #,##0.0_-;_-* &quot;-&quot;?_-;_-@_-"/>
    <numFmt numFmtId="193" formatCode="0.0_);[Red]\(0.0\)"/>
    <numFmt numFmtId="194" formatCode="_-* #,##0.000_-;\-* #,##0.000_-;_-* &quot;-&quot;_-;_-@_-"/>
    <numFmt numFmtId="195" formatCode="0.0000000%"/>
    <numFmt numFmtId="196" formatCode="0_ "/>
    <numFmt numFmtId="197" formatCode="&quot;₩&quot;#,##0.00;[Red]&quot;₩&quot;&quot;₩&quot;\-#,##0.00"/>
    <numFmt numFmtId="198" formatCode="#,##0&quot;台&quot;"/>
    <numFmt numFmtId="199" formatCode="#."/>
    <numFmt numFmtId="200" formatCode="_ &quot;₩&quot;* #,##0_ ;_ &quot;₩&quot;* &quot;₩&quot;\!\-#,##0_ ;_ &quot;₩&quot;* &quot;-&quot;_ ;_ @_ "/>
    <numFmt numFmtId="201" formatCode="&quot;₩&quot;#,##0_);&quot;₩&quot;&quot;₩&quot;\(&quot;₩&quot;#,##0&quot;₩&quot;&quot;₩&quot;\)"/>
    <numFmt numFmtId="202" formatCode="#,##0;&quot;△&quot;#,##0"/>
    <numFmt numFmtId="203" formatCode="_(&quot;$&quot;* #,##0_);_(&quot;$&quot;* &quot;₩&quot;&quot;₩&quot;&quot;₩&quot;&quot;₩&quot;&quot;₩&quot;&quot;₩&quot;\(#,##0&quot;₩&quot;&quot;₩&quot;&quot;₩&quot;&quot;₩&quot;&quot;₩&quot;&quot;₩&quot;\);_(&quot;$&quot;* &quot;-&quot;_);_(@_)"/>
    <numFmt numFmtId="204" formatCode="&quot;₩&quot;#,##0.00;&quot;₩&quot;\-#,##0.00"/>
    <numFmt numFmtId="205" formatCode="0.000"/>
    <numFmt numFmtId="206" formatCode="#,##0;&quot;-&quot;#,##0"/>
    <numFmt numFmtId="207" formatCode="#,##0;[Red]&quot;△&quot;#,##0"/>
    <numFmt numFmtId="208" formatCode="0.0000000"/>
    <numFmt numFmtId="209" formatCode="&quot; ￦&quot;#,##0_);&quot;(￦&quot;#,##0\);&quot; ￦&quot;\-_)"/>
    <numFmt numFmtId="210" formatCode="#,##0;[Red]\-#,##0;\-"/>
    <numFmt numFmtId="211" formatCode="_ * #,##0_ ;_ * \-#,##0_ ;_ * &quot;-&quot;_ ;_ @_ "/>
    <numFmt numFmtId="212" formatCode="_ * #,##0.00_ ;_ * \-#,##0.00_ ;_ * &quot;-&quot;??_ ;_ @_ "/>
    <numFmt numFmtId="213" formatCode="&quot;₩&quot;#,##0.00;[Red]&quot;₩&quot;\-#,##0.00"/>
    <numFmt numFmtId="214" formatCode="&quot;₩&quot;#,##0;[Red]&quot;₩&quot;\-#,##0"/>
    <numFmt numFmtId="215" formatCode="0.000000"/>
    <numFmt numFmtId="216" formatCode="0.00000000"/>
    <numFmt numFmtId="217" formatCode="\ \ \ \ \ @"/>
    <numFmt numFmtId="218" formatCode="_-&quot;$&quot;* #,##0_-;\-&quot;$&quot;* #,##0_-;_-&quot;$&quot;* &quot;-&quot;_-;_-@_-"/>
    <numFmt numFmtId="219" formatCode="_-&quot;$&quot;* #,##0.00_-;\-&quot;$&quot;* #,##0.00_-;_-&quot;$&quot;* &quot;-&quot;??_-;_-@_-"/>
    <numFmt numFmtId="220" formatCode="&quot;₩&quot;#,##0;&quot;₩&quot;\-#,##0"/>
    <numFmt numFmtId="221" formatCode="_ &quot;₩&quot;* #,##0_ ;_ &quot;₩&quot;* \-#,##0_ ;_ &quot;₩&quot;* &quot;-&quot;_ ;_ @_ "/>
    <numFmt numFmtId="222" formatCode="_ &quot;$&quot;* #,##0_ ;_ &quot;$&quot;* \-#,##0_ ;_ &quot;$&quot;* &quot;-&quot;_ ;_ @_ "/>
    <numFmt numFmtId="223" formatCode="&quot;₩&quot;#,##0;[Red]&quot;₩&quot;&quot;-&quot;#,##0"/>
    <numFmt numFmtId="224" formatCode="_(&quot;$&quot;* #,##0_);_(&quot;$&quot;* \(#,##0\);_(&quot;$&quot;* &quot;-&quot;_);_(@_)"/>
    <numFmt numFmtId="225" formatCode="&quot;$&quot;#,##0_);[Red]\(&quot;$&quot;#,##0\)"/>
    <numFmt numFmtId="226" formatCode="_ &quot;₩&quot;* #,##0.00_ ;_ &quot;₩&quot;* \-#,##0.00_ ;_ &quot;₩&quot;* &quot;-&quot;??_ ;_ @_ "/>
    <numFmt numFmtId="227" formatCode="_ &quot;$&quot;* #,##0.00_ ;_ &quot;$&quot;* \-#,##0.00_ ;_ &quot;$&quot;* &quot;-&quot;??_ ;_ @_ "/>
    <numFmt numFmtId="228" formatCode="_(&quot;$&quot;* #,##0.00_);_(&quot;$&quot;* \(#,##0.00\);_(&quot;$&quot;* &quot;-&quot;??_);_(@_)"/>
    <numFmt numFmtId="229" formatCode="&quot;$&quot;#,##0.00_);[Red]\(&quot;$&quot;#,##0.00\)"/>
    <numFmt numFmtId="230" formatCode="#,##0;[Red]&quot;-&quot;#,##0"/>
    <numFmt numFmtId="231" formatCode="#,##0.00;[Red]&quot;-&quot;#,##0.00"/>
    <numFmt numFmtId="232" formatCode="General_)"/>
    <numFmt numFmtId="233" formatCode="&quot;$&quot;#,##0.00"/>
    <numFmt numFmtId="234" formatCode="yy&quot;年&quot;\ m&quot;月&quot;\ d&quot;日&quot;"/>
    <numFmt numFmtId="235" formatCode="d\.mmm"/>
    <numFmt numFmtId="236" formatCode="mmm\.yy"/>
    <numFmt numFmtId="237" formatCode="&quot;₩&quot;#,##0;[Red]&quot;₩&quot;&quot;₩&quot;\-#,##0"/>
    <numFmt numFmtId="238" formatCode="&quot;₩&quot;#,##0;&quot;₩&quot;&quot;₩&quot;&quot;₩&quot;&quot;₩&quot;\-#,##0"/>
    <numFmt numFmtId="239" formatCode="_ * #,##0_ ;_ * &quot;₩&quot;\-#,##0_ ;_ * &quot;-&quot;_ ;_ @_ "/>
    <numFmt numFmtId="240" formatCode="_-* #,##0\ _k_r_-;\-* #,##0\ _k_r_-;_-* &quot;-&quot;\ _k_r_-;_-@_-"/>
    <numFmt numFmtId="241" formatCode="_-* #,##0.00\ _k_r_-;\-* #,##0.00\ _k_r_-;_-* &quot;-&quot;??\ _k_r_-;_-@_-"/>
    <numFmt numFmtId="242" formatCode="* #,##0_%;* \-#,##0_%;* #,##0_%;@_%"/>
    <numFmt numFmtId="243" formatCode="_ &quot;₩&quot;* #,##0.00_ ;_ &quot;₩&quot;* &quot;₩&quot;\-#,##0.00_ ;_ &quot;₩&quot;* &quot;-&quot;??_ ;_ @_ "/>
    <numFmt numFmtId="244" formatCode="_-[$€-2]* #,##0.00_-;\-[$€-2]* #,##0.00_-;_-[$€-2]* &quot;-&quot;??_-"/>
    <numFmt numFmtId="245" formatCode="&quot;₩&quot;#,##0.00;&quot;₩&quot;&quot;₩&quot;\-#,##0.00"/>
    <numFmt numFmtId="246" formatCode="_ &quot;₩&quot;* #,##0_ ;_ &quot;₩&quot;* &quot;₩&quot;\-#,##0_ ;_ &quot;₩&quot;* &quot;-&quot;_ ;_ @_ "/>
    <numFmt numFmtId="247" formatCode="_ * #,##0.0000_ ;_ * \-#,##0.0000_ ;_ * &quot;-&quot;_ ;_ @_ "/>
    <numFmt numFmtId="248" formatCode="#,##0\ &quot;mk&quot;;[Red]\-#,##0\ &quot;mk&quot;"/>
    <numFmt numFmtId="249" formatCode="#,##0.00\ &quot;mk&quot;;\-#,##0.00\ &quot;mk&quot;"/>
    <numFmt numFmtId="250" formatCode="0.0000%"/>
    <numFmt numFmtId="251" formatCode="0.00000%"/>
    <numFmt numFmtId="252" formatCode="0_);\(0\)"/>
    <numFmt numFmtId="253" formatCode="_ * #,##0.00_ ;_ * \-#,##0.00_ ;_ * &quot;-&quot;_ ;_ @_ "/>
    <numFmt numFmtId="254" formatCode="0.000000%"/>
    <numFmt numFmtId="255" formatCode="#,##0&quot;£&quot;_);[Red]\(#,##0&quot;£&quot;\)"/>
    <numFmt numFmtId="256" formatCode="_-* #,##0\ _m_k_-;\-* #,##0\ _m_k_-;_-* &quot;-&quot;\ _m_k_-;_-@_-"/>
    <numFmt numFmtId="257" formatCode="_-* #,##0\ &quot;kr&quot;_-;\-* #,##0\ &quot;kr&quot;_-;_-* &quot;-&quot;\ &quot;kr&quot;_-;_-@_-"/>
    <numFmt numFmtId="258" formatCode="_-* #,##0.00\ &quot;kr&quot;_-;\-* #,##0.00\ &quot;kr&quot;_-;_-* &quot;-&quot;??\ &quot;kr&quot;_-;_-@_-"/>
    <numFmt numFmtId="259" formatCode="\(0.0%\)"/>
    <numFmt numFmtId="260" formatCode="_(&quot;$&quot;* #,##0_);_(&quot;$&quot;* \(#,##0\);_(&quot;$&quot;* &quot;-&quot;??_);_(@_)"/>
    <numFmt numFmtId="261" formatCode="&quot;₩&quot;#,##0.00;&quot;₩&quot;&quot;₩&quot;&quot;₩&quot;&quot;₩&quot;&quot;₩&quot;\!\-#,##0.00"/>
    <numFmt numFmtId="262" formatCode="0.000000000"/>
    <numFmt numFmtId="263" formatCode="0.00_);[Red]\(0.00\)"/>
    <numFmt numFmtId="264" formatCode="0.00000000000"/>
    <numFmt numFmtId="265" formatCode="_(&quot;£*&quot;\ #,##0.00_);_(&quot;£*&quot;\ \(#,##0.00\);_(&quot;£*&quot;\ &quot;-&quot;??_);_(@_)"/>
    <numFmt numFmtId="266" formatCode="\ \ \ #,###"/>
  </numFmts>
  <fonts count="35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KB금융 본문체 Light"/>
      <family val="3"/>
      <charset val="129"/>
    </font>
    <font>
      <sz val="8"/>
      <name val="맑은 고딕"/>
      <family val="2"/>
      <charset val="129"/>
      <scheme val="minor"/>
    </font>
    <font>
      <b/>
      <sz val="32"/>
      <color rgb="FF545045"/>
      <name val="KB금융 제목체 Bold"/>
      <family val="3"/>
      <charset val="129"/>
    </font>
    <font>
      <b/>
      <sz val="32"/>
      <color rgb="FFFFC000"/>
      <name val="KB금융 제목체 Bold"/>
      <family val="3"/>
      <charset val="129"/>
    </font>
    <font>
      <b/>
      <sz val="24"/>
      <color rgb="FF666633"/>
      <name val="KB금융 제목체 Bold"/>
      <family val="3"/>
      <charset val="129"/>
    </font>
    <font>
      <b/>
      <sz val="28"/>
      <color theme="9" tint="-0.249977111117893"/>
      <name val="KB금융 제목체 Bold"/>
      <family val="3"/>
      <charset val="129"/>
    </font>
    <font>
      <b/>
      <sz val="11"/>
      <name val="KB금융 본문체 Light"/>
      <family val="3"/>
      <charset val="129"/>
    </font>
    <font>
      <b/>
      <sz val="13"/>
      <color theme="1" tint="0.14999847407452621"/>
      <name val="KB금융 본문체 Medium"/>
      <family val="3"/>
      <charset val="129"/>
    </font>
    <font>
      <u/>
      <sz val="9.35"/>
      <color indexed="12"/>
      <name val="돋움"/>
      <family val="3"/>
      <charset val="129"/>
    </font>
    <font>
      <b/>
      <sz val="12"/>
      <color theme="1" tint="0.249977111117893"/>
      <name val="KB금융 본문체 Light"/>
      <family val="3"/>
      <charset val="129"/>
    </font>
    <font>
      <b/>
      <sz val="11"/>
      <color theme="1" tint="0.249977111117893"/>
      <name val="KB금융 본문체 Light"/>
      <family val="3"/>
      <charset val="129"/>
    </font>
    <font>
      <b/>
      <sz val="13"/>
      <color theme="1" tint="0.14999847407452621"/>
      <name val="KB금융 본문체 Light"/>
      <family val="3"/>
      <charset val="129"/>
    </font>
    <font>
      <b/>
      <sz val="12"/>
      <name val="KB금융 본문체 Light"/>
      <family val="3"/>
      <charset val="129"/>
    </font>
    <font>
      <b/>
      <sz val="13"/>
      <color theme="1" tint="0.249977111117893"/>
      <name val="KB금융 본문체 Light"/>
      <family val="3"/>
      <charset val="129"/>
    </font>
    <font>
      <sz val="10"/>
      <color theme="1" tint="0.14999847407452621"/>
      <name val="KB금융 본문체 Medium"/>
      <family val="3"/>
      <charset val="129"/>
    </font>
    <font>
      <sz val="12"/>
      <name val="KB금융 본문체 Light"/>
      <family val="3"/>
      <charset val="129"/>
    </font>
    <font>
      <sz val="10"/>
      <color theme="1" tint="0.249977111117893"/>
      <name val="KB금융 본문체 Light"/>
      <family val="3"/>
      <charset val="129"/>
    </font>
    <font>
      <b/>
      <sz val="14"/>
      <color theme="1" tint="0.14999847407452621"/>
      <name val="KB금융 본문체 Medium"/>
      <family val="3"/>
      <charset val="129"/>
    </font>
    <font>
      <sz val="11"/>
      <color theme="1" tint="0.249977111117893"/>
      <name val="KB금융 본문체 Light"/>
      <family val="3"/>
      <charset val="129"/>
    </font>
    <font>
      <sz val="13"/>
      <color theme="1"/>
      <name val="KB금융 본문체 Light"/>
      <family val="3"/>
      <charset val="129"/>
    </font>
    <font>
      <sz val="12"/>
      <color theme="1" tint="0.14999847407452621"/>
      <name val="KB금융 본문체 Light"/>
      <family val="3"/>
      <charset val="129"/>
    </font>
    <font>
      <sz val="10"/>
      <color rgb="FF1F1F1F"/>
      <name val="KB금융 본문체 Light"/>
      <family val="3"/>
      <charset val="129"/>
    </font>
    <font>
      <sz val="12"/>
      <color theme="1" tint="0.249977111117893"/>
      <name val="KB금융 본문체 Light"/>
      <family val="3"/>
      <charset val="129"/>
    </font>
    <font>
      <b/>
      <sz val="13"/>
      <color rgb="FF60584C"/>
      <name val="KB금융 본문체 Light"/>
      <family val="3"/>
      <charset val="129"/>
    </font>
    <font>
      <sz val="11"/>
      <color theme="1"/>
      <name val="KB금융 본문체 Light"/>
      <family val="3"/>
      <charset val="129"/>
    </font>
    <font>
      <b/>
      <sz val="14"/>
      <color rgb="FF545045"/>
      <name val="KB금융 제목체 Bold"/>
      <family val="3"/>
      <charset val="129"/>
    </font>
    <font>
      <b/>
      <sz val="16"/>
      <color theme="1"/>
      <name val="KB금융 본문체 Light"/>
      <family val="3"/>
      <charset val="129"/>
    </font>
    <font>
      <b/>
      <sz val="14"/>
      <color theme="0"/>
      <name val="KB금융 제목체 Medium"/>
      <family val="3"/>
      <charset val="129"/>
    </font>
    <font>
      <b/>
      <sz val="11"/>
      <color theme="0"/>
      <name val="KB금융 본문체 Medium"/>
      <family val="3"/>
      <charset val="129"/>
    </font>
    <font>
      <b/>
      <i/>
      <sz val="11"/>
      <color theme="0"/>
      <name val="KB금융 본문체 Medium"/>
      <family val="3"/>
      <charset val="129"/>
    </font>
    <font>
      <b/>
      <sz val="13"/>
      <color theme="1"/>
      <name val="KB금융 본문체 Light"/>
      <family val="3"/>
      <charset val="129"/>
    </font>
    <font>
      <b/>
      <sz val="12"/>
      <color theme="0"/>
      <name val="KB금융 본문체 Light"/>
      <family val="3"/>
      <charset val="129"/>
    </font>
    <font>
      <sz val="12"/>
      <color theme="1"/>
      <name val="KB금융 본문체 Light"/>
      <family val="3"/>
      <charset val="129"/>
    </font>
    <font>
      <b/>
      <sz val="12"/>
      <color theme="1"/>
      <name val="KB금융 본문체 Light"/>
      <family val="3"/>
      <charset val="129"/>
    </font>
    <font>
      <sz val="10"/>
      <color rgb="FFFF0000"/>
      <name val="KB금융 본문체 Medium"/>
      <family val="3"/>
      <charset val="129"/>
    </font>
    <font>
      <b/>
      <sz val="14"/>
      <color theme="0"/>
      <name val="KB금융 본문체 Medium"/>
      <family val="3"/>
      <charset val="129"/>
    </font>
    <font>
      <b/>
      <sz val="12"/>
      <color theme="0"/>
      <name val="KB금융 본문체 Medium"/>
      <family val="3"/>
      <charset val="129"/>
    </font>
    <font>
      <b/>
      <sz val="14"/>
      <color theme="1"/>
      <name val="KB금융 제목체 Bold"/>
      <family val="3"/>
      <charset val="129"/>
    </font>
    <font>
      <b/>
      <sz val="11"/>
      <color theme="1"/>
      <name val="KB금융 본문체 Light"/>
      <family val="3"/>
      <charset val="129"/>
    </font>
    <font>
      <vertAlign val="superscript"/>
      <sz val="11"/>
      <color theme="1"/>
      <name val="KB금융 본문체 Light"/>
      <family val="3"/>
      <charset val="129"/>
    </font>
    <font>
      <sz val="11"/>
      <color rgb="FFFF0000"/>
      <name val="KB금융 본문체 Light"/>
      <family val="3"/>
      <charset val="129"/>
    </font>
    <font>
      <sz val="10"/>
      <name val="KB금융 본문체 Light"/>
      <family val="3"/>
      <charset val="129"/>
    </font>
    <font>
      <sz val="9"/>
      <name val="KB금융 본문체 Light"/>
      <family val="3"/>
      <charset val="129"/>
    </font>
    <font>
      <sz val="10"/>
      <color theme="1"/>
      <name val="KB금융 본문체 Light"/>
      <family val="3"/>
      <charset val="129"/>
    </font>
    <font>
      <b/>
      <sz val="10"/>
      <color theme="0"/>
      <name val="KB금융 본문체 Light"/>
      <family val="3"/>
      <charset val="129"/>
    </font>
    <font>
      <b/>
      <sz val="10"/>
      <name val="KB금융 본문체 Light"/>
      <family val="3"/>
      <charset val="129"/>
    </font>
    <font>
      <sz val="8"/>
      <name val="돋움"/>
      <family val="3"/>
      <charset val="129"/>
    </font>
    <font>
      <b/>
      <sz val="10"/>
      <color theme="1"/>
      <name val="KB금융 본문체 Light"/>
      <family val="3"/>
      <charset val="129"/>
    </font>
    <font>
      <b/>
      <sz val="10"/>
      <color theme="0"/>
      <name val="맑은 고딕"/>
      <family val="3"/>
      <charset val="129"/>
      <scheme val="minor"/>
    </font>
    <font>
      <sz val="10"/>
      <color rgb="FF000000"/>
      <name val="KB금융 본문체 Light"/>
      <family val="3"/>
      <charset val="129"/>
    </font>
    <font>
      <b/>
      <vertAlign val="superscript"/>
      <sz val="12"/>
      <color theme="1"/>
      <name val="KB금융 본문체 Light"/>
      <family val="3"/>
      <charset val="129"/>
    </font>
    <font>
      <vertAlign val="superscript"/>
      <sz val="11"/>
      <name val="KB금융 본문체 Light"/>
      <family val="3"/>
      <charset val="129"/>
    </font>
    <font>
      <sz val="9"/>
      <color rgb="FF000000"/>
      <name val="KB금융 본문체 Light"/>
      <family val="3"/>
      <charset val="129"/>
    </font>
    <font>
      <sz val="10"/>
      <color indexed="8"/>
      <name val="KB금융 본문체 Light"/>
      <family val="3"/>
      <charset val="129"/>
    </font>
    <font>
      <vertAlign val="superscript"/>
      <sz val="14"/>
      <color theme="1"/>
      <name val="KB금융 제목체 Bold"/>
      <family val="3"/>
      <charset val="129"/>
    </font>
    <font>
      <b/>
      <sz val="11"/>
      <color indexed="8"/>
      <name val="KB금융 본문체 Light"/>
      <family val="3"/>
      <charset val="129"/>
    </font>
    <font>
      <sz val="11"/>
      <color indexed="8"/>
      <name val="KB금융 본문체 Light"/>
      <family val="3"/>
      <charset val="129"/>
    </font>
    <font>
      <vertAlign val="superscript"/>
      <sz val="11"/>
      <color indexed="8"/>
      <name val="KB금융 본문체 Light"/>
      <family val="3"/>
      <charset val="129"/>
    </font>
    <font>
      <b/>
      <vertAlign val="superscript"/>
      <sz val="11"/>
      <color indexed="8"/>
      <name val="KB금융 본문체 Light"/>
      <family val="3"/>
      <charset val="129"/>
    </font>
    <font>
      <sz val="10"/>
      <color rgb="FFFF0000"/>
      <name val="KB금융 본문체 Light"/>
      <family val="3"/>
      <charset val="129"/>
    </font>
    <font>
      <sz val="11"/>
      <color theme="0"/>
      <name val="KB금융 본문체 Light"/>
      <family val="3"/>
      <charset val="129"/>
    </font>
    <font>
      <b/>
      <sz val="10"/>
      <color indexed="9"/>
      <name val="Arial"/>
      <family val="2"/>
    </font>
    <font>
      <b/>
      <vertAlign val="superscript"/>
      <sz val="11"/>
      <name val="KB금융 본문체 Light"/>
      <family val="3"/>
      <charset val="129"/>
    </font>
    <font>
      <b/>
      <sz val="11"/>
      <color theme="1"/>
      <name val="KB금융 제목체 Bold"/>
      <family val="3"/>
      <charset val="129"/>
    </font>
    <font>
      <b/>
      <i/>
      <sz val="12"/>
      <color theme="0"/>
      <name val="KB금융 본문체 Light"/>
      <family val="3"/>
      <charset val="129"/>
    </font>
    <font>
      <sz val="10.5"/>
      <name val="KB금융 본문체 Light"/>
      <family val="3"/>
      <charset val="129"/>
    </font>
    <font>
      <b/>
      <sz val="10.5"/>
      <name val="KB금융 본문체 Light"/>
      <family val="3"/>
      <charset val="129"/>
    </font>
    <font>
      <sz val="11"/>
      <color rgb="FF000000"/>
      <name val="KB금융 본문체 Light"/>
      <family val="3"/>
      <charset val="129"/>
    </font>
    <font>
      <sz val="8"/>
      <color theme="1"/>
      <name val="KB금융 본문체 Light"/>
      <family val="3"/>
      <charset val="129"/>
    </font>
    <font>
      <sz val="9"/>
      <color theme="1"/>
      <name val="KB금융 본문체 Light"/>
      <family val="3"/>
      <charset val="129"/>
    </font>
    <font>
      <b/>
      <sz val="10"/>
      <color indexed="8"/>
      <name val="KB금융 본문체 Light"/>
      <family val="3"/>
      <charset val="129"/>
    </font>
    <font>
      <b/>
      <sz val="12"/>
      <name val="KB금융 본문체 Medium"/>
      <family val="3"/>
      <charset val="129"/>
    </font>
    <font>
      <b/>
      <sz val="14"/>
      <name val="KB금융 본문체 Medium"/>
      <family val="3"/>
      <charset val="129"/>
    </font>
    <font>
      <sz val="14"/>
      <name val="KB금융 본문체 Medium"/>
      <family val="3"/>
      <charset val="129"/>
    </font>
    <font>
      <sz val="14"/>
      <color theme="1"/>
      <name val="KB금융 본문체 Light"/>
      <family val="3"/>
      <charset val="129"/>
    </font>
    <font>
      <u/>
      <sz val="14"/>
      <color indexed="12"/>
      <name val="KB금융 본문체 Medium"/>
      <family val="3"/>
      <charset val="129"/>
    </font>
    <font>
      <b/>
      <sz val="14"/>
      <color indexed="8"/>
      <name val="KB금융 본문체 Medium"/>
      <family val="3"/>
      <charset val="129"/>
    </font>
    <font>
      <sz val="14"/>
      <color theme="1"/>
      <name val="KB금융 본문체 Medium"/>
      <family val="3"/>
      <charset val="129"/>
    </font>
    <font>
      <sz val="11"/>
      <color theme="1"/>
      <name val="KB금융 본문체 Medium"/>
      <family val="3"/>
      <charset val="129"/>
    </font>
    <font>
      <b/>
      <sz val="14"/>
      <name val="KB금융 본문체 Light"/>
      <family val="3"/>
      <charset val="129"/>
    </font>
    <font>
      <b/>
      <sz val="30"/>
      <color rgb="FFE26B0A"/>
      <name val="KB금융 제목체 Bold"/>
      <family val="3"/>
      <charset val="129"/>
    </font>
    <font>
      <b/>
      <sz val="9.5"/>
      <color theme="0"/>
      <name val="KB금융 본문체 Light"/>
      <family val="3"/>
      <charset val="129"/>
    </font>
    <font>
      <u/>
      <sz val="11"/>
      <color theme="1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4"/>
      <color theme="0" tint="-0.499984740745262"/>
      <name val="KB금융 본문체 Medium"/>
      <family val="3"/>
      <charset val="129"/>
    </font>
    <font>
      <sz val="14"/>
      <color theme="0" tint="-0.499984740745262"/>
      <name val="KB금융 본문체 Light"/>
      <family val="3"/>
      <charset val="129"/>
    </font>
    <font>
      <b/>
      <sz val="22"/>
      <color theme="0" tint="-0.499984740745262"/>
      <name val="KB금융 제목체 Bold"/>
      <family val="3"/>
      <charset val="129"/>
    </font>
    <font>
      <sz val="11"/>
      <color rgb="FF0000FF"/>
      <name val="KB금융 본문체 Light"/>
      <family val="3"/>
      <charset val="129"/>
    </font>
    <font>
      <b/>
      <sz val="14"/>
      <color theme="0" tint="-0.499984740745262"/>
      <name val="KB금융 본문체 Medium"/>
      <family val="3"/>
      <charset val="129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theme="1"/>
      <name val="KB금융 본문체 Light"/>
      <family val="2"/>
      <charset val="129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b/>
      <sz val="10"/>
      <name val="MS Sans Serif"/>
      <family val="2"/>
    </font>
    <font>
      <sz val="10"/>
      <color theme="1"/>
      <name val="맑은 고딕"/>
      <family val="2"/>
      <charset val="129"/>
    </font>
    <font>
      <sz val="11"/>
      <color theme="1"/>
      <name val="KB금융 제목체 Light"/>
      <family val="2"/>
      <charset val="129"/>
    </font>
    <font>
      <sz val="10"/>
      <name val="굴림체"/>
      <family val="3"/>
      <charset val="129"/>
    </font>
    <font>
      <sz val="10"/>
      <name val="Arial"/>
      <family val="2"/>
    </font>
    <font>
      <u/>
      <sz val="10"/>
      <color indexed="12"/>
      <name val="Arial"/>
      <family val="2"/>
    </font>
    <font>
      <sz val="9"/>
      <name val="굴림체"/>
      <family val="3"/>
      <charset val="129"/>
    </font>
    <font>
      <sz val="10"/>
      <name val="MS Sans Serif"/>
      <family val="2"/>
    </font>
    <font>
      <sz val="11"/>
      <name val="돋움체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1"/>
      <color indexed="8"/>
      <name val="돋움"/>
      <family val="3"/>
      <charset val="129"/>
    </font>
    <font>
      <sz val="10"/>
      <name val="돋움"/>
      <family val="3"/>
      <charset val="129"/>
    </font>
    <font>
      <sz val="10"/>
      <name val="바탕체"/>
      <family val="1"/>
      <charset val="129"/>
    </font>
    <font>
      <sz val="10"/>
      <name val="¹UAAA¼"/>
      <family val="1"/>
      <charset val="129"/>
    </font>
    <font>
      <sz val="1"/>
      <color indexed="18"/>
      <name val="Courier"/>
      <family val="3"/>
    </font>
    <font>
      <sz val="12"/>
      <name val="바탕체"/>
      <family val="1"/>
      <charset val="129"/>
    </font>
    <font>
      <sz val="12"/>
      <color indexed="8"/>
      <name val="¹UAAA¼"/>
      <family val="1"/>
      <charset val="129"/>
    </font>
    <font>
      <u/>
      <sz val="8.4"/>
      <color indexed="12"/>
      <name val="Arial"/>
      <family val="2"/>
    </font>
    <font>
      <sz val="12"/>
      <name val="??????"/>
      <family val="3"/>
    </font>
    <font>
      <sz val="12"/>
      <name val="???"/>
      <family val="1"/>
    </font>
    <font>
      <sz val="12"/>
      <name val="奔覆眉"/>
      <family val="3"/>
      <charset val="129"/>
    </font>
    <font>
      <sz val="11"/>
      <name val="돋?o"/>
      <family val="3"/>
      <charset val="129"/>
    </font>
    <font>
      <sz val="10"/>
      <name val="Helv"/>
      <family val="2"/>
    </font>
    <font>
      <sz val="11"/>
      <name val="￥i￠￢￠?o"/>
      <family val="3"/>
      <charset val="129"/>
    </font>
    <font>
      <sz val="12"/>
      <name val="System"/>
      <family val="2"/>
      <charset val="129"/>
    </font>
    <font>
      <sz val="12"/>
      <name val="¹UAAA¼"/>
      <family val="1"/>
      <charset val="129"/>
    </font>
    <font>
      <b/>
      <sz val="12"/>
      <name val="¹UAAA¼"/>
      <family val="1"/>
      <charset val="129"/>
    </font>
    <font>
      <sz val="12"/>
      <name val="ⓒoUAAA¨u"/>
      <family val="1"/>
      <charset val="129"/>
    </font>
    <font>
      <sz val="10"/>
      <color indexed="8"/>
      <name val="Arial"/>
      <family val="2"/>
    </font>
    <font>
      <b/>
      <sz val="10"/>
      <color indexed="8"/>
      <name val="굴림체"/>
      <family val="3"/>
      <charset val="129"/>
    </font>
    <font>
      <sz val="10"/>
      <color indexed="9"/>
      <name val="Arial"/>
      <family val="2"/>
    </font>
    <font>
      <i/>
      <sz val="10"/>
      <color indexed="13"/>
      <name val="Arial"/>
      <family val="2"/>
    </font>
    <font>
      <sz val="10"/>
      <color indexed="13"/>
      <name val="Arial"/>
      <family val="2"/>
    </font>
    <font>
      <b/>
      <i/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sz val="20"/>
      <name val="돋움체"/>
      <family val="3"/>
      <charset val="129"/>
    </font>
    <font>
      <sz val="12"/>
      <name val="굴림체"/>
      <family val="3"/>
      <charset val="129"/>
    </font>
    <font>
      <sz val="10"/>
      <color indexed="8"/>
      <name val="하나 M"/>
      <family val="1"/>
      <charset val="129"/>
    </font>
    <font>
      <sz val="11"/>
      <color indexed="8"/>
      <name val="Calibri"/>
      <family val="2"/>
    </font>
    <font>
      <sz val="10"/>
      <color indexed="9"/>
      <name val="하나 M"/>
      <family val="1"/>
      <charset val="129"/>
    </font>
    <font>
      <sz val="11"/>
      <color indexed="9"/>
      <name val="Calibri"/>
      <family val="2"/>
    </font>
    <font>
      <sz val="10"/>
      <color indexed="10"/>
      <name val="굴림"/>
      <family val="3"/>
      <charset val="129"/>
    </font>
    <font>
      <sz val="10"/>
      <color indexed="10"/>
      <name val="하나 M"/>
      <family val="1"/>
      <charset val="129"/>
    </font>
    <font>
      <b/>
      <sz val="10"/>
      <color indexed="52"/>
      <name val="하나 M"/>
      <family val="1"/>
      <charset val="129"/>
    </font>
    <font>
      <b/>
      <sz val="1"/>
      <color indexed="8"/>
      <name val="Courier"/>
      <family val="3"/>
    </font>
    <font>
      <sz val="10"/>
      <name val="PragmaticaCTT"/>
      <family val="1"/>
    </font>
    <font>
      <sz val="10"/>
      <color indexed="20"/>
      <name val="하나 M"/>
      <family val="1"/>
      <charset val="129"/>
    </font>
    <font>
      <sz val="1"/>
      <color indexed="8"/>
      <name val="Courier"/>
      <family val="3"/>
    </font>
    <font>
      <u/>
      <sz val="9"/>
      <color indexed="36"/>
      <name val="돋움"/>
      <family val="3"/>
      <charset val="129"/>
    </font>
    <font>
      <u/>
      <sz val="11"/>
      <color indexed="20"/>
      <name val="돋움"/>
      <family val="3"/>
      <charset val="129"/>
    </font>
    <font>
      <u/>
      <sz val="9"/>
      <color indexed="36"/>
      <name val="굴림체"/>
      <family val="3"/>
      <charset val="129"/>
    </font>
    <font>
      <sz val="14"/>
      <name val="뼻뮝"/>
      <family val="3"/>
      <charset val="129"/>
    </font>
    <font>
      <sz val="10"/>
      <name val="새굴림"/>
      <family val="1"/>
      <charset val="129"/>
    </font>
    <font>
      <sz val="10"/>
      <color indexed="8"/>
      <name val="맑은 고딕"/>
      <family val="3"/>
      <charset val="129"/>
    </font>
    <font>
      <sz val="10"/>
      <color indexed="60"/>
      <name val="하나 M"/>
      <family val="1"/>
      <charset val="129"/>
    </font>
    <font>
      <sz val="10"/>
      <name val="Times New Roman"/>
      <family val="1"/>
    </font>
    <font>
      <sz val="12"/>
      <name val="宋体"/>
      <family val="3"/>
      <charset val="129"/>
    </font>
    <font>
      <i/>
      <sz val="10"/>
      <color indexed="23"/>
      <name val="하나 M"/>
      <family val="1"/>
      <charset val="129"/>
    </font>
    <font>
      <b/>
      <sz val="10"/>
      <color indexed="9"/>
      <name val="하나 M"/>
      <family val="1"/>
      <charset val="129"/>
    </font>
    <font>
      <sz val="10"/>
      <name val="굴림"/>
      <family val="3"/>
      <charset val="129"/>
    </font>
    <font>
      <b/>
      <sz val="12"/>
      <color indexed="16"/>
      <name val="굴림체"/>
      <family val="3"/>
      <charset val="129"/>
    </font>
    <font>
      <sz val="11"/>
      <name val="굴림체"/>
      <family val="3"/>
      <charset val="129"/>
    </font>
    <font>
      <b/>
      <i/>
      <sz val="10"/>
      <name val="Arial"/>
      <family val="2"/>
    </font>
    <font>
      <sz val="10"/>
      <name val="명조"/>
      <family val="3"/>
      <charset val="129"/>
    </font>
    <font>
      <sz val="10"/>
      <color indexed="52"/>
      <name val="하나 M"/>
      <family val="1"/>
      <charset val="129"/>
    </font>
    <font>
      <sz val="12"/>
      <name val="Times New Roman"/>
      <family val="1"/>
    </font>
    <font>
      <b/>
      <sz val="10"/>
      <color indexed="8"/>
      <name val="하나 M"/>
      <family val="1"/>
      <charset val="129"/>
    </font>
    <font>
      <sz val="10"/>
      <name val="궁서(English)"/>
      <family val="3"/>
      <charset val="129"/>
    </font>
    <font>
      <sz val="11"/>
      <name val="바탕"/>
      <family val="1"/>
      <charset val="129"/>
    </font>
    <font>
      <sz val="10"/>
      <color indexed="62"/>
      <name val="하나 M"/>
      <family val="1"/>
      <charset val="129"/>
    </font>
    <font>
      <sz val="10"/>
      <color indexed="24"/>
      <name val="MS Sans Serif"/>
      <family val="2"/>
    </font>
    <font>
      <sz val="8"/>
      <name val="바탕체"/>
      <family val="1"/>
      <charset val="129"/>
    </font>
    <font>
      <b/>
      <sz val="15"/>
      <color indexed="56"/>
      <name val="하나 M"/>
      <family val="1"/>
      <charset val="129"/>
    </font>
    <font>
      <b/>
      <sz val="13"/>
      <color indexed="56"/>
      <name val="하나 M"/>
      <family val="1"/>
      <charset val="129"/>
    </font>
    <font>
      <b/>
      <sz val="11"/>
      <color indexed="56"/>
      <name val="하나 M"/>
      <family val="1"/>
      <charset val="129"/>
    </font>
    <font>
      <sz val="10"/>
      <color indexed="17"/>
      <name val="하나 M"/>
      <family val="1"/>
      <charset val="129"/>
    </font>
    <font>
      <b/>
      <sz val="10"/>
      <color indexed="63"/>
      <name val="하나 M"/>
      <family val="1"/>
      <charset val="129"/>
    </font>
    <font>
      <sz val="11"/>
      <name val="ＭＳ Ｐゴシック"/>
      <family val="2"/>
      <charset val="129"/>
    </font>
    <font>
      <b/>
      <sz val="12"/>
      <name val="굴림체"/>
      <family val="3"/>
      <charset val="129"/>
    </font>
    <font>
      <sz val="8"/>
      <name val="MS Sans Serif"/>
      <family val="2"/>
    </font>
    <font>
      <sz val="10"/>
      <color indexed="8"/>
      <name val="Calibri"/>
      <family val="2"/>
    </font>
    <font>
      <u/>
      <sz val="11"/>
      <color indexed="12"/>
      <name val="돋움"/>
      <family val="3"/>
      <charset val="129"/>
    </font>
    <font>
      <sz val="12"/>
      <name val="Osaka"/>
      <family val="3"/>
      <charset val="255"/>
    </font>
    <font>
      <sz val="12"/>
      <name val="¨IoUAAA¡§u"/>
      <family val="1"/>
      <charset val="129"/>
    </font>
    <font>
      <sz val="12"/>
      <name val="¡§IoUAAA￠R¡×u"/>
      <family val="1"/>
      <charset val="129"/>
    </font>
    <font>
      <sz val="12"/>
      <name val="¹ÙÅÁÃ¼"/>
      <family val="1"/>
      <charset val="129"/>
    </font>
    <font>
      <sz val="10"/>
      <name val="Geneva"/>
      <family val="2"/>
    </font>
    <font>
      <sz val="12"/>
      <name val="Arial"/>
      <family val="2"/>
    </font>
    <font>
      <sz val="11"/>
      <color indexed="20"/>
      <name val="Calibri"/>
      <family val="2"/>
    </font>
    <font>
      <sz val="12"/>
      <name val="¡¾¨????÷A¨?"/>
      <family val="3"/>
      <charset val="129"/>
    </font>
    <font>
      <sz val="12"/>
      <name val="￠RIi￠RE￠Rⓒ­￠RE?oA￠R¡×u"/>
      <family val="3"/>
      <charset val="129"/>
    </font>
    <font>
      <sz val="12"/>
      <name val="¡¾¨ù¢¬©÷A¨ù"/>
      <family val="3"/>
      <charset val="129"/>
    </font>
    <font>
      <sz val="12"/>
      <name val="±¼¸²A¼"/>
      <family val="3"/>
      <charset val="129"/>
    </font>
    <font>
      <sz val="12"/>
      <name val="±¼¸²Ã¼"/>
      <family val="3"/>
      <charset val="129"/>
    </font>
    <font>
      <sz val="11"/>
      <name val="±¼¸²Ã¼"/>
      <family val="3"/>
      <charset val="129"/>
    </font>
    <font>
      <sz val="11"/>
      <name val="μ¸¿o"/>
      <family val="3"/>
      <charset val="129"/>
    </font>
    <font>
      <sz val="11"/>
      <name val="µ¸¿ò"/>
      <family val="3"/>
      <charset val="129"/>
    </font>
    <font>
      <b/>
      <sz val="14"/>
      <name val="Arial"/>
      <family val="2"/>
    </font>
    <font>
      <b/>
      <i/>
      <sz val="14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24"/>
      <name val="Arial Narrow"/>
      <family val="2"/>
    </font>
    <font>
      <b/>
      <i/>
      <sz val="12"/>
      <name val="Arial"/>
      <family val="2"/>
    </font>
    <font>
      <i/>
      <sz val="12"/>
      <name val="Arial"/>
      <family val="2"/>
    </font>
    <font>
      <sz val="9"/>
      <name val="Arial"/>
      <family val="2"/>
    </font>
    <font>
      <sz val="9"/>
      <color indexed="18"/>
      <name val="Arial"/>
      <family val="2"/>
    </font>
    <font>
      <i/>
      <sz val="10"/>
      <color indexed="18"/>
      <name val="Arial"/>
      <family val="2"/>
    </font>
    <font>
      <sz val="10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Arial"/>
      <family val="2"/>
    </font>
    <font>
      <sz val="9"/>
      <name val="Times New Roman"/>
      <family val="1"/>
    </font>
    <font>
      <b/>
      <sz val="11"/>
      <color indexed="52"/>
      <name val="Calibri"/>
      <family val="2"/>
    </font>
    <font>
      <b/>
      <sz val="10"/>
      <name val="Helv"/>
      <family val="2"/>
    </font>
    <font>
      <b/>
      <sz val="11"/>
      <color indexed="9"/>
      <name val="Calibri"/>
      <family val="2"/>
    </font>
    <font>
      <sz val="10"/>
      <name val="MS Serif"/>
      <family val="1"/>
    </font>
    <font>
      <u val="doubleAccounting"/>
      <sz val="10"/>
      <name val="Arial"/>
      <family val="2"/>
    </font>
    <font>
      <sz val="10"/>
      <color indexed="16"/>
      <name val="MS Serif"/>
      <family val="1"/>
    </font>
    <font>
      <i/>
      <sz val="11"/>
      <color indexed="23"/>
      <name val="Calibri"/>
      <family val="2"/>
    </font>
    <font>
      <sz val="18"/>
      <name val="Arial"/>
      <family val="2"/>
    </font>
    <font>
      <sz val="18"/>
      <name val="Times New Roman"/>
      <family val="1"/>
    </font>
    <font>
      <sz val="8"/>
      <name val="Times New Roman"/>
      <family val="1"/>
    </font>
    <font>
      <i/>
      <sz val="12"/>
      <name val="Times New Roman"/>
      <family val="1"/>
    </font>
    <font>
      <u/>
      <sz val="10"/>
      <color indexed="14"/>
      <name val="MS Sans Serif"/>
      <family val="2"/>
    </font>
    <font>
      <u/>
      <sz val="7.5"/>
      <color indexed="36"/>
      <name val="Arial"/>
      <family val="2"/>
    </font>
    <font>
      <sz val="10"/>
      <color indexed="17"/>
      <name val="굴림체"/>
      <family val="3"/>
      <charset val="129"/>
    </font>
    <font>
      <b/>
      <sz val="12"/>
      <name val="Helv"/>
      <family val="2"/>
    </font>
    <font>
      <b/>
      <sz val="10"/>
      <name val="Arial"/>
      <family val="2"/>
    </font>
    <font>
      <b/>
      <sz val="18"/>
      <name val="Arial"/>
      <family val="2"/>
    </font>
    <font>
      <b/>
      <sz val="11"/>
      <color indexed="56"/>
      <name val="Calibri"/>
      <family val="2"/>
    </font>
    <font>
      <b/>
      <sz val="12"/>
      <name val="Tms Rmn"/>
      <family val="1"/>
    </font>
    <font>
      <b/>
      <i/>
      <sz val="22"/>
      <name val="Times New Roman"/>
      <family val="1"/>
    </font>
    <font>
      <b/>
      <sz val="16"/>
      <color indexed="9"/>
      <name val="Arial"/>
      <family val="2"/>
    </font>
    <font>
      <b/>
      <sz val="16"/>
      <name val="Times New Roman"/>
      <family val="1"/>
    </font>
    <font>
      <sz val="10"/>
      <color indexed="12"/>
      <name val="Arial"/>
      <family val="2"/>
    </font>
    <font>
      <b/>
      <sz val="9"/>
      <color indexed="9"/>
      <name val="Arial"/>
      <family val="2"/>
    </font>
    <font>
      <sz val="11"/>
      <color indexed="52"/>
      <name val="Calibri"/>
      <family val="2"/>
    </font>
    <font>
      <b/>
      <sz val="14"/>
      <color indexed="24"/>
      <name val="Book Antiqua"/>
      <family val="1"/>
    </font>
    <font>
      <b/>
      <sz val="11"/>
      <name val="Helv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sz val="12"/>
      <name val="Helv"/>
      <family val="2"/>
    </font>
    <font>
      <sz val="15"/>
      <name val="#신명조"/>
      <family val="3"/>
      <charset val="129"/>
    </font>
    <font>
      <sz val="16"/>
      <name val="#신명조"/>
      <family val="3"/>
      <charset val="129"/>
    </font>
    <font>
      <sz val="14"/>
      <name val="–¾’©"/>
      <family val="3"/>
      <charset val="129"/>
    </font>
    <font>
      <b/>
      <sz val="11"/>
      <color indexed="63"/>
      <name val="Calibri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i/>
      <sz val="14"/>
      <name val="Times New Roman"/>
      <family val="1"/>
    </font>
    <font>
      <b/>
      <sz val="22"/>
      <name val="Book Antiqua"/>
      <family val="1"/>
    </font>
    <font>
      <b/>
      <sz val="9"/>
      <color indexed="10"/>
      <name val="Arial"/>
      <family val="2"/>
    </font>
    <font>
      <sz val="8"/>
      <color indexed="38"/>
      <name val="Arial"/>
      <family val="2"/>
    </font>
    <font>
      <b/>
      <i/>
      <sz val="16"/>
      <name val="Arial"/>
      <family val="2"/>
    </font>
    <font>
      <b/>
      <sz val="12"/>
      <color indexed="32"/>
      <name val="Arial"/>
      <family val="2"/>
    </font>
    <font>
      <i/>
      <sz val="11"/>
      <name val="Arial"/>
      <family val="2"/>
    </font>
    <font>
      <sz val="11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b/>
      <sz val="12"/>
      <color indexed="20"/>
      <name val="Arial"/>
      <family val="2"/>
    </font>
    <font>
      <sz val="9"/>
      <color indexed="20"/>
      <name val="Arial"/>
      <family val="2"/>
    </font>
    <font>
      <u val="singleAccounting"/>
      <sz val="10"/>
      <name val="Arial"/>
      <family val="2"/>
    </font>
    <font>
      <b/>
      <sz val="8"/>
      <color indexed="8"/>
      <name val="Helv"/>
      <family val="2"/>
    </font>
    <font>
      <b/>
      <sz val="10"/>
      <color indexed="10"/>
      <name val="Arial"/>
      <family val="2"/>
    </font>
    <font>
      <b/>
      <sz val="11"/>
      <name val="Times New Roman"/>
      <family val="1"/>
    </font>
    <font>
      <b/>
      <sz val="18"/>
      <color indexed="56"/>
      <name val="Cambria"/>
      <family val="1"/>
    </font>
    <font>
      <sz val="8"/>
      <color indexed="10"/>
      <name val="Arial Narrow"/>
      <family val="2"/>
    </font>
    <font>
      <sz val="11"/>
      <color indexed="10"/>
      <name val="Calibri"/>
      <family val="2"/>
    </font>
    <font>
      <sz val="12"/>
      <name val="ｱｼｸｲﾃｼ"/>
      <family val="3"/>
    </font>
    <font>
      <sz val="11"/>
      <color indexed="62"/>
      <name val="Calibri"/>
      <family val="2"/>
    </font>
    <font>
      <sz val="9"/>
      <color indexed="8"/>
      <name val="Arial"/>
      <family val="2"/>
    </font>
    <font>
      <sz val="11"/>
      <color theme="1"/>
      <name val="맑은 고딕"/>
      <family val="3"/>
      <charset val="129"/>
    </font>
    <font>
      <sz val="10"/>
      <color theme="1"/>
      <name val="맑은 고딕"/>
      <family val="3"/>
      <charset val="129"/>
    </font>
    <font>
      <b/>
      <sz val="18"/>
      <color theme="3"/>
      <name val="맑은 고딕"/>
      <family val="2"/>
      <charset val="129"/>
      <scheme val="major"/>
    </font>
    <font>
      <sz val="11"/>
      <color rgb="FF9C6500"/>
      <name val="맑은 고딕"/>
      <family val="2"/>
      <charset val="129"/>
      <scheme val="minor"/>
    </font>
    <font>
      <sz val="10"/>
      <color theme="1"/>
      <name val="Arial"/>
      <family val="2"/>
    </font>
    <font>
      <sz val="8"/>
      <name val="MS Sans Serif"/>
      <charset val="1"/>
    </font>
    <font>
      <sz val="12"/>
      <name val="Tms Rmn"/>
      <family val="1"/>
    </font>
    <font>
      <sz val="12"/>
      <name val="뼻뮝"/>
      <family val="1"/>
      <charset val="129"/>
    </font>
    <font>
      <sz val="10"/>
      <color indexed="8"/>
      <name val="하나 L"/>
      <family val="1"/>
      <charset val="129"/>
    </font>
    <font>
      <sz val="10"/>
      <color indexed="9"/>
      <name val="하나 L"/>
      <family val="1"/>
      <charset val="129"/>
    </font>
    <font>
      <sz val="10"/>
      <color indexed="10"/>
      <name val="하나 L"/>
      <family val="1"/>
      <charset val="129"/>
    </font>
    <font>
      <b/>
      <sz val="10"/>
      <color indexed="52"/>
      <name val="하나 L"/>
      <family val="1"/>
      <charset val="129"/>
    </font>
    <font>
      <sz val="12"/>
      <name val="돋움"/>
      <family val="3"/>
      <charset val="129"/>
    </font>
    <font>
      <sz val="10"/>
      <color indexed="20"/>
      <name val="하나 L"/>
      <family val="1"/>
      <charset val="129"/>
    </font>
    <font>
      <sz val="10"/>
      <name val="돋움체"/>
      <family val="3"/>
      <charset val="129"/>
    </font>
    <font>
      <sz val="11"/>
      <name val="돋움"/>
      <family val="3"/>
    </font>
    <font>
      <sz val="10"/>
      <color indexed="60"/>
      <name val="하나 L"/>
      <family val="1"/>
      <charset val="129"/>
    </font>
    <font>
      <i/>
      <sz val="10"/>
      <color indexed="23"/>
      <name val="하나 L"/>
      <family val="1"/>
      <charset val="129"/>
    </font>
    <font>
      <b/>
      <sz val="10"/>
      <color indexed="9"/>
      <name val="하나 L"/>
      <family val="1"/>
      <charset val="129"/>
    </font>
    <font>
      <sz val="10"/>
      <color indexed="52"/>
      <name val="하나 L"/>
      <family val="1"/>
      <charset val="129"/>
    </font>
    <font>
      <b/>
      <sz val="10"/>
      <color indexed="8"/>
      <name val="하나 L"/>
      <family val="1"/>
      <charset val="129"/>
    </font>
    <font>
      <sz val="10"/>
      <color indexed="62"/>
      <name val="하나 L"/>
      <family val="1"/>
      <charset val="129"/>
    </font>
    <font>
      <b/>
      <sz val="15"/>
      <color indexed="56"/>
      <name val="하나 L"/>
      <family val="1"/>
      <charset val="129"/>
    </font>
    <font>
      <b/>
      <sz val="13"/>
      <color indexed="56"/>
      <name val="하나 L"/>
      <family val="1"/>
      <charset val="129"/>
    </font>
    <font>
      <b/>
      <sz val="11"/>
      <color indexed="56"/>
      <name val="하나 L"/>
      <family val="1"/>
      <charset val="129"/>
    </font>
    <font>
      <sz val="10"/>
      <color indexed="17"/>
      <name val="하나 L"/>
      <family val="1"/>
      <charset val="129"/>
    </font>
    <font>
      <b/>
      <sz val="10"/>
      <color indexed="63"/>
      <name val="하나 L"/>
      <family val="1"/>
      <charset val="129"/>
    </font>
    <font>
      <sz val="10"/>
      <color rgb="FF000000"/>
      <name val="하나 L"/>
      <family val="1"/>
      <charset val="129"/>
    </font>
    <font>
      <sz val="10"/>
      <name val="맑은 고딕"/>
      <family val="3"/>
      <charset val="129"/>
    </font>
    <font>
      <sz val="10"/>
      <color rgb="FF000000"/>
      <name val="Arial"/>
      <family val="2"/>
    </font>
    <font>
      <sz val="12"/>
      <color indexed="8"/>
      <name val="?UAAA?"/>
      <family val="2"/>
      <charset val="204"/>
    </font>
    <font>
      <sz val="12"/>
      <name val="?UAAA?"/>
      <family val="2"/>
      <charset val="204"/>
    </font>
    <font>
      <sz val="11"/>
      <name val="??o"/>
      <family val="1"/>
    </font>
    <font>
      <sz val="11"/>
      <name val="??????o"/>
      <family val="3"/>
    </font>
    <font>
      <sz val="11"/>
      <name val="¥ì¢¬¢¯o"/>
      <family val="3"/>
    </font>
    <font>
      <sz val="1"/>
      <color indexed="16"/>
      <name val="Courier"/>
      <family val="3"/>
    </font>
    <font>
      <sz val="12"/>
      <name val="¹UAAA¼"/>
      <family val="3"/>
      <charset val="129"/>
    </font>
    <font>
      <sz val="11"/>
      <name val="μ¸¿oA¼"/>
      <family val="3"/>
      <charset val="129"/>
    </font>
    <font>
      <sz val="11"/>
      <name val="µ¸¿òÃ¼"/>
      <family val="3"/>
      <charset val="129"/>
    </font>
    <font>
      <sz val="12"/>
      <name val="??oA?"/>
      <family val="2"/>
      <charset val="204"/>
    </font>
    <font>
      <sz val="10"/>
      <name val="μ¸¿oA¼"/>
      <family val="3"/>
      <charset val="129"/>
    </font>
    <font>
      <sz val="10"/>
      <name val="µ¸¿òÃ¼"/>
      <family val="3"/>
      <charset val="129"/>
    </font>
    <font>
      <sz val="10"/>
      <name val="±¼¸²A¼"/>
      <family val="3"/>
      <charset val="129"/>
    </font>
    <font>
      <sz val="10"/>
      <name val="±¼¸²Ã¼"/>
      <family val="3"/>
      <charset val="129"/>
    </font>
    <font>
      <sz val="13"/>
      <name val="¹ÙÅÁÃ¼"/>
      <family val="3"/>
      <charset val="129"/>
    </font>
    <font>
      <u/>
      <sz val="8"/>
      <color indexed="36"/>
      <name val="Palatino"/>
      <family val="1"/>
    </font>
    <font>
      <u/>
      <sz val="8"/>
      <color indexed="12"/>
      <name val="Palatino"/>
      <family val="1"/>
    </font>
    <font>
      <sz val="8"/>
      <name val="Palatino"/>
      <family val="1"/>
    </font>
    <font>
      <sz val="12"/>
      <color indexed="24"/>
      <name val="ＭＳ 明朝"/>
      <family val="3"/>
      <charset val="129"/>
    </font>
    <font>
      <sz val="12"/>
      <name val="官帕眉"/>
      <family val="1"/>
      <charset val="129"/>
    </font>
    <font>
      <sz val="12"/>
      <name val="┭병릇"/>
      <family val="1"/>
      <charset val="129"/>
    </font>
    <font>
      <sz val="9"/>
      <color indexed="8"/>
      <name val="맑은 고딕"/>
      <family val="3"/>
      <charset val="129"/>
    </font>
    <font>
      <sz val="12"/>
      <name val="옢?릇"/>
      <family val="3"/>
      <charset val="129"/>
    </font>
    <font>
      <sz val="11"/>
      <name val="하나 L"/>
      <family val="1"/>
      <charset val="129"/>
    </font>
    <font>
      <sz val="12"/>
      <name val="宋体"/>
      <family val="3"/>
      <charset val="255"/>
    </font>
    <font>
      <sz val="9"/>
      <name val="돋움"/>
      <family val="3"/>
      <charset val="129"/>
    </font>
    <font>
      <sz val="15"/>
      <color theme="1"/>
      <name val="KB금융 본문체 Light"/>
      <family val="3"/>
      <charset val="129"/>
    </font>
    <font>
      <sz val="11"/>
      <color theme="1"/>
      <name val="나눔고딕"/>
      <family val="3"/>
      <charset val="129"/>
    </font>
    <font>
      <u/>
      <sz val="11"/>
      <color theme="10"/>
      <name val="맑은 고딕"/>
      <family val="3"/>
      <charset val="129"/>
      <scheme val="minor"/>
    </font>
    <font>
      <sz val="9"/>
      <color theme="1"/>
      <name val="굴림"/>
      <family val="2"/>
      <charset val="129"/>
    </font>
  </fonts>
  <fills count="8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60584C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BC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0DDDA"/>
        <bgColor indexed="64"/>
      </patternFill>
    </fill>
    <fill>
      <patternFill patternType="solid">
        <fgColor rgb="FFFFC000"/>
        <bgColor indexed="64"/>
      </patternFill>
    </fill>
    <fill>
      <patternFill patternType="lightUp">
        <bgColor theme="0" tint="-0.149967955565050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26B0A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65"/>
        <bgColor indexed="64"/>
      </patternFill>
    </fill>
    <fill>
      <patternFill patternType="solid">
        <fgColor indexed="22"/>
      </patternFill>
    </fill>
    <fill>
      <patternFill patternType="lightGray">
        <fgColor indexed="15"/>
      </patternFill>
    </fill>
    <fill>
      <patternFill patternType="solid">
        <fgColor indexed="55"/>
      </patternFill>
    </fill>
    <fill>
      <patternFill patternType="solid">
        <fgColor indexed="1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9"/>
      </patternFill>
    </fill>
    <fill>
      <patternFill patternType="solid">
        <fgColor indexed="14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FFFFFF"/>
        <bgColor indexed="64"/>
      </patternFill>
    </fill>
    <fill>
      <patternFill patternType="lightUp">
        <fgColor theme="0" tint="-0.34998626667073579"/>
        <bgColor indexed="65"/>
      </patternFill>
    </fill>
    <fill>
      <patternFill patternType="solid">
        <fgColor theme="2" tint="-9.9978637043366805E-2"/>
        <bgColor indexed="64"/>
      </patternFill>
    </fill>
  </fills>
  <borders count="111">
    <border>
      <left/>
      <right/>
      <top/>
      <bottom/>
      <diagonal/>
    </border>
    <border>
      <left style="thick">
        <color rgb="FFFFBC00"/>
      </left>
      <right/>
      <top style="thick">
        <color rgb="FFFFBC00"/>
      </top>
      <bottom/>
      <diagonal/>
    </border>
    <border>
      <left/>
      <right/>
      <top style="thick">
        <color rgb="FFFFBC00"/>
      </top>
      <bottom/>
      <diagonal/>
    </border>
    <border>
      <left/>
      <right style="thick">
        <color rgb="FFFFBC00"/>
      </right>
      <top style="thick">
        <color rgb="FFFFBC00"/>
      </top>
      <bottom/>
      <diagonal/>
    </border>
    <border>
      <left style="thick">
        <color rgb="FFFFBC00"/>
      </left>
      <right/>
      <top/>
      <bottom/>
      <diagonal/>
    </border>
    <border>
      <left/>
      <right style="thick">
        <color rgb="FFFFBC00"/>
      </right>
      <top/>
      <bottom/>
      <diagonal/>
    </border>
    <border>
      <left style="thick">
        <color rgb="FFFFBC00"/>
      </left>
      <right/>
      <top/>
      <bottom style="thick">
        <color rgb="FFFFBC00"/>
      </bottom>
      <diagonal/>
    </border>
    <border>
      <left/>
      <right/>
      <top/>
      <bottom style="thick">
        <color rgb="FFFFBC00"/>
      </bottom>
      <diagonal/>
    </border>
    <border>
      <left/>
      <right style="thick">
        <color rgb="FFFFBC00"/>
      </right>
      <top/>
      <bottom style="thick">
        <color rgb="FFFFBC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thick">
        <color rgb="FFFFC000"/>
      </left>
      <right/>
      <top/>
      <bottom/>
      <diagonal/>
    </border>
    <border>
      <left/>
      <right style="thick">
        <color rgb="FFFFC000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rgb="FFFFC000"/>
      </left>
      <right/>
      <top/>
      <bottom style="thick">
        <color rgb="FFFFC000"/>
      </bottom>
      <diagonal/>
    </border>
    <border>
      <left/>
      <right/>
      <top/>
      <bottom style="thick">
        <color rgb="FFFFC000"/>
      </bottom>
      <diagonal/>
    </border>
    <border>
      <left/>
      <right style="thick">
        <color rgb="FFFFC000"/>
      </right>
      <top/>
      <bottom style="thick">
        <color rgb="FFFFC000"/>
      </bottom>
      <diagonal/>
    </border>
    <border>
      <left/>
      <right/>
      <top style="thin">
        <color theme="0" tint="-0.499984740745262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auto="1"/>
      </right>
      <top/>
      <bottom style="medium">
        <color auto="1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double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 style="medium">
        <color indexed="18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theme="1" tint="0.249977111117893"/>
      </top>
      <bottom/>
      <diagonal/>
    </border>
  </borders>
  <cellStyleXfs count="4327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0" fontId="84" fillId="0" borderId="0" applyNumberFormat="0" applyFill="0" applyBorder="0" applyAlignment="0" applyProtection="0">
      <alignment vertical="center"/>
    </xf>
    <xf numFmtId="41" fontId="85" fillId="0" borderId="0" applyFont="0" applyFill="0" applyBorder="0" applyAlignment="0" applyProtection="0">
      <alignment vertical="center"/>
    </xf>
    <xf numFmtId="0" fontId="91" fillId="0" borderId="75" applyNumberFormat="0" applyFill="0" applyAlignment="0" applyProtection="0">
      <alignment vertical="center"/>
    </xf>
    <xf numFmtId="0" fontId="92" fillId="0" borderId="76" applyNumberFormat="0" applyFill="0" applyAlignment="0" applyProtection="0">
      <alignment vertical="center"/>
    </xf>
    <xf numFmtId="0" fontId="93" fillId="0" borderId="77" applyNumberFormat="0" applyFill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4" fillId="15" borderId="0" applyNumberFormat="0" applyBorder="0" applyAlignment="0" applyProtection="0">
      <alignment vertical="center"/>
    </xf>
    <xf numFmtId="0" fontId="95" fillId="16" borderId="0" applyNumberFormat="0" applyBorder="0" applyAlignment="0" applyProtection="0">
      <alignment vertical="center"/>
    </xf>
    <xf numFmtId="0" fontId="96" fillId="18" borderId="78" applyNumberFormat="0" applyAlignment="0" applyProtection="0">
      <alignment vertical="center"/>
    </xf>
    <xf numFmtId="0" fontId="97" fillId="19" borderId="79" applyNumberFormat="0" applyAlignment="0" applyProtection="0">
      <alignment vertical="center"/>
    </xf>
    <xf numFmtId="0" fontId="98" fillId="19" borderId="78" applyNumberFormat="0" applyAlignment="0" applyProtection="0">
      <alignment vertical="center"/>
    </xf>
    <xf numFmtId="0" fontId="99" fillId="0" borderId="80" applyNumberFormat="0" applyFill="0" applyAlignment="0" applyProtection="0">
      <alignment vertical="center"/>
    </xf>
    <xf numFmtId="0" fontId="100" fillId="20" borderId="81" applyNumberFormat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103" fillId="0" borderId="83" applyNumberFormat="0" applyFill="0" applyAlignment="0" applyProtection="0">
      <alignment vertical="center"/>
    </xf>
    <xf numFmtId="0" fontId="104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04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0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04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04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04" fillId="42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41" fontId="10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5" fillId="0" borderId="0">
      <alignment vertical="center"/>
    </xf>
    <xf numFmtId="0" fontId="108" fillId="0" borderId="0" applyNumberFormat="0" applyFill="0" applyBorder="0" applyAlignment="0" applyProtection="0"/>
    <xf numFmtId="0" fontId="109" fillId="0" borderId="0">
      <alignment vertical="center"/>
    </xf>
    <xf numFmtId="41" fontId="109" fillId="0" borderId="0" applyFont="0" applyFill="0" applyBorder="0" applyAlignment="0" applyProtection="0">
      <alignment vertical="center"/>
    </xf>
    <xf numFmtId="9" fontId="109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>
      <alignment vertical="center"/>
    </xf>
    <xf numFmtId="0" fontId="107" fillId="0" borderId="0"/>
    <xf numFmtId="9" fontId="107" fillId="0" borderId="0" applyFont="0" applyFill="0" applyBorder="0" applyAlignment="0" applyProtection="0">
      <alignment vertical="center"/>
    </xf>
    <xf numFmtId="0" fontId="107" fillId="0" borderId="0">
      <alignment vertical="center"/>
    </xf>
    <xf numFmtId="41" fontId="107" fillId="0" borderId="0" applyFont="0" applyFill="0" applyBorder="0" applyAlignment="0" applyProtection="0"/>
    <xf numFmtId="9" fontId="109" fillId="0" borderId="0" applyFont="0" applyFill="0" applyBorder="0" applyAlignment="0" applyProtection="0">
      <alignment vertical="center"/>
    </xf>
    <xf numFmtId="0" fontId="109" fillId="0" borderId="0">
      <alignment vertical="center"/>
    </xf>
    <xf numFmtId="0" fontId="109" fillId="0" borderId="0">
      <alignment vertical="center"/>
    </xf>
    <xf numFmtId="0" fontId="107" fillId="0" borderId="0"/>
    <xf numFmtId="9" fontId="107" fillId="0" borderId="0" applyFont="0" applyFill="0" applyBorder="0" applyAlignment="0" applyProtection="0"/>
    <xf numFmtId="0" fontId="110" fillId="0" borderId="0">
      <alignment vertical="center"/>
    </xf>
    <xf numFmtId="41" fontId="110" fillId="0" borderId="0" applyFont="0" applyFill="0" applyBorder="0" applyAlignment="0" applyProtection="0">
      <alignment vertical="center"/>
    </xf>
    <xf numFmtId="0" fontId="85" fillId="0" borderId="0"/>
    <xf numFmtId="41" fontId="107" fillId="0" borderId="0"/>
    <xf numFmtId="0" fontId="135" fillId="0" borderId="0"/>
    <xf numFmtId="0" fontId="112" fillId="0" borderId="0"/>
    <xf numFmtId="41" fontId="107" fillId="0" borderId="0"/>
    <xf numFmtId="24" fontId="115" fillId="0" borderId="0" applyFont="0" applyFill="0" applyBorder="0" applyAlignment="0" applyProtection="0"/>
    <xf numFmtId="198" fontId="107" fillId="0" borderId="0" applyNumberFormat="0" applyFont="0" applyFill="0" applyBorder="0" applyAlignment="0" applyProtection="0"/>
    <xf numFmtId="198" fontId="107" fillId="0" borderId="0" applyNumberFormat="0" applyFont="0" applyFill="0" applyBorder="0" applyAlignment="0" applyProtection="0"/>
    <xf numFmtId="0" fontId="107" fillId="0" borderId="0" applyNumberFormat="0" applyFont="0" applyFill="0" applyBorder="0" applyAlignment="0" applyProtection="0"/>
    <xf numFmtId="0" fontId="112" fillId="0" borderId="0"/>
    <xf numFmtId="0" fontId="136" fillId="0" borderId="0"/>
    <xf numFmtId="0" fontId="112" fillId="0" borderId="0"/>
    <xf numFmtId="199" fontId="137" fillId="0" borderId="0">
      <protection locked="0"/>
    </xf>
    <xf numFmtId="0" fontId="138" fillId="0" borderId="0"/>
    <xf numFmtId="0" fontId="138" fillId="0" borderId="0"/>
    <xf numFmtId="0" fontId="112" fillId="0" borderId="0"/>
    <xf numFmtId="41" fontId="133" fillId="0" borderId="0" applyFont="0" applyFill="0" applyBorder="0" applyAlignment="0" applyProtection="0"/>
    <xf numFmtId="0" fontId="112" fillId="0" borderId="0"/>
    <xf numFmtId="0" fontId="139" fillId="0" borderId="0"/>
    <xf numFmtId="199" fontId="137" fillId="0" borderId="0">
      <protection locked="0"/>
    </xf>
    <xf numFmtId="199" fontId="137" fillId="0" borderId="0">
      <protection locked="0"/>
    </xf>
    <xf numFmtId="0" fontId="140" fillId="0" borderId="0" applyNumberFormat="0" applyFill="0" applyBorder="0" applyAlignment="0" applyProtection="0">
      <alignment vertical="top"/>
      <protection locked="0"/>
    </xf>
    <xf numFmtId="0" fontId="141" fillId="0" borderId="0"/>
    <xf numFmtId="199" fontId="137" fillId="0" borderId="0">
      <protection locked="0"/>
    </xf>
    <xf numFmtId="199" fontId="137" fillId="0" borderId="0">
      <protection locked="0"/>
    </xf>
    <xf numFmtId="0" fontId="142" fillId="0" borderId="0"/>
    <xf numFmtId="199" fontId="137" fillId="0" borderId="0">
      <protection locked="0"/>
    </xf>
    <xf numFmtId="199" fontId="137" fillId="0" borderId="0">
      <protection locked="0"/>
    </xf>
    <xf numFmtId="199" fontId="137" fillId="0" borderId="0">
      <protection locked="0"/>
    </xf>
    <xf numFmtId="0" fontId="112" fillId="0" borderId="0"/>
    <xf numFmtId="0" fontId="143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45" fillId="0" borderId="0"/>
    <xf numFmtId="0" fontId="138" fillId="0" borderId="0"/>
    <xf numFmtId="0" fontId="112" fillId="0" borderId="0"/>
    <xf numFmtId="0" fontId="112" fillId="0" borderId="0" applyNumberFormat="0" applyFill="0" applyBorder="0" applyAlignment="0" applyProtection="0"/>
    <xf numFmtId="0" fontId="112" fillId="0" borderId="0"/>
    <xf numFmtId="0" fontId="146" fillId="0" borderId="0" applyFont="0" applyFill="0" applyBorder="0" applyAlignment="0" applyProtection="0"/>
    <xf numFmtId="0" fontId="147" fillId="0" borderId="0"/>
    <xf numFmtId="0" fontId="146" fillId="0" borderId="0"/>
    <xf numFmtId="43" fontId="146" fillId="0" borderId="0" applyFont="0" applyFill="0" applyBorder="0" applyAlignment="0" applyProtection="0"/>
    <xf numFmtId="9" fontId="146" fillId="0" borderId="0" applyFont="0" applyFill="0" applyBorder="0" applyAlignment="0" applyProtection="0"/>
    <xf numFmtId="0" fontId="112" fillId="0" borderId="0"/>
    <xf numFmtId="0" fontId="145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45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45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48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 applyNumberFormat="0" applyFill="0" applyBorder="0" applyAlignment="0" applyProtection="0"/>
    <xf numFmtId="0" fontId="112" fillId="0" borderId="0"/>
    <xf numFmtId="0" fontId="112" fillId="0" borderId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200" fontId="138" fillId="0" borderId="0" applyFont="0" applyFill="0" applyBorder="0" applyAlignment="0" applyProtection="0"/>
    <xf numFmtId="0" fontId="112" fillId="0" borderId="0"/>
    <xf numFmtId="0" fontId="112" fillId="0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53" fillId="47" borderId="0"/>
    <xf numFmtId="0" fontId="154" fillId="48" borderId="0"/>
    <xf numFmtId="0" fontId="155" fillId="49" borderId="0"/>
    <xf numFmtId="0" fontId="156" fillId="0" borderId="0"/>
    <xf numFmtId="0" fontId="157" fillId="0" borderId="0"/>
    <xf numFmtId="0" fontId="158" fillId="0" borderId="0"/>
    <xf numFmtId="4" fontId="112" fillId="50" borderId="0"/>
    <xf numFmtId="4" fontId="112" fillId="50" borderId="0"/>
    <xf numFmtId="4" fontId="112" fillId="50" borderId="0"/>
    <xf numFmtId="4" fontId="112" fillId="50" borderId="0"/>
    <xf numFmtId="4" fontId="112" fillId="50" borderId="0"/>
    <xf numFmtId="4" fontId="112" fillId="50" borderId="0"/>
    <xf numFmtId="4" fontId="112" fillId="50" borderId="0"/>
    <xf numFmtId="4" fontId="112" fillId="50" borderId="0"/>
    <xf numFmtId="4" fontId="112" fillId="50" borderId="0"/>
    <xf numFmtId="4" fontId="112" fillId="50" borderId="0"/>
    <xf numFmtId="4" fontId="112" fillId="50" borderId="0"/>
    <xf numFmtId="4" fontId="112" fillId="50" borderId="0"/>
    <xf numFmtId="4" fontId="112" fillId="50" borderId="0"/>
    <xf numFmtId="4" fontId="112" fillId="50" borderId="0"/>
    <xf numFmtId="4" fontId="112" fillId="50" borderId="0"/>
    <xf numFmtId="4" fontId="112" fillId="50" borderId="0"/>
    <xf numFmtId="4" fontId="112" fillId="50" borderId="0"/>
    <xf numFmtId="4" fontId="112" fillId="50" borderId="0"/>
    <xf numFmtId="4" fontId="112" fillId="50" borderId="0"/>
    <xf numFmtId="4" fontId="112" fillId="50" borderId="0"/>
    <xf numFmtId="4" fontId="112" fillId="50" borderId="0"/>
    <xf numFmtId="4" fontId="112" fillId="50" borderId="0"/>
    <xf numFmtId="4" fontId="112" fillId="50" borderId="0"/>
    <xf numFmtId="4" fontId="112" fillId="50" borderId="0"/>
    <xf numFmtId="4" fontId="112" fillId="50" borderId="0"/>
    <xf numFmtId="4" fontId="112" fillId="50" borderId="0"/>
    <xf numFmtId="4" fontId="112" fillId="50" borderId="0"/>
    <xf numFmtId="4" fontId="112" fillId="50" borderId="0"/>
    <xf numFmtId="4" fontId="112" fillId="50" borderId="0"/>
    <xf numFmtId="4" fontId="112" fillId="50" borderId="0"/>
    <xf numFmtId="4" fontId="112" fillId="50" borderId="0"/>
    <xf numFmtId="4" fontId="112" fillId="50" borderId="0"/>
    <xf numFmtId="4" fontId="112" fillId="50" borderId="0"/>
    <xf numFmtId="4" fontId="112" fillId="50" borderId="0"/>
    <xf numFmtId="4" fontId="112" fillId="50" borderId="0"/>
    <xf numFmtId="4" fontId="112" fillId="50" borderId="0"/>
    <xf numFmtId="4" fontId="112" fillId="50" borderId="0"/>
    <xf numFmtId="4" fontId="112" fillId="50" borderId="0"/>
    <xf numFmtId="0" fontId="136" fillId="0" borderId="0"/>
    <xf numFmtId="0" fontId="149" fillId="0" borderId="0"/>
    <xf numFmtId="0" fontId="145" fillId="0" borderId="0"/>
    <xf numFmtId="0" fontId="138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51" fillId="0" borderId="0"/>
    <xf numFmtId="0" fontId="151" fillId="0" borderId="0"/>
    <xf numFmtId="0" fontId="159" fillId="51" borderId="0"/>
    <xf numFmtId="0" fontId="159" fillId="51" borderId="0"/>
    <xf numFmtId="0" fontId="145" fillId="0" borderId="0"/>
    <xf numFmtId="0" fontId="145" fillId="0" borderId="0"/>
    <xf numFmtId="0" fontId="145" fillId="0" borderId="0"/>
    <xf numFmtId="0" fontId="112" fillId="0" borderId="0"/>
    <xf numFmtId="0" fontId="112" fillId="0" borderId="0"/>
    <xf numFmtId="0" fontId="112" fillId="0" borderId="0"/>
    <xf numFmtId="0" fontId="145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 applyNumberFormat="0" applyFill="0" applyBorder="0" applyAlignment="0" applyProtection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12" fillId="46" borderId="0"/>
    <xf numFmtId="0" fontId="153" fillId="47" borderId="0"/>
    <xf numFmtId="0" fontId="154" fillId="48" borderId="0"/>
    <xf numFmtId="0" fontId="155" fillId="49" borderId="0"/>
    <xf numFmtId="0" fontId="156" fillId="0" borderId="0"/>
    <xf numFmtId="0" fontId="157" fillId="0" borderId="0"/>
    <xf numFmtId="0" fontId="158" fillId="0" borderId="0"/>
    <xf numFmtId="0" fontId="145" fillId="0" borderId="0"/>
    <xf numFmtId="0" fontId="145" fillId="0" borderId="0"/>
    <xf numFmtId="0" fontId="112" fillId="0" borderId="0" applyNumberFormat="0" applyFill="0" applyBorder="0" applyAlignment="0" applyProtection="0"/>
    <xf numFmtId="0" fontId="149" fillId="0" borderId="0"/>
    <xf numFmtId="0" fontId="136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41" fontId="107" fillId="0" borderId="0"/>
    <xf numFmtId="0" fontId="138" fillId="0" borderId="0"/>
    <xf numFmtId="0" fontId="112" fillId="0" borderId="0"/>
    <xf numFmtId="0" fontId="112" fillId="0" borderId="0"/>
    <xf numFmtId="0" fontId="112" fillId="0" borderId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38" fillId="0" borderId="0"/>
    <xf numFmtId="0" fontId="150" fillId="0" borderId="0"/>
    <xf numFmtId="0" fontId="151" fillId="0" borderId="0"/>
    <xf numFmtId="0" fontId="138" fillId="0" borderId="0"/>
    <xf numFmtId="0" fontId="145" fillId="0" borderId="0"/>
    <xf numFmtId="0" fontId="151" fillId="0" borderId="0"/>
    <xf numFmtId="0" fontId="145" fillId="0" borderId="0"/>
    <xf numFmtId="0" fontId="112" fillId="0" borderId="0"/>
    <xf numFmtId="0" fontId="112" fillId="0" borderId="0"/>
    <xf numFmtId="0" fontId="112" fillId="0" borderId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/>
    <xf numFmtId="0" fontId="112" fillId="0" borderId="0"/>
    <xf numFmtId="0" fontId="112" fillId="0" borderId="0"/>
    <xf numFmtId="0" fontId="112" fillId="0" borderId="0"/>
    <xf numFmtId="0" fontId="145" fillId="0" borderId="0"/>
    <xf numFmtId="0" fontId="145" fillId="0" borderId="0"/>
    <xf numFmtId="0" fontId="145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5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51" fillId="0" borderId="0"/>
    <xf numFmtId="0" fontId="145" fillId="0" borderId="0"/>
    <xf numFmtId="0" fontId="145" fillId="0" borderId="0"/>
    <xf numFmtId="0" fontId="145" fillId="0" borderId="0"/>
    <xf numFmtId="0" fontId="138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51" fillId="0" borderId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/>
    <xf numFmtId="0" fontId="112" fillId="0" borderId="0"/>
    <xf numFmtId="0" fontId="150" fillId="0" borderId="0"/>
    <xf numFmtId="0" fontId="145" fillId="0" borderId="0"/>
    <xf numFmtId="0" fontId="145" fillId="0" borderId="0"/>
    <xf numFmtId="0" fontId="145" fillId="0" borderId="0"/>
    <xf numFmtId="0" fontId="112" fillId="0" borderId="0"/>
    <xf numFmtId="0" fontId="145" fillId="0" borderId="0"/>
    <xf numFmtId="0" fontId="145" fillId="0" borderId="0"/>
    <xf numFmtId="0" fontId="138" fillId="0" borderId="0"/>
    <xf numFmtId="0" fontId="112" fillId="0" borderId="0" applyFont="0" applyFill="0" applyBorder="0" applyAlignment="0" applyProtection="0"/>
    <xf numFmtId="0" fontId="112" fillId="0" borderId="0" applyFont="0" applyFill="0" applyBorder="0" applyAlignment="0" applyProtection="0"/>
    <xf numFmtId="0" fontId="160" fillId="0" borderId="0">
      <alignment horizontal="centerContinuous"/>
    </xf>
    <xf numFmtId="199" fontId="137" fillId="0" borderId="0">
      <protection locked="0"/>
    </xf>
    <xf numFmtId="199" fontId="137" fillId="0" borderId="0">
      <protection locked="0"/>
    </xf>
    <xf numFmtId="199" fontId="137" fillId="0" borderId="0">
      <protection locked="0"/>
    </xf>
    <xf numFmtId="199" fontId="137" fillId="0" borderId="0">
      <protection locked="0"/>
    </xf>
    <xf numFmtId="199" fontId="137" fillId="0" borderId="0">
      <protection locked="0"/>
    </xf>
    <xf numFmtId="1" fontId="135" fillId="0" borderId="37">
      <alignment horizontal="center" vertical="center"/>
    </xf>
    <xf numFmtId="0" fontId="107" fillId="0" borderId="0"/>
    <xf numFmtId="1" fontId="135" fillId="0" borderId="37">
      <alignment horizontal="center" vertical="center"/>
    </xf>
    <xf numFmtId="1" fontId="135" fillId="0" borderId="37">
      <alignment horizontal="center" vertical="center"/>
    </xf>
    <xf numFmtId="1" fontId="135" fillId="0" borderId="37">
      <alignment horizontal="center" vertical="center"/>
    </xf>
    <xf numFmtId="1" fontId="135" fillId="0" borderId="37">
      <alignment horizontal="center" vertical="center"/>
    </xf>
    <xf numFmtId="199" fontId="137" fillId="0" borderId="0">
      <protection locked="0"/>
    </xf>
    <xf numFmtId="199" fontId="137" fillId="0" borderId="0">
      <protection locked="0"/>
    </xf>
    <xf numFmtId="9" fontId="148" fillId="0" borderId="0" applyFont="0" applyFill="0" applyBorder="0" applyAlignment="0" applyProtection="0"/>
    <xf numFmtId="199" fontId="137" fillId="0" borderId="0">
      <protection locked="0"/>
    </xf>
    <xf numFmtId="0" fontId="163" fillId="52" borderId="0" applyNumberFormat="0" applyBorder="0" applyAlignment="0" applyProtection="0"/>
    <xf numFmtId="0" fontId="163" fillId="53" borderId="0" applyNumberFormat="0" applyBorder="0" applyAlignment="0" applyProtection="0"/>
    <xf numFmtId="0" fontId="163" fillId="54" borderId="0" applyNumberFormat="0" applyBorder="0" applyAlignment="0" applyProtection="0"/>
    <xf numFmtId="0" fontId="163" fillId="55" borderId="0" applyNumberFormat="0" applyBorder="0" applyAlignment="0" applyProtection="0"/>
    <xf numFmtId="0" fontId="163" fillId="56" borderId="0" applyNumberFormat="0" applyBorder="0" applyAlignment="0" applyProtection="0"/>
    <xf numFmtId="0" fontId="163" fillId="57" borderId="0" applyNumberFormat="0" applyBorder="0" applyAlignment="0" applyProtection="0"/>
    <xf numFmtId="0" fontId="106" fillId="52" borderId="0" applyNumberFormat="0" applyBorder="0" applyAlignment="0" applyProtection="0">
      <alignment vertical="center"/>
    </xf>
    <xf numFmtId="0" fontId="106" fillId="52" borderId="0" applyNumberFormat="0" applyBorder="0" applyAlignment="0" applyProtection="0">
      <alignment vertical="center"/>
    </xf>
    <xf numFmtId="0" fontId="106" fillId="52" borderId="0" applyNumberFormat="0" applyBorder="0" applyAlignment="0" applyProtection="0">
      <alignment vertical="center"/>
    </xf>
    <xf numFmtId="0" fontId="162" fillId="52" borderId="0" applyNumberFormat="0" applyBorder="0" applyAlignment="0" applyProtection="0">
      <alignment vertical="center"/>
    </xf>
    <xf numFmtId="0" fontId="162" fillId="52" borderId="0" applyNumberFormat="0" applyBorder="0" applyAlignment="0" applyProtection="0">
      <alignment vertical="center"/>
    </xf>
    <xf numFmtId="0" fontId="162" fillId="52" borderId="0" applyNumberFormat="0" applyBorder="0" applyAlignment="0" applyProtection="0">
      <alignment vertical="center"/>
    </xf>
    <xf numFmtId="0" fontId="162" fillId="52" borderId="0" applyNumberFormat="0" applyBorder="0" applyAlignment="0" applyProtection="0">
      <alignment vertical="center"/>
    </xf>
    <xf numFmtId="0" fontId="106" fillId="53" borderId="0" applyNumberFormat="0" applyBorder="0" applyAlignment="0" applyProtection="0">
      <alignment vertical="center"/>
    </xf>
    <xf numFmtId="0" fontId="106" fillId="53" borderId="0" applyNumberFormat="0" applyBorder="0" applyAlignment="0" applyProtection="0">
      <alignment vertical="center"/>
    </xf>
    <xf numFmtId="0" fontId="106" fillId="53" borderId="0" applyNumberFormat="0" applyBorder="0" applyAlignment="0" applyProtection="0">
      <alignment vertical="center"/>
    </xf>
    <xf numFmtId="0" fontId="162" fillId="53" borderId="0" applyNumberFormat="0" applyBorder="0" applyAlignment="0" applyProtection="0">
      <alignment vertical="center"/>
    </xf>
    <xf numFmtId="0" fontId="162" fillId="53" borderId="0" applyNumberFormat="0" applyBorder="0" applyAlignment="0" applyProtection="0">
      <alignment vertical="center"/>
    </xf>
    <xf numFmtId="0" fontId="162" fillId="53" borderId="0" applyNumberFormat="0" applyBorder="0" applyAlignment="0" applyProtection="0">
      <alignment vertical="center"/>
    </xf>
    <xf numFmtId="0" fontId="162" fillId="53" borderId="0" applyNumberFormat="0" applyBorder="0" applyAlignment="0" applyProtection="0">
      <alignment vertical="center"/>
    </xf>
    <xf numFmtId="0" fontId="106" fillId="54" borderId="0" applyNumberFormat="0" applyBorder="0" applyAlignment="0" applyProtection="0">
      <alignment vertical="center"/>
    </xf>
    <xf numFmtId="0" fontId="106" fillId="54" borderId="0" applyNumberFormat="0" applyBorder="0" applyAlignment="0" applyProtection="0">
      <alignment vertical="center"/>
    </xf>
    <xf numFmtId="0" fontId="106" fillId="54" borderId="0" applyNumberFormat="0" applyBorder="0" applyAlignment="0" applyProtection="0">
      <alignment vertical="center"/>
    </xf>
    <xf numFmtId="0" fontId="162" fillId="54" borderId="0" applyNumberFormat="0" applyBorder="0" applyAlignment="0" applyProtection="0">
      <alignment vertical="center"/>
    </xf>
    <xf numFmtId="0" fontId="162" fillId="54" borderId="0" applyNumberFormat="0" applyBorder="0" applyAlignment="0" applyProtection="0">
      <alignment vertical="center"/>
    </xf>
    <xf numFmtId="0" fontId="162" fillId="54" borderId="0" applyNumberFormat="0" applyBorder="0" applyAlignment="0" applyProtection="0">
      <alignment vertical="center"/>
    </xf>
    <xf numFmtId="0" fontId="162" fillId="54" borderId="0" applyNumberFormat="0" applyBorder="0" applyAlignment="0" applyProtection="0">
      <alignment vertical="center"/>
    </xf>
    <xf numFmtId="0" fontId="106" fillId="55" borderId="0" applyNumberFormat="0" applyBorder="0" applyAlignment="0" applyProtection="0">
      <alignment vertical="center"/>
    </xf>
    <xf numFmtId="0" fontId="106" fillId="55" borderId="0" applyNumberFormat="0" applyBorder="0" applyAlignment="0" applyProtection="0">
      <alignment vertical="center"/>
    </xf>
    <xf numFmtId="0" fontId="106" fillId="55" borderId="0" applyNumberFormat="0" applyBorder="0" applyAlignment="0" applyProtection="0">
      <alignment vertical="center"/>
    </xf>
    <xf numFmtId="0" fontId="162" fillId="55" borderId="0" applyNumberFormat="0" applyBorder="0" applyAlignment="0" applyProtection="0">
      <alignment vertical="center"/>
    </xf>
    <xf numFmtId="0" fontId="162" fillId="55" borderId="0" applyNumberFormat="0" applyBorder="0" applyAlignment="0" applyProtection="0">
      <alignment vertical="center"/>
    </xf>
    <xf numFmtId="0" fontId="162" fillId="55" borderId="0" applyNumberFormat="0" applyBorder="0" applyAlignment="0" applyProtection="0">
      <alignment vertical="center"/>
    </xf>
    <xf numFmtId="0" fontId="162" fillId="55" borderId="0" applyNumberFormat="0" applyBorder="0" applyAlignment="0" applyProtection="0">
      <alignment vertical="center"/>
    </xf>
    <xf numFmtId="0" fontId="106" fillId="56" borderId="0" applyNumberFormat="0" applyBorder="0" applyAlignment="0" applyProtection="0">
      <alignment vertical="center"/>
    </xf>
    <xf numFmtId="0" fontId="106" fillId="56" borderId="0" applyNumberFormat="0" applyBorder="0" applyAlignment="0" applyProtection="0">
      <alignment vertical="center"/>
    </xf>
    <xf numFmtId="0" fontId="106" fillId="56" borderId="0" applyNumberFormat="0" applyBorder="0" applyAlignment="0" applyProtection="0">
      <alignment vertical="center"/>
    </xf>
    <xf numFmtId="0" fontId="162" fillId="56" borderId="0" applyNumberFormat="0" applyBorder="0" applyAlignment="0" applyProtection="0">
      <alignment vertical="center"/>
    </xf>
    <xf numFmtId="0" fontId="162" fillId="56" borderId="0" applyNumberFormat="0" applyBorder="0" applyAlignment="0" applyProtection="0">
      <alignment vertical="center"/>
    </xf>
    <xf numFmtId="0" fontId="162" fillId="56" borderId="0" applyNumberFormat="0" applyBorder="0" applyAlignment="0" applyProtection="0">
      <alignment vertical="center"/>
    </xf>
    <xf numFmtId="0" fontId="162" fillId="56" borderId="0" applyNumberFormat="0" applyBorder="0" applyAlignment="0" applyProtection="0">
      <alignment vertical="center"/>
    </xf>
    <xf numFmtId="0" fontId="106" fillId="57" borderId="0" applyNumberFormat="0" applyBorder="0" applyAlignment="0" applyProtection="0">
      <alignment vertical="center"/>
    </xf>
    <xf numFmtId="0" fontId="106" fillId="57" borderId="0" applyNumberFormat="0" applyBorder="0" applyAlignment="0" applyProtection="0">
      <alignment vertical="center"/>
    </xf>
    <xf numFmtId="0" fontId="106" fillId="57" borderId="0" applyNumberFormat="0" applyBorder="0" applyAlignment="0" applyProtection="0">
      <alignment vertical="center"/>
    </xf>
    <xf numFmtId="0" fontId="162" fillId="57" borderId="0" applyNumberFormat="0" applyBorder="0" applyAlignment="0" applyProtection="0">
      <alignment vertical="center"/>
    </xf>
    <xf numFmtId="0" fontId="162" fillId="57" borderId="0" applyNumberFormat="0" applyBorder="0" applyAlignment="0" applyProtection="0">
      <alignment vertical="center"/>
    </xf>
    <xf numFmtId="0" fontId="162" fillId="57" borderId="0" applyNumberFormat="0" applyBorder="0" applyAlignment="0" applyProtection="0">
      <alignment vertical="center"/>
    </xf>
    <xf numFmtId="0" fontId="162" fillId="57" borderId="0" applyNumberFormat="0" applyBorder="0" applyAlignment="0" applyProtection="0">
      <alignment vertical="center"/>
    </xf>
    <xf numFmtId="0" fontId="163" fillId="58" borderId="0" applyNumberFormat="0" applyBorder="0" applyAlignment="0" applyProtection="0"/>
    <xf numFmtId="0" fontId="163" fillId="59" borderId="0" applyNumberFormat="0" applyBorder="0" applyAlignment="0" applyProtection="0"/>
    <xf numFmtId="0" fontId="163" fillId="60" borderId="0" applyNumberFormat="0" applyBorder="0" applyAlignment="0" applyProtection="0"/>
    <xf numFmtId="0" fontId="163" fillId="55" borderId="0" applyNumberFormat="0" applyBorder="0" applyAlignment="0" applyProtection="0"/>
    <xf numFmtId="0" fontId="163" fillId="58" borderId="0" applyNumberFormat="0" applyBorder="0" applyAlignment="0" applyProtection="0"/>
    <xf numFmtId="0" fontId="163" fillId="61" borderId="0" applyNumberFormat="0" applyBorder="0" applyAlignment="0" applyProtection="0"/>
    <xf numFmtId="0" fontId="106" fillId="58" borderId="0" applyNumberFormat="0" applyBorder="0" applyAlignment="0" applyProtection="0">
      <alignment vertical="center"/>
    </xf>
    <xf numFmtId="0" fontId="106" fillId="58" borderId="0" applyNumberFormat="0" applyBorder="0" applyAlignment="0" applyProtection="0">
      <alignment vertical="center"/>
    </xf>
    <xf numFmtId="0" fontId="106" fillId="58" borderId="0" applyNumberFormat="0" applyBorder="0" applyAlignment="0" applyProtection="0">
      <alignment vertical="center"/>
    </xf>
    <xf numFmtId="0" fontId="162" fillId="58" borderId="0" applyNumberFormat="0" applyBorder="0" applyAlignment="0" applyProtection="0">
      <alignment vertical="center"/>
    </xf>
    <xf numFmtId="0" fontId="162" fillId="58" borderId="0" applyNumberFormat="0" applyBorder="0" applyAlignment="0" applyProtection="0">
      <alignment vertical="center"/>
    </xf>
    <xf numFmtId="0" fontId="162" fillId="58" borderId="0" applyNumberFormat="0" applyBorder="0" applyAlignment="0" applyProtection="0">
      <alignment vertical="center"/>
    </xf>
    <xf numFmtId="0" fontId="162" fillId="58" borderId="0" applyNumberFormat="0" applyBorder="0" applyAlignment="0" applyProtection="0">
      <alignment vertical="center"/>
    </xf>
    <xf numFmtId="0" fontId="106" fillId="59" borderId="0" applyNumberFormat="0" applyBorder="0" applyAlignment="0" applyProtection="0">
      <alignment vertical="center"/>
    </xf>
    <xf numFmtId="0" fontId="106" fillId="59" borderId="0" applyNumberFormat="0" applyBorder="0" applyAlignment="0" applyProtection="0">
      <alignment vertical="center"/>
    </xf>
    <xf numFmtId="0" fontId="106" fillId="59" borderId="0" applyNumberFormat="0" applyBorder="0" applyAlignment="0" applyProtection="0">
      <alignment vertical="center"/>
    </xf>
    <xf numFmtId="0" fontId="162" fillId="59" borderId="0" applyNumberFormat="0" applyBorder="0" applyAlignment="0" applyProtection="0">
      <alignment vertical="center"/>
    </xf>
    <xf numFmtId="0" fontId="162" fillId="59" borderId="0" applyNumberFormat="0" applyBorder="0" applyAlignment="0" applyProtection="0">
      <alignment vertical="center"/>
    </xf>
    <xf numFmtId="0" fontId="162" fillId="59" borderId="0" applyNumberFormat="0" applyBorder="0" applyAlignment="0" applyProtection="0">
      <alignment vertical="center"/>
    </xf>
    <xf numFmtId="0" fontId="162" fillId="59" borderId="0" applyNumberFormat="0" applyBorder="0" applyAlignment="0" applyProtection="0">
      <alignment vertical="center"/>
    </xf>
    <xf numFmtId="0" fontId="106" fillId="60" borderId="0" applyNumberFormat="0" applyBorder="0" applyAlignment="0" applyProtection="0">
      <alignment vertical="center"/>
    </xf>
    <xf numFmtId="0" fontId="106" fillId="60" borderId="0" applyNumberFormat="0" applyBorder="0" applyAlignment="0" applyProtection="0">
      <alignment vertical="center"/>
    </xf>
    <xf numFmtId="0" fontId="106" fillId="60" borderId="0" applyNumberFormat="0" applyBorder="0" applyAlignment="0" applyProtection="0">
      <alignment vertical="center"/>
    </xf>
    <xf numFmtId="0" fontId="162" fillId="60" borderId="0" applyNumberFormat="0" applyBorder="0" applyAlignment="0" applyProtection="0">
      <alignment vertical="center"/>
    </xf>
    <xf numFmtId="0" fontId="162" fillId="60" borderId="0" applyNumberFormat="0" applyBorder="0" applyAlignment="0" applyProtection="0">
      <alignment vertical="center"/>
    </xf>
    <xf numFmtId="0" fontId="162" fillId="60" borderId="0" applyNumberFormat="0" applyBorder="0" applyAlignment="0" applyProtection="0">
      <alignment vertical="center"/>
    </xf>
    <xf numFmtId="0" fontId="162" fillId="60" borderId="0" applyNumberFormat="0" applyBorder="0" applyAlignment="0" applyProtection="0">
      <alignment vertical="center"/>
    </xf>
    <xf numFmtId="0" fontId="106" fillId="55" borderId="0" applyNumberFormat="0" applyBorder="0" applyAlignment="0" applyProtection="0">
      <alignment vertical="center"/>
    </xf>
    <xf numFmtId="0" fontId="106" fillId="55" borderId="0" applyNumberFormat="0" applyBorder="0" applyAlignment="0" applyProtection="0">
      <alignment vertical="center"/>
    </xf>
    <xf numFmtId="0" fontId="106" fillId="55" borderId="0" applyNumberFormat="0" applyBorder="0" applyAlignment="0" applyProtection="0">
      <alignment vertical="center"/>
    </xf>
    <xf numFmtId="0" fontId="162" fillId="55" borderId="0" applyNumberFormat="0" applyBorder="0" applyAlignment="0" applyProtection="0">
      <alignment vertical="center"/>
    </xf>
    <xf numFmtId="0" fontId="162" fillId="55" borderId="0" applyNumberFormat="0" applyBorder="0" applyAlignment="0" applyProtection="0">
      <alignment vertical="center"/>
    </xf>
    <xf numFmtId="0" fontId="162" fillId="55" borderId="0" applyNumberFormat="0" applyBorder="0" applyAlignment="0" applyProtection="0">
      <alignment vertical="center"/>
    </xf>
    <xf numFmtId="0" fontId="162" fillId="55" borderId="0" applyNumberFormat="0" applyBorder="0" applyAlignment="0" applyProtection="0">
      <alignment vertical="center"/>
    </xf>
    <xf numFmtId="0" fontId="106" fillId="58" borderId="0" applyNumberFormat="0" applyBorder="0" applyAlignment="0" applyProtection="0">
      <alignment vertical="center"/>
    </xf>
    <xf numFmtId="0" fontId="106" fillId="58" borderId="0" applyNumberFormat="0" applyBorder="0" applyAlignment="0" applyProtection="0">
      <alignment vertical="center"/>
    </xf>
    <xf numFmtId="0" fontId="106" fillId="58" borderId="0" applyNumberFormat="0" applyBorder="0" applyAlignment="0" applyProtection="0">
      <alignment vertical="center"/>
    </xf>
    <xf numFmtId="0" fontId="162" fillId="58" borderId="0" applyNumberFormat="0" applyBorder="0" applyAlignment="0" applyProtection="0">
      <alignment vertical="center"/>
    </xf>
    <xf numFmtId="0" fontId="162" fillId="58" borderId="0" applyNumberFormat="0" applyBorder="0" applyAlignment="0" applyProtection="0">
      <alignment vertical="center"/>
    </xf>
    <xf numFmtId="0" fontId="162" fillId="58" borderId="0" applyNumberFormat="0" applyBorder="0" applyAlignment="0" applyProtection="0">
      <alignment vertical="center"/>
    </xf>
    <xf numFmtId="0" fontId="162" fillId="58" borderId="0" applyNumberFormat="0" applyBorder="0" applyAlignment="0" applyProtection="0">
      <alignment vertical="center"/>
    </xf>
    <xf numFmtId="0" fontId="106" fillId="61" borderId="0" applyNumberFormat="0" applyBorder="0" applyAlignment="0" applyProtection="0">
      <alignment vertical="center"/>
    </xf>
    <xf numFmtId="0" fontId="106" fillId="61" borderId="0" applyNumberFormat="0" applyBorder="0" applyAlignment="0" applyProtection="0">
      <alignment vertical="center"/>
    </xf>
    <xf numFmtId="0" fontId="106" fillId="61" borderId="0" applyNumberFormat="0" applyBorder="0" applyAlignment="0" applyProtection="0">
      <alignment vertical="center"/>
    </xf>
    <xf numFmtId="0" fontId="162" fillId="61" borderId="0" applyNumberFormat="0" applyBorder="0" applyAlignment="0" applyProtection="0">
      <alignment vertical="center"/>
    </xf>
    <xf numFmtId="0" fontId="162" fillId="61" borderId="0" applyNumberFormat="0" applyBorder="0" applyAlignment="0" applyProtection="0">
      <alignment vertical="center"/>
    </xf>
    <xf numFmtId="0" fontId="162" fillId="61" borderId="0" applyNumberFormat="0" applyBorder="0" applyAlignment="0" applyProtection="0">
      <alignment vertical="center"/>
    </xf>
    <xf numFmtId="0" fontId="162" fillId="61" borderId="0" applyNumberFormat="0" applyBorder="0" applyAlignment="0" applyProtection="0">
      <alignment vertical="center"/>
    </xf>
    <xf numFmtId="0" fontId="165" fillId="62" borderId="0" applyNumberFormat="0" applyBorder="0" applyAlignment="0" applyProtection="0"/>
    <xf numFmtId="0" fontId="165" fillId="59" borderId="0" applyNumberFormat="0" applyBorder="0" applyAlignment="0" applyProtection="0"/>
    <xf numFmtId="0" fontId="165" fillId="60" borderId="0" applyNumberFormat="0" applyBorder="0" applyAlignment="0" applyProtection="0"/>
    <xf numFmtId="0" fontId="165" fillId="63" borderId="0" applyNumberFormat="0" applyBorder="0" applyAlignment="0" applyProtection="0"/>
    <xf numFmtId="0" fontId="165" fillId="64" borderId="0" applyNumberFormat="0" applyBorder="0" applyAlignment="0" applyProtection="0"/>
    <xf numFmtId="0" fontId="165" fillId="65" borderId="0" applyNumberFormat="0" applyBorder="0" applyAlignment="0" applyProtection="0"/>
    <xf numFmtId="0" fontId="117" fillId="62" borderId="0" applyNumberFormat="0" applyBorder="0" applyAlignment="0" applyProtection="0">
      <alignment vertical="center"/>
    </xf>
    <xf numFmtId="0" fontId="117" fillId="62" borderId="0" applyNumberFormat="0" applyBorder="0" applyAlignment="0" applyProtection="0">
      <alignment vertical="center"/>
    </xf>
    <xf numFmtId="0" fontId="117" fillId="62" borderId="0" applyNumberFormat="0" applyBorder="0" applyAlignment="0" applyProtection="0">
      <alignment vertical="center"/>
    </xf>
    <xf numFmtId="0" fontId="164" fillId="62" borderId="0" applyNumberFormat="0" applyBorder="0" applyAlignment="0" applyProtection="0">
      <alignment vertical="center"/>
    </xf>
    <xf numFmtId="0" fontId="164" fillId="62" borderId="0" applyNumberFormat="0" applyBorder="0" applyAlignment="0" applyProtection="0">
      <alignment vertical="center"/>
    </xf>
    <xf numFmtId="0" fontId="164" fillId="62" borderId="0" applyNumberFormat="0" applyBorder="0" applyAlignment="0" applyProtection="0">
      <alignment vertical="center"/>
    </xf>
    <xf numFmtId="0" fontId="164" fillId="62" borderId="0" applyNumberFormat="0" applyBorder="0" applyAlignment="0" applyProtection="0">
      <alignment vertical="center"/>
    </xf>
    <xf numFmtId="0" fontId="117" fillId="59" borderId="0" applyNumberFormat="0" applyBorder="0" applyAlignment="0" applyProtection="0">
      <alignment vertical="center"/>
    </xf>
    <xf numFmtId="0" fontId="117" fillId="59" borderId="0" applyNumberFormat="0" applyBorder="0" applyAlignment="0" applyProtection="0">
      <alignment vertical="center"/>
    </xf>
    <xf numFmtId="0" fontId="117" fillId="59" borderId="0" applyNumberFormat="0" applyBorder="0" applyAlignment="0" applyProtection="0">
      <alignment vertical="center"/>
    </xf>
    <xf numFmtId="0" fontId="164" fillId="59" borderId="0" applyNumberFormat="0" applyBorder="0" applyAlignment="0" applyProtection="0">
      <alignment vertical="center"/>
    </xf>
    <xf numFmtId="0" fontId="164" fillId="59" borderId="0" applyNumberFormat="0" applyBorder="0" applyAlignment="0" applyProtection="0">
      <alignment vertical="center"/>
    </xf>
    <xf numFmtId="0" fontId="164" fillId="59" borderId="0" applyNumberFormat="0" applyBorder="0" applyAlignment="0" applyProtection="0">
      <alignment vertical="center"/>
    </xf>
    <xf numFmtId="0" fontId="164" fillId="59" borderId="0" applyNumberFormat="0" applyBorder="0" applyAlignment="0" applyProtection="0">
      <alignment vertical="center"/>
    </xf>
    <xf numFmtId="0" fontId="117" fillId="60" borderId="0" applyNumberFormat="0" applyBorder="0" applyAlignment="0" applyProtection="0">
      <alignment vertical="center"/>
    </xf>
    <xf numFmtId="0" fontId="117" fillId="60" borderId="0" applyNumberFormat="0" applyBorder="0" applyAlignment="0" applyProtection="0">
      <alignment vertical="center"/>
    </xf>
    <xf numFmtId="0" fontId="117" fillId="60" borderId="0" applyNumberFormat="0" applyBorder="0" applyAlignment="0" applyProtection="0">
      <alignment vertical="center"/>
    </xf>
    <xf numFmtId="0" fontId="164" fillId="60" borderId="0" applyNumberFormat="0" applyBorder="0" applyAlignment="0" applyProtection="0">
      <alignment vertical="center"/>
    </xf>
    <xf numFmtId="0" fontId="164" fillId="60" borderId="0" applyNumberFormat="0" applyBorder="0" applyAlignment="0" applyProtection="0">
      <alignment vertical="center"/>
    </xf>
    <xf numFmtId="0" fontId="164" fillId="60" borderId="0" applyNumberFormat="0" applyBorder="0" applyAlignment="0" applyProtection="0">
      <alignment vertical="center"/>
    </xf>
    <xf numFmtId="0" fontId="164" fillId="60" borderId="0" applyNumberFormat="0" applyBorder="0" applyAlignment="0" applyProtection="0">
      <alignment vertical="center"/>
    </xf>
    <xf numFmtId="0" fontId="117" fillId="63" borderId="0" applyNumberFormat="0" applyBorder="0" applyAlignment="0" applyProtection="0">
      <alignment vertical="center"/>
    </xf>
    <xf numFmtId="0" fontId="117" fillId="63" borderId="0" applyNumberFormat="0" applyBorder="0" applyAlignment="0" applyProtection="0">
      <alignment vertical="center"/>
    </xf>
    <xf numFmtId="0" fontId="117" fillId="63" borderId="0" applyNumberFormat="0" applyBorder="0" applyAlignment="0" applyProtection="0">
      <alignment vertical="center"/>
    </xf>
    <xf numFmtId="0" fontId="164" fillId="63" borderId="0" applyNumberFormat="0" applyBorder="0" applyAlignment="0" applyProtection="0">
      <alignment vertical="center"/>
    </xf>
    <xf numFmtId="0" fontId="164" fillId="63" borderId="0" applyNumberFormat="0" applyBorder="0" applyAlignment="0" applyProtection="0">
      <alignment vertical="center"/>
    </xf>
    <xf numFmtId="0" fontId="164" fillId="63" borderId="0" applyNumberFormat="0" applyBorder="0" applyAlignment="0" applyProtection="0">
      <alignment vertical="center"/>
    </xf>
    <xf numFmtId="0" fontId="164" fillId="63" borderId="0" applyNumberFormat="0" applyBorder="0" applyAlignment="0" applyProtection="0">
      <alignment vertical="center"/>
    </xf>
    <xf numFmtId="0" fontId="117" fillId="64" borderId="0" applyNumberFormat="0" applyBorder="0" applyAlignment="0" applyProtection="0">
      <alignment vertical="center"/>
    </xf>
    <xf numFmtId="0" fontId="117" fillId="64" borderId="0" applyNumberFormat="0" applyBorder="0" applyAlignment="0" applyProtection="0">
      <alignment vertical="center"/>
    </xf>
    <xf numFmtId="0" fontId="117" fillId="64" borderId="0" applyNumberFormat="0" applyBorder="0" applyAlignment="0" applyProtection="0">
      <alignment vertical="center"/>
    </xf>
    <xf numFmtId="0" fontId="164" fillId="64" borderId="0" applyNumberFormat="0" applyBorder="0" applyAlignment="0" applyProtection="0">
      <alignment vertical="center"/>
    </xf>
    <xf numFmtId="0" fontId="164" fillId="64" borderId="0" applyNumberFormat="0" applyBorder="0" applyAlignment="0" applyProtection="0">
      <alignment vertical="center"/>
    </xf>
    <xf numFmtId="0" fontId="164" fillId="64" borderId="0" applyNumberFormat="0" applyBorder="0" applyAlignment="0" applyProtection="0">
      <alignment vertical="center"/>
    </xf>
    <xf numFmtId="0" fontId="164" fillId="64" borderId="0" applyNumberFormat="0" applyBorder="0" applyAlignment="0" applyProtection="0">
      <alignment vertical="center"/>
    </xf>
    <xf numFmtId="0" fontId="117" fillId="65" borderId="0" applyNumberFormat="0" applyBorder="0" applyAlignment="0" applyProtection="0">
      <alignment vertical="center"/>
    </xf>
    <xf numFmtId="0" fontId="117" fillId="65" borderId="0" applyNumberFormat="0" applyBorder="0" applyAlignment="0" applyProtection="0">
      <alignment vertical="center"/>
    </xf>
    <xf numFmtId="0" fontId="117" fillId="65" borderId="0" applyNumberFormat="0" applyBorder="0" applyAlignment="0" applyProtection="0">
      <alignment vertical="center"/>
    </xf>
    <xf numFmtId="0" fontId="164" fillId="65" borderId="0" applyNumberFormat="0" applyBorder="0" applyAlignment="0" applyProtection="0">
      <alignment vertical="center"/>
    </xf>
    <xf numFmtId="0" fontId="164" fillId="65" borderId="0" applyNumberFormat="0" applyBorder="0" applyAlignment="0" applyProtection="0">
      <alignment vertical="center"/>
    </xf>
    <xf numFmtId="0" fontId="164" fillId="65" borderId="0" applyNumberFormat="0" applyBorder="0" applyAlignment="0" applyProtection="0">
      <alignment vertical="center"/>
    </xf>
    <xf numFmtId="0" fontId="164" fillId="65" borderId="0" applyNumberFormat="0" applyBorder="0" applyAlignment="0" applyProtection="0">
      <alignment vertical="center"/>
    </xf>
    <xf numFmtId="0" fontId="161" fillId="0" borderId="25">
      <alignment vertical="center"/>
    </xf>
    <xf numFmtId="0" fontId="161" fillId="0" borderId="25">
      <alignment vertical="center"/>
    </xf>
    <xf numFmtId="0" fontId="161" fillId="0" borderId="25">
      <alignment vertical="center"/>
    </xf>
    <xf numFmtId="0" fontId="161" fillId="0" borderId="25">
      <alignment vertical="center"/>
    </xf>
    <xf numFmtId="0" fontId="161" fillId="0" borderId="25">
      <alignment vertical="center"/>
    </xf>
    <xf numFmtId="0" fontId="208" fillId="0" borderId="0" applyFont="0" applyFill="0" applyBorder="0" applyAlignment="0" applyProtection="0"/>
    <xf numFmtId="0" fontId="208" fillId="0" borderId="0" applyFont="0" applyFill="0" applyBorder="0" applyAlignment="0" applyProtection="0"/>
    <xf numFmtId="38" fontId="209" fillId="0" borderId="0" applyFont="0" applyFill="0" applyBorder="0" applyAlignment="0" applyProtection="0"/>
    <xf numFmtId="40" fontId="209" fillId="0" borderId="0" applyFont="0" applyFill="0" applyBorder="0" applyAlignment="0" applyProtection="0"/>
    <xf numFmtId="0" fontId="165" fillId="66" borderId="0" applyNumberFormat="0" applyBorder="0" applyAlignment="0" applyProtection="0"/>
    <xf numFmtId="0" fontId="165" fillId="67" borderId="0" applyNumberFormat="0" applyBorder="0" applyAlignment="0" applyProtection="0"/>
    <xf numFmtId="0" fontId="165" fillId="68" borderId="0" applyNumberFormat="0" applyBorder="0" applyAlignment="0" applyProtection="0"/>
    <xf numFmtId="0" fontId="165" fillId="63" borderId="0" applyNumberFormat="0" applyBorder="0" applyAlignment="0" applyProtection="0"/>
    <xf numFmtId="0" fontId="165" fillId="64" borderId="0" applyNumberFormat="0" applyBorder="0" applyAlignment="0" applyProtection="0"/>
    <xf numFmtId="0" fontId="165" fillId="69" borderId="0" applyNumberFormat="0" applyBorder="0" applyAlignment="0" applyProtection="0"/>
    <xf numFmtId="199" fontId="137" fillId="0" borderId="0">
      <protection locked="0"/>
    </xf>
    <xf numFmtId="199" fontId="137" fillId="0" borderId="0">
      <protection locked="0"/>
    </xf>
    <xf numFmtId="221" fontId="210" fillId="0" borderId="0" applyFont="0" applyFill="0" applyBorder="0" applyAlignment="0" applyProtection="0"/>
    <xf numFmtId="221" fontId="148" fillId="0" borderId="0" applyFont="0" applyFill="0" applyBorder="0" applyAlignment="0" applyProtection="0"/>
    <xf numFmtId="221" fontId="148" fillId="0" borderId="0" applyFont="0" applyFill="0" applyBorder="0" applyAlignment="0" applyProtection="0"/>
    <xf numFmtId="221" fontId="210" fillId="0" borderId="0" applyFont="0" applyFill="0" applyBorder="0" applyAlignment="0" applyProtection="0"/>
    <xf numFmtId="221" fontId="148" fillId="0" borderId="0" applyFont="0" applyFill="0" applyBorder="0" applyAlignment="0" applyProtection="0"/>
    <xf numFmtId="221" fontId="210" fillId="0" borderId="0" applyFont="0" applyFill="0" applyBorder="0" applyAlignment="0" applyProtection="0"/>
    <xf numFmtId="221" fontId="210" fillId="0" borderId="0" applyFont="0" applyFill="0" applyBorder="0" applyAlignment="0" applyProtection="0"/>
    <xf numFmtId="0" fontId="148" fillId="0" borderId="0" applyFont="0" applyFill="0" applyBorder="0" applyAlignment="0" applyProtection="0"/>
    <xf numFmtId="221" fontId="210" fillId="0" borderId="0" applyFont="0" applyFill="0" applyBorder="0" applyAlignment="0" applyProtection="0"/>
    <xf numFmtId="221" fontId="210" fillId="0" borderId="0" applyFont="0" applyFill="0" applyBorder="0" applyAlignment="0" applyProtection="0"/>
    <xf numFmtId="222" fontId="148" fillId="0" borderId="0" applyFont="0" applyFill="0" applyBorder="0" applyAlignment="0" applyProtection="0"/>
    <xf numFmtId="222" fontId="210" fillId="0" borderId="0" applyFont="0" applyFill="0" applyBorder="0" applyAlignment="0" applyProtection="0"/>
    <xf numFmtId="223" fontId="115" fillId="0" borderId="0" applyFont="0" applyFill="0" applyBorder="0" applyAlignment="0" applyProtection="0"/>
    <xf numFmtId="223" fontId="115" fillId="0" borderId="0" applyFont="0" applyFill="0" applyBorder="0" applyAlignment="0" applyProtection="0"/>
    <xf numFmtId="213" fontId="148" fillId="0" borderId="0" applyFont="0" applyFill="0" applyBorder="0" applyAlignment="0" applyProtection="0"/>
    <xf numFmtId="213" fontId="210" fillId="0" borderId="0" applyFont="0" applyFill="0" applyBorder="0" applyAlignment="0" applyProtection="0"/>
    <xf numFmtId="224" fontId="211" fillId="0" borderId="0" applyFont="0" applyFill="0" applyBorder="0" applyAlignment="0" applyProtection="0"/>
    <xf numFmtId="224" fontId="211" fillId="0" borderId="0" applyFont="0" applyFill="0" applyBorder="0" applyAlignment="0" applyProtection="0"/>
    <xf numFmtId="225" fontId="211" fillId="0" borderId="0" applyFont="0" applyFill="0" applyBorder="0" applyAlignment="0" applyProtection="0"/>
    <xf numFmtId="225" fontId="211" fillId="0" borderId="0" applyFont="0" applyFill="0" applyBorder="0" applyAlignment="0" applyProtection="0"/>
    <xf numFmtId="221" fontId="148" fillId="0" borderId="0" applyFont="0" applyFill="0" applyBorder="0" applyAlignment="0" applyProtection="0"/>
    <xf numFmtId="221" fontId="210" fillId="0" borderId="0" applyFont="0" applyFill="0" applyBorder="0" applyAlignment="0" applyProtection="0"/>
    <xf numFmtId="221" fontId="148" fillId="0" borderId="0" applyFont="0" applyFill="0" applyBorder="0" applyAlignment="0" applyProtection="0"/>
    <xf numFmtId="221" fontId="210" fillId="0" borderId="0" applyFont="0" applyFill="0" applyBorder="0" applyAlignment="0" applyProtection="0"/>
    <xf numFmtId="199" fontId="137" fillId="0" borderId="0">
      <protection locked="0"/>
    </xf>
    <xf numFmtId="226" fontId="148" fillId="0" borderId="0" applyFont="0" applyFill="0" applyBorder="0" applyAlignment="0" applyProtection="0"/>
    <xf numFmtId="226" fontId="148" fillId="0" borderId="0" applyFont="0" applyFill="0" applyBorder="0" applyAlignment="0" applyProtection="0"/>
    <xf numFmtId="226" fontId="210" fillId="0" borderId="0" applyFont="0" applyFill="0" applyBorder="0" applyAlignment="0" applyProtection="0"/>
    <xf numFmtId="226" fontId="148" fillId="0" borderId="0" applyFont="0" applyFill="0" applyBorder="0" applyAlignment="0" applyProtection="0"/>
    <xf numFmtId="226" fontId="210" fillId="0" borderId="0" applyFont="0" applyFill="0" applyBorder="0" applyAlignment="0" applyProtection="0"/>
    <xf numFmtId="223" fontId="115" fillId="0" borderId="0" applyFont="0" applyFill="0" applyBorder="0" applyAlignment="0" applyProtection="0"/>
    <xf numFmtId="223" fontId="115" fillId="0" borderId="0" applyFont="0" applyFill="0" applyBorder="0" applyAlignment="0" applyProtection="0"/>
    <xf numFmtId="226" fontId="210" fillId="0" borderId="0" applyFont="0" applyFill="0" applyBorder="0" applyAlignment="0" applyProtection="0"/>
    <xf numFmtId="0" fontId="148" fillId="0" borderId="0" applyFont="0" applyFill="0" applyBorder="0" applyAlignment="0" applyProtection="0"/>
    <xf numFmtId="226" fontId="210" fillId="0" borderId="0" applyFont="0" applyFill="0" applyBorder="0" applyAlignment="0" applyProtection="0"/>
    <xf numFmtId="226" fontId="210" fillId="0" borderId="0" applyFont="0" applyFill="0" applyBorder="0" applyAlignment="0" applyProtection="0"/>
    <xf numFmtId="227" fontId="148" fillId="0" borderId="0" applyFont="0" applyFill="0" applyBorder="0" applyAlignment="0" applyProtection="0"/>
    <xf numFmtId="227" fontId="210" fillId="0" borderId="0" applyFont="0" applyFill="0" applyBorder="0" applyAlignment="0" applyProtection="0"/>
    <xf numFmtId="213" fontId="115" fillId="0" borderId="0" applyFont="0" applyFill="0" applyBorder="0" applyAlignment="0" applyProtection="0"/>
    <xf numFmtId="213" fontId="115" fillId="0" borderId="0" applyFont="0" applyFill="0" applyBorder="0" applyAlignment="0" applyProtection="0"/>
    <xf numFmtId="214" fontId="148" fillId="0" borderId="0" applyFont="0" applyFill="0" applyBorder="0" applyAlignment="0" applyProtection="0"/>
    <xf numFmtId="214" fontId="210" fillId="0" borderId="0" applyFont="0" applyFill="0" applyBorder="0" applyAlignment="0" applyProtection="0"/>
    <xf numFmtId="228" fontId="211" fillId="0" borderId="0" applyFont="0" applyFill="0" applyBorder="0" applyAlignment="0" applyProtection="0"/>
    <xf numFmtId="228" fontId="211" fillId="0" borderId="0" applyFont="0" applyFill="0" applyBorder="0" applyAlignment="0" applyProtection="0"/>
    <xf numFmtId="229" fontId="211" fillId="0" borderId="0" applyFont="0" applyFill="0" applyBorder="0" applyAlignment="0" applyProtection="0"/>
    <xf numFmtId="229" fontId="211" fillId="0" borderId="0" applyFont="0" applyFill="0" applyBorder="0" applyAlignment="0" applyProtection="0"/>
    <xf numFmtId="226" fontId="148" fillId="0" borderId="0" applyFont="0" applyFill="0" applyBorder="0" applyAlignment="0" applyProtection="0"/>
    <xf numFmtId="226" fontId="210" fillId="0" borderId="0" applyFont="0" applyFill="0" applyBorder="0" applyAlignment="0" applyProtection="0"/>
    <xf numFmtId="226" fontId="148" fillId="0" borderId="0" applyFont="0" applyFill="0" applyBorder="0" applyAlignment="0" applyProtection="0"/>
    <xf numFmtId="226" fontId="210" fillId="0" borderId="0" applyFont="0" applyFill="0" applyBorder="0" applyAlignment="0" applyProtection="0"/>
    <xf numFmtId="213" fontId="209" fillId="0" borderId="0" applyFont="0" applyFill="0" applyBorder="0" applyAlignment="0" applyProtection="0"/>
    <xf numFmtId="214" fontId="209" fillId="0" borderId="0" applyFont="0" applyFill="0" applyBorder="0" applyAlignment="0" applyProtection="0"/>
    <xf numFmtId="0" fontId="208" fillId="0" borderId="0" applyFont="0" applyFill="0" applyBorder="0" applyAlignment="0" applyProtection="0"/>
    <xf numFmtId="0" fontId="208" fillId="0" borderId="0" applyFont="0" applyFill="0" applyBorder="0" applyAlignment="0" applyProtection="0"/>
    <xf numFmtId="0" fontId="115" fillId="0" borderId="0"/>
    <xf numFmtId="0" fontId="1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199" fontId="137" fillId="0" borderId="0">
      <protection locked="0"/>
    </xf>
    <xf numFmtId="199" fontId="137" fillId="0" borderId="0">
      <protection locked="0"/>
    </xf>
    <xf numFmtId="211" fontId="210" fillId="0" borderId="0" applyFont="0" applyFill="0" applyBorder="0" applyAlignment="0" applyProtection="0"/>
    <xf numFmtId="211" fontId="148" fillId="0" borderId="0" applyFont="0" applyFill="0" applyBorder="0" applyAlignment="0" applyProtection="0"/>
    <xf numFmtId="211" fontId="148" fillId="0" borderId="0" applyFont="0" applyFill="0" applyBorder="0" applyAlignment="0" applyProtection="0"/>
    <xf numFmtId="211" fontId="210" fillId="0" borderId="0" applyFont="0" applyFill="0" applyBorder="0" applyAlignment="0" applyProtection="0"/>
    <xf numFmtId="211" fontId="210" fillId="0" borderId="0" applyFont="0" applyFill="0" applyBorder="0" applyAlignment="0" applyProtection="0"/>
    <xf numFmtId="0" fontId="148" fillId="0" borderId="0" applyFont="0" applyFill="0" applyBorder="0" applyAlignment="0" applyProtection="0"/>
    <xf numFmtId="211" fontId="210" fillId="0" borderId="0" applyFont="0" applyFill="0" applyBorder="0" applyAlignment="0" applyProtection="0"/>
    <xf numFmtId="211" fontId="148" fillId="0" borderId="0" applyFont="0" applyFill="0" applyBorder="0" applyAlignment="0" applyProtection="0"/>
    <xf numFmtId="211" fontId="210" fillId="0" borderId="0" applyFont="0" applyFill="0" applyBorder="0" applyAlignment="0" applyProtection="0"/>
    <xf numFmtId="38" fontId="115" fillId="0" borderId="0" applyFont="0" applyFill="0" applyBorder="0" applyAlignment="0" applyProtection="0"/>
    <xf numFmtId="38" fontId="115" fillId="0" borderId="0" applyFont="0" applyFill="0" applyBorder="0" applyAlignment="0" applyProtection="0"/>
    <xf numFmtId="230" fontId="148" fillId="0" borderId="0" applyFont="0" applyFill="0" applyBorder="0" applyAlignment="0" applyProtection="0"/>
    <xf numFmtId="230" fontId="210" fillId="0" borderId="0" applyFont="0" applyFill="0" applyBorder="0" applyAlignment="0" applyProtection="0"/>
    <xf numFmtId="41" fontId="211" fillId="0" borderId="0" applyFont="0" applyFill="0" applyBorder="0" applyAlignment="0" applyProtection="0"/>
    <xf numFmtId="41" fontId="211" fillId="0" borderId="0" applyFont="0" applyFill="0" applyBorder="0" applyAlignment="0" applyProtection="0"/>
    <xf numFmtId="211" fontId="148" fillId="0" borderId="0" applyFont="0" applyFill="0" applyBorder="0" applyAlignment="0" applyProtection="0"/>
    <xf numFmtId="211" fontId="210" fillId="0" borderId="0" applyFont="0" applyFill="0" applyBorder="0" applyAlignment="0" applyProtection="0"/>
    <xf numFmtId="211" fontId="148" fillId="0" borderId="0" applyFont="0" applyFill="0" applyBorder="0" applyAlignment="0" applyProtection="0"/>
    <xf numFmtId="211" fontId="210" fillId="0" borderId="0" applyFont="0" applyFill="0" applyBorder="0" applyAlignment="0" applyProtection="0"/>
    <xf numFmtId="231" fontId="148" fillId="0" borderId="0" applyFont="0" applyFill="0" applyBorder="0" applyAlignment="0" applyProtection="0"/>
    <xf numFmtId="199" fontId="137" fillId="0" borderId="0">
      <protection locked="0"/>
    </xf>
    <xf numFmtId="212" fontId="148" fillId="0" borderId="0" applyFont="0" applyFill="0" applyBorder="0" applyAlignment="0" applyProtection="0"/>
    <xf numFmtId="212" fontId="210" fillId="0" borderId="0" applyFont="0" applyFill="0" applyBorder="0" applyAlignment="0" applyProtection="0"/>
    <xf numFmtId="212" fontId="148" fillId="0" borderId="0" applyFont="0" applyFill="0" applyBorder="0" applyAlignment="0" applyProtection="0"/>
    <xf numFmtId="212" fontId="210" fillId="0" borderId="0" applyFont="0" applyFill="0" applyBorder="0" applyAlignment="0" applyProtection="0"/>
    <xf numFmtId="40" fontId="115" fillId="0" borderId="0" applyFont="0" applyFill="0" applyBorder="0" applyAlignment="0" applyProtection="0"/>
    <xf numFmtId="40" fontId="115" fillId="0" borderId="0" applyFont="0" applyFill="0" applyBorder="0" applyAlignment="0" applyProtection="0"/>
    <xf numFmtId="212" fontId="210" fillId="0" borderId="0" applyFont="0" applyFill="0" applyBorder="0" applyAlignment="0" applyProtection="0"/>
    <xf numFmtId="0" fontId="148" fillId="0" borderId="0" applyFont="0" applyFill="0" applyBorder="0" applyAlignment="0" applyProtection="0"/>
    <xf numFmtId="212" fontId="210" fillId="0" borderId="0" applyFont="0" applyFill="0" applyBorder="0" applyAlignment="0" applyProtection="0"/>
    <xf numFmtId="212" fontId="210" fillId="0" borderId="0" applyFont="0" applyFill="0" applyBorder="0" applyAlignment="0" applyProtection="0"/>
    <xf numFmtId="3" fontId="115" fillId="0" borderId="0" applyFont="0" applyFill="0" applyBorder="0" applyAlignment="0" applyProtection="0"/>
    <xf numFmtId="3" fontId="115" fillId="0" borderId="0" applyFont="0" applyFill="0" applyBorder="0" applyAlignment="0" applyProtection="0"/>
    <xf numFmtId="231" fontId="148" fillId="0" borderId="0" applyFont="0" applyFill="0" applyBorder="0" applyAlignment="0" applyProtection="0"/>
    <xf numFmtId="231" fontId="210" fillId="0" borderId="0" applyFont="0" applyFill="0" applyBorder="0" applyAlignment="0" applyProtection="0"/>
    <xf numFmtId="43" fontId="211" fillId="0" borderId="0" applyFont="0" applyFill="0" applyBorder="0" applyAlignment="0" applyProtection="0"/>
    <xf numFmtId="43" fontId="211" fillId="0" borderId="0" applyFont="0" applyFill="0" applyBorder="0" applyAlignment="0" applyProtection="0"/>
    <xf numFmtId="40" fontId="211" fillId="0" borderId="0" applyFont="0" applyFill="0" applyBorder="0" applyAlignment="0" applyProtection="0"/>
    <xf numFmtId="40" fontId="211" fillId="0" borderId="0" applyFont="0" applyFill="0" applyBorder="0" applyAlignment="0" applyProtection="0"/>
    <xf numFmtId="212" fontId="148" fillId="0" borderId="0" applyFont="0" applyFill="0" applyBorder="0" applyAlignment="0" applyProtection="0"/>
    <xf numFmtId="212" fontId="210" fillId="0" borderId="0" applyFont="0" applyFill="0" applyBorder="0" applyAlignment="0" applyProtection="0"/>
    <xf numFmtId="212" fontId="148" fillId="0" borderId="0" applyFont="0" applyFill="0" applyBorder="0" applyAlignment="0" applyProtection="0"/>
    <xf numFmtId="212" fontId="210" fillId="0" borderId="0" applyFont="0" applyFill="0" applyBorder="0" applyAlignment="0" applyProtection="0"/>
    <xf numFmtId="0" fontId="213" fillId="53" borderId="0" applyNumberFormat="0" applyBorder="0" applyAlignment="0" applyProtection="0"/>
    <xf numFmtId="1" fontId="63" fillId="70" borderId="22">
      <alignment horizontal="center"/>
    </xf>
    <xf numFmtId="177" fontId="161" fillId="0" borderId="0">
      <alignment horizontal="right"/>
      <protection locked="0"/>
    </xf>
    <xf numFmtId="194" fontId="107" fillId="0" borderId="0" applyFont="0" applyFill="0" applyBorder="0" applyAlignment="0" applyProtection="0"/>
    <xf numFmtId="0" fontId="214" fillId="0" borderId="0"/>
    <xf numFmtId="0" fontId="215" fillId="0" borderId="0"/>
    <xf numFmtId="0" fontId="216" fillId="0" borderId="0"/>
    <xf numFmtId="0" fontId="150" fillId="0" borderId="0"/>
    <xf numFmtId="0" fontId="208" fillId="0" borderId="0">
      <alignment vertical="center"/>
    </xf>
    <xf numFmtId="199" fontId="137" fillId="0" borderId="0">
      <protection locked="0"/>
    </xf>
    <xf numFmtId="0" fontId="148" fillId="0" borderId="0"/>
    <xf numFmtId="0" fontId="217" fillId="0" borderId="0"/>
    <xf numFmtId="0" fontId="218" fillId="0" borderId="0"/>
    <xf numFmtId="0" fontId="148" fillId="0" borderId="0"/>
    <xf numFmtId="0" fontId="219" fillId="0" borderId="0"/>
    <xf numFmtId="0" fontId="115" fillId="0" borderId="0"/>
    <xf numFmtId="0" fontId="115" fillId="0" borderId="0"/>
    <xf numFmtId="0" fontId="210" fillId="0" borderId="0"/>
    <xf numFmtId="0" fontId="221" fillId="0" borderId="0"/>
    <xf numFmtId="232" fontId="145" fillId="0" borderId="0"/>
    <xf numFmtId="232" fontId="145" fillId="0" borderId="0"/>
    <xf numFmtId="0" fontId="217" fillId="0" borderId="0"/>
    <xf numFmtId="0" fontId="218" fillId="0" borderId="0"/>
    <xf numFmtId="0" fontId="211" fillId="0" borderId="0"/>
    <xf numFmtId="0" fontId="211" fillId="0" borderId="0"/>
    <xf numFmtId="0" fontId="211" fillId="0" borderId="0"/>
    <xf numFmtId="0" fontId="211" fillId="0" borderId="0"/>
    <xf numFmtId="0" fontId="112" fillId="0" borderId="0"/>
    <xf numFmtId="0" fontId="219" fillId="0" borderId="0"/>
    <xf numFmtId="233" fontId="158" fillId="0" borderId="0" applyFill="0"/>
    <xf numFmtId="233" fontId="158" fillId="0" borderId="0">
      <alignment horizontal="center"/>
    </xf>
    <xf numFmtId="0" fontId="158" fillId="0" borderId="0" applyFill="0">
      <alignment horizontal="center"/>
    </xf>
    <xf numFmtId="233" fontId="222" fillId="0" borderId="85" applyFill="0"/>
    <xf numFmtId="0" fontId="112" fillId="0" borderId="0" applyFont="0" applyAlignment="0"/>
    <xf numFmtId="0" fontId="223" fillId="0" borderId="0" applyFill="0">
      <alignment vertical="top"/>
    </xf>
    <xf numFmtId="0" fontId="222" fillId="0" borderId="0" applyFill="0">
      <alignment horizontal="left" vertical="top"/>
    </xf>
    <xf numFmtId="233" fontId="224" fillId="0" borderId="13" applyFill="0"/>
    <xf numFmtId="0" fontId="112" fillId="0" borderId="0" applyNumberFormat="0" applyFont="0" applyAlignment="0"/>
    <xf numFmtId="0" fontId="223" fillId="0" borderId="0" applyFill="0">
      <alignment wrapText="1"/>
    </xf>
    <xf numFmtId="0" fontId="222" fillId="0" borderId="0" applyFill="0">
      <alignment horizontal="left" vertical="top" wrapText="1"/>
    </xf>
    <xf numFmtId="233" fontId="225" fillId="0" borderId="0" applyFill="0"/>
    <xf numFmtId="0" fontId="226" fillId="0" borderId="0" applyNumberFormat="0" applyFont="0" applyAlignment="0">
      <alignment horizontal="center"/>
    </xf>
    <xf numFmtId="0" fontId="227" fillId="0" borderId="0" applyFill="0">
      <alignment vertical="top" wrapText="1"/>
    </xf>
    <xf numFmtId="0" fontId="224" fillId="0" borderId="0" applyFill="0">
      <alignment horizontal="left" vertical="top" wrapText="1"/>
    </xf>
    <xf numFmtId="233" fontId="112" fillId="0" borderId="0" applyFill="0"/>
    <xf numFmtId="0" fontId="226" fillId="0" borderId="0" applyNumberFormat="0" applyFont="0" applyAlignment="0">
      <alignment horizontal="center"/>
    </xf>
    <xf numFmtId="0" fontId="228" fillId="0" borderId="0" applyFill="0">
      <alignment vertical="center" wrapText="1"/>
    </xf>
    <xf numFmtId="0" fontId="212" fillId="0" borderId="0">
      <alignment horizontal="left" vertical="center" wrapText="1"/>
    </xf>
    <xf numFmtId="233" fontId="229" fillId="0" borderId="0" applyFill="0"/>
    <xf numFmtId="0" fontId="226" fillId="0" borderId="0" applyNumberFormat="0" applyFont="0" applyAlignment="0">
      <alignment horizontal="center"/>
    </xf>
    <xf numFmtId="0" fontId="159" fillId="0" borderId="0" applyFill="0">
      <alignment horizontal="center" vertical="center" wrapText="1"/>
    </xf>
    <xf numFmtId="0" fontId="112" fillId="0" borderId="0" applyFill="0">
      <alignment horizontal="center" vertical="center" wrapText="1"/>
    </xf>
    <xf numFmtId="233" fontId="230" fillId="0" borderId="0" applyFill="0"/>
    <xf numFmtId="0" fontId="226" fillId="0" borderId="0" applyNumberFormat="0" applyFont="0" applyAlignment="0">
      <alignment horizontal="center"/>
    </xf>
    <xf numFmtId="0" fontId="231" fillId="0" borderId="0" applyFill="0">
      <alignment horizontal="center" vertical="center" wrapText="1"/>
    </xf>
    <xf numFmtId="0" fontId="232" fillId="0" borderId="0" applyFill="0">
      <alignment horizontal="center" vertical="center" wrapText="1"/>
    </xf>
    <xf numFmtId="233" fontId="233" fillId="0" borderId="0" applyFill="0"/>
    <xf numFmtId="0" fontId="226" fillId="0" borderId="0" applyNumberFormat="0" applyFont="0" applyAlignment="0">
      <alignment horizontal="center"/>
    </xf>
    <xf numFmtId="0" fontId="234" fillId="0" borderId="0">
      <alignment horizontal="center" wrapText="1"/>
    </xf>
    <xf numFmtId="0" fontId="230" fillId="0" borderId="0" applyFill="0">
      <alignment horizontal="center" wrapText="1"/>
    </xf>
    <xf numFmtId="0" fontId="107" fillId="0" borderId="0" applyFill="0" applyBorder="0" applyAlignment="0"/>
    <xf numFmtId="232" fontId="235" fillId="0" borderId="0" applyFill="0" applyBorder="0" applyAlignment="0"/>
    <xf numFmtId="205" fontId="235" fillId="0" borderId="0" applyFill="0" applyBorder="0" applyAlignment="0"/>
    <xf numFmtId="0" fontId="112" fillId="0" borderId="0" applyFill="0" applyBorder="0" applyAlignment="0"/>
    <xf numFmtId="234" fontId="138" fillId="0" borderId="0" applyFill="0" applyBorder="0" applyAlignment="0"/>
    <xf numFmtId="235" fontId="138" fillId="0" borderId="0" applyFill="0" applyBorder="0" applyAlignment="0"/>
    <xf numFmtId="216" fontId="138" fillId="0" borderId="0" applyFill="0" applyBorder="0" applyAlignment="0"/>
    <xf numFmtId="232" fontId="235" fillId="0" borderId="0" applyFill="0" applyBorder="0" applyAlignment="0"/>
    <xf numFmtId="0" fontId="236" fillId="71" borderId="86" applyNumberFormat="0" applyAlignment="0" applyProtection="0"/>
    <xf numFmtId="195" fontId="107" fillId="72" borderId="0" applyNumberFormat="0" applyFont="0" applyBorder="0" applyAlignment="0">
      <protection locked="0"/>
    </xf>
    <xf numFmtId="0" fontId="237" fillId="0" borderId="0"/>
    <xf numFmtId="0" fontId="238" fillId="73" borderId="87" applyNumberFormat="0" applyAlignment="0" applyProtection="0"/>
    <xf numFmtId="4" fontId="172" fillId="0" borderId="0">
      <protection locked="0"/>
    </xf>
    <xf numFmtId="208" fontId="112" fillId="0" borderId="0"/>
    <xf numFmtId="208" fontId="112" fillId="0" borderId="0"/>
    <xf numFmtId="208" fontId="112" fillId="0" borderId="0"/>
    <xf numFmtId="208" fontId="112" fillId="0" borderId="0"/>
    <xf numFmtId="208" fontId="112" fillId="0" borderId="0"/>
    <xf numFmtId="208" fontId="112" fillId="0" borderId="0"/>
    <xf numFmtId="208" fontId="112" fillId="0" borderId="0"/>
    <xf numFmtId="208" fontId="112" fillId="0" borderId="0"/>
    <xf numFmtId="41" fontId="151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>
      <alignment vertical="center"/>
    </xf>
    <xf numFmtId="41" fontId="151" fillId="0" borderId="0" applyFont="0" applyFill="0" applyBorder="0" applyAlignment="0" applyProtection="0">
      <alignment vertical="center"/>
    </xf>
    <xf numFmtId="41" fontId="151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>
      <alignment vertical="center"/>
    </xf>
    <xf numFmtId="235" fontId="138" fillId="0" borderId="0" applyFont="0" applyFill="0" applyBorder="0" applyAlignment="0" applyProtection="0"/>
    <xf numFmtId="236" fontId="107" fillId="0" borderId="0"/>
    <xf numFmtId="186" fontId="107" fillId="0" borderId="0" applyFont="0" applyFill="0" applyBorder="0" applyAlignment="0" applyProtection="0"/>
    <xf numFmtId="0" fontId="239" fillId="0" borderId="0" applyNumberFormat="0" applyAlignment="0">
      <alignment horizontal="left"/>
    </xf>
    <xf numFmtId="237" fontId="116" fillId="0" borderId="0">
      <protection locked="0"/>
    </xf>
    <xf numFmtId="214" fontId="115" fillId="0" borderId="0" applyFont="0" applyFill="0" applyBorder="0" applyAlignment="0" applyProtection="0"/>
    <xf numFmtId="232" fontId="235" fillId="0" borderId="0" applyFont="0" applyFill="0" applyBorder="0" applyAlignment="0" applyProtection="0"/>
    <xf numFmtId="178" fontId="138" fillId="0" borderId="84" applyFill="0" applyBorder="0" applyAlignment="0"/>
    <xf numFmtId="238" fontId="107" fillId="0" borderId="0" applyFont="0" applyFill="0" applyBorder="0" applyAlignment="0" applyProtection="0"/>
    <xf numFmtId="0" fontId="138" fillId="0" borderId="0"/>
    <xf numFmtId="239" fontId="116" fillId="0" borderId="0">
      <protection locked="0"/>
    </xf>
    <xf numFmtId="14" fontId="151" fillId="0" borderId="0" applyFill="0" applyBorder="0" applyAlignment="0"/>
    <xf numFmtId="38" fontId="115" fillId="0" borderId="88">
      <alignment vertical="center"/>
    </xf>
    <xf numFmtId="240" fontId="112" fillId="0" borderId="0" applyFont="0" applyFill="0" applyBorder="0" applyAlignment="0" applyProtection="0"/>
    <xf numFmtId="241" fontId="112" fillId="0" borderId="0" applyFont="0" applyFill="0" applyBorder="0" applyAlignment="0" applyProtection="0"/>
    <xf numFmtId="242" fontId="112" fillId="0" borderId="0"/>
    <xf numFmtId="243" fontId="107" fillId="0" borderId="0"/>
    <xf numFmtId="224" fontId="240" fillId="0" borderId="0" applyFill="0" applyBorder="0" applyAlignment="0" applyProtection="0"/>
    <xf numFmtId="235" fontId="138" fillId="0" borderId="0" applyFill="0" applyBorder="0" applyAlignment="0"/>
    <xf numFmtId="232" fontId="235" fillId="0" borderId="0" applyFill="0" applyBorder="0" applyAlignment="0"/>
    <xf numFmtId="235" fontId="138" fillId="0" borderId="0" applyFill="0" applyBorder="0" applyAlignment="0"/>
    <xf numFmtId="216" fontId="138" fillId="0" borderId="0" applyFill="0" applyBorder="0" applyAlignment="0"/>
    <xf numFmtId="232" fontId="235" fillId="0" borderId="0" applyFill="0" applyBorder="0" applyAlignment="0"/>
    <xf numFmtId="0" fontId="241" fillId="0" borderId="0" applyNumberFormat="0" applyAlignment="0">
      <alignment horizontal="left"/>
    </xf>
    <xf numFmtId="244" fontId="107" fillId="0" borderId="0" applyFont="0" applyFill="0" applyBorder="0" applyAlignment="0" applyProtection="0"/>
    <xf numFmtId="0" fontId="242" fillId="0" borderId="0" applyNumberFormat="0" applyFill="0" applyBorder="0" applyAlignment="0" applyProtection="0"/>
    <xf numFmtId="3" fontId="243" fillId="0" borderId="0" applyProtection="0"/>
    <xf numFmtId="3" fontId="158" fillId="0" borderId="0" applyProtection="0"/>
    <xf numFmtId="3" fontId="228" fillId="0" borderId="0" applyProtection="0"/>
    <xf numFmtId="3" fontId="190" fillId="0" borderId="0" applyProtection="0"/>
    <xf numFmtId="3" fontId="244" fillId="0" borderId="0" applyProtection="0"/>
    <xf numFmtId="3" fontId="245" fillId="0" borderId="0" applyProtection="0"/>
    <xf numFmtId="3" fontId="246" fillId="0" borderId="0" applyProtection="0"/>
    <xf numFmtId="245" fontId="116" fillId="0" borderId="0">
      <protection locked="0"/>
    </xf>
    <xf numFmtId="0" fontId="247" fillId="0" borderId="0" applyNumberFormat="0" applyFill="0" applyBorder="0" applyAlignment="0" applyProtection="0"/>
    <xf numFmtId="0" fontId="248" fillId="0" borderId="0" applyNumberFormat="0" applyFill="0" applyBorder="0" applyAlignment="0" applyProtection="0">
      <alignment vertical="top"/>
      <protection locked="0"/>
    </xf>
    <xf numFmtId="0" fontId="249" fillId="54" borderId="0" applyNumberFormat="0" applyBorder="0" applyAlignment="0" applyProtection="0">
      <alignment vertical="center"/>
    </xf>
    <xf numFmtId="38" fontId="158" fillId="2" borderId="0" applyNumberFormat="0" applyBorder="0" applyAlignment="0" applyProtection="0"/>
    <xf numFmtId="0" fontId="250" fillId="0" borderId="0">
      <alignment horizontal="left"/>
    </xf>
    <xf numFmtId="0" fontId="224" fillId="0" borderId="89" applyNumberFormat="0" applyAlignment="0" applyProtection="0">
      <alignment horizontal="left" vertical="center"/>
    </xf>
    <xf numFmtId="0" fontId="224" fillId="0" borderId="22">
      <alignment horizontal="left" vertical="center"/>
    </xf>
    <xf numFmtId="14" fontId="251" fillId="51" borderId="25">
      <alignment horizontal="center" vertical="center" wrapText="1"/>
    </xf>
    <xf numFmtId="0" fontId="252" fillId="0" borderId="0" applyNumberFormat="0" applyFill="0" applyBorder="0" applyAlignment="0" applyProtection="0"/>
    <xf numFmtId="0" fontId="224" fillId="0" borderId="0" applyNumberFormat="0" applyFill="0" applyBorder="0" applyAlignment="0" applyProtection="0"/>
    <xf numFmtId="0" fontId="253" fillId="0" borderId="90" applyNumberFormat="0" applyFill="0" applyAlignment="0" applyProtection="0"/>
    <xf numFmtId="0" fontId="253" fillId="0" borderId="0" applyNumberFormat="0" applyFill="0" applyBorder="0" applyAlignment="0" applyProtection="0"/>
    <xf numFmtId="0" fontId="254" fillId="0" borderId="0"/>
    <xf numFmtId="246" fontId="116" fillId="0" borderId="0">
      <protection locked="0"/>
    </xf>
    <xf numFmtId="246" fontId="116" fillId="0" borderId="0">
      <protection locked="0"/>
    </xf>
    <xf numFmtId="0" fontId="255" fillId="0" borderId="91" applyNumberFormat="0" applyFill="0" applyBorder="0" applyAlignment="0" applyProtection="0">
      <alignment horizontal="left"/>
    </xf>
    <xf numFmtId="1" fontId="256" fillId="70" borderId="0" applyNumberFormat="0">
      <alignment horizontal="left"/>
    </xf>
    <xf numFmtId="0" fontId="140" fillId="0" borderId="0" applyNumberFormat="0" applyFill="0" applyBorder="0" applyAlignment="0" applyProtection="0">
      <alignment vertical="top"/>
      <protection locked="0"/>
    </xf>
    <xf numFmtId="0" fontId="257" fillId="74" borderId="9" applyNumberFormat="0" applyFont="0" applyBorder="0" applyAlignment="0">
      <alignment horizontal="center"/>
      <protection locked="0"/>
    </xf>
    <xf numFmtId="10" fontId="158" fillId="2" borderId="84" applyNumberFormat="0" applyBorder="0" applyAlignment="0" applyProtection="0"/>
    <xf numFmtId="0" fontId="296" fillId="57" borderId="86" applyNumberFormat="0" applyAlignment="0" applyProtection="0"/>
    <xf numFmtId="0" fontId="258" fillId="0" borderId="0" applyNumberFormat="0" applyFill="0" applyBorder="0" applyAlignment="0">
      <protection locked="0"/>
    </xf>
    <xf numFmtId="1" fontId="259" fillId="70" borderId="0">
      <alignment horizontal="center"/>
    </xf>
    <xf numFmtId="1" fontId="259" fillId="70" borderId="84">
      <alignment horizontal="left"/>
    </xf>
    <xf numFmtId="1" fontId="259" fillId="70" borderId="0">
      <alignment horizontal="center"/>
    </xf>
    <xf numFmtId="0" fontId="180" fillId="0" borderId="0" applyNumberFormat="0" applyFont="0" applyFill="0" applyBorder="0" applyProtection="0">
      <alignment horizontal="left" vertical="center"/>
    </xf>
    <xf numFmtId="235" fontId="138" fillId="0" borderId="0" applyFill="0" applyBorder="0" applyAlignment="0"/>
    <xf numFmtId="232" fontId="235" fillId="0" borderId="0" applyFill="0" applyBorder="0" applyAlignment="0"/>
    <xf numFmtId="235" fontId="138" fillId="0" borderId="0" applyFill="0" applyBorder="0" applyAlignment="0"/>
    <xf numFmtId="216" fontId="138" fillId="0" borderId="0" applyFill="0" applyBorder="0" applyAlignment="0"/>
    <xf numFmtId="232" fontId="235" fillId="0" borderId="0" applyFill="0" applyBorder="0" applyAlignment="0"/>
    <xf numFmtId="0" fontId="260" fillId="0" borderId="92" applyNumberFormat="0" applyFill="0" applyAlignment="0" applyProtection="0"/>
    <xf numFmtId="247" fontId="107" fillId="0" borderId="0" applyFont="0" applyFill="0" applyBorder="0" applyAlignment="0" applyProtection="0"/>
    <xf numFmtId="181" fontId="107" fillId="0" borderId="0" applyFont="0" applyFill="0" applyBorder="0" applyAlignment="0" applyProtection="0"/>
    <xf numFmtId="0" fontId="261" fillId="2" borderId="93">
      <alignment horizontal="left" vertical="top" indent="2"/>
    </xf>
    <xf numFmtId="0" fontId="262" fillId="0" borderId="25"/>
    <xf numFmtId="0" fontId="112" fillId="0" borderId="0" applyFont="0" applyFill="0" applyBorder="0" applyAlignment="0" applyProtection="0"/>
    <xf numFmtId="0" fontId="112" fillId="0" borderId="0" applyFont="0" applyFill="0" applyBorder="0" applyAlignment="0" applyProtection="0"/>
    <xf numFmtId="248" fontId="112" fillId="0" borderId="0" applyFont="0" applyFill="0" applyBorder="0" applyAlignment="0" applyProtection="0"/>
    <xf numFmtId="249" fontId="112" fillId="0" borderId="0" applyFont="0" applyFill="0" applyBorder="0" applyAlignment="0" applyProtection="0"/>
    <xf numFmtId="250" fontId="107" fillId="0" borderId="0" applyFont="0" applyFill="0" applyBorder="0" applyAlignment="0" applyProtection="0"/>
    <xf numFmtId="251" fontId="107" fillId="0" borderId="0" applyFont="0" applyFill="0" applyBorder="0" applyAlignment="0" applyProtection="0"/>
    <xf numFmtId="0" fontId="263" fillId="75" borderId="0" applyNumberFormat="0" applyBorder="0" applyAlignment="0" applyProtection="0"/>
    <xf numFmtId="37" fontId="264" fillId="0" borderId="0"/>
    <xf numFmtId="252" fontId="138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107" fillId="0" borderId="0"/>
    <xf numFmtId="0" fontId="107" fillId="0" borderId="0"/>
    <xf numFmtId="0" fontId="151" fillId="0" borderId="0">
      <alignment vertical="center"/>
    </xf>
    <xf numFmtId="0" fontId="107" fillId="0" borderId="0">
      <alignment vertical="center"/>
    </xf>
    <xf numFmtId="0" fontId="107" fillId="0" borderId="0"/>
    <xf numFmtId="0" fontId="107" fillId="0" borderId="0"/>
    <xf numFmtId="0" fontId="151" fillId="0" borderId="0">
      <alignment vertical="center"/>
    </xf>
    <xf numFmtId="0" fontId="151" fillId="0" borderId="0">
      <alignment vertical="center"/>
    </xf>
    <xf numFmtId="0" fontId="107" fillId="0" borderId="0">
      <alignment vertical="center"/>
    </xf>
    <xf numFmtId="0" fontId="163" fillId="0" borderId="0"/>
    <xf numFmtId="0" fontId="138" fillId="0" borderId="0"/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51" fillId="0" borderId="0">
      <alignment vertical="center"/>
    </xf>
    <xf numFmtId="0" fontId="151" fillId="0" borderId="0">
      <alignment vertical="center"/>
    </xf>
    <xf numFmtId="0" fontId="180" fillId="0" borderId="0" applyFont="0" applyFill="0" applyBorder="0" applyAlignment="0" applyProtection="0">
      <alignment horizontal="centerContinuous"/>
    </xf>
    <xf numFmtId="0" fontId="266" fillId="0" borderId="0" applyNumberFormat="0" applyFill="0" applyBorder="0" applyAlignment="0" applyProtection="0"/>
    <xf numFmtId="0" fontId="267" fillId="0" borderId="0" applyNumberFormat="0" applyFill="0" applyBorder="0" applyAlignment="0" applyProtection="0"/>
    <xf numFmtId="0" fontId="180" fillId="0" borderId="0" applyFont="0" applyFill="0" applyBorder="0" applyAlignment="0" applyProtection="0">
      <alignment horizontal="centerContinuous"/>
    </xf>
    <xf numFmtId="0" fontId="163" fillId="76" borderId="94" applyNumberFormat="0" applyFont="0" applyAlignment="0" applyProtection="0"/>
    <xf numFmtId="0" fontId="112" fillId="0" borderId="0" applyFont="0" applyFill="0" applyBorder="0" applyAlignment="0" applyProtection="0"/>
    <xf numFmtId="0" fontId="112" fillId="0" borderId="0" applyFont="0" applyFill="0" applyBorder="0" applyAlignment="0" applyProtection="0"/>
    <xf numFmtId="40" fontId="268" fillId="0" borderId="0" applyFont="0" applyFill="0" applyBorder="0" applyAlignment="0" applyProtection="0"/>
    <xf numFmtId="38" fontId="268" fillId="0" borderId="0" applyFont="0" applyFill="0" applyBorder="0" applyAlignment="0" applyProtection="0"/>
    <xf numFmtId="0" fontId="225" fillId="0" borderId="0" applyNumberFormat="0" applyFill="0" applyBorder="0" applyAlignment="0" applyProtection="0"/>
    <xf numFmtId="0" fontId="112" fillId="0" borderId="0"/>
    <xf numFmtId="0" fontId="269" fillId="71" borderId="95" applyNumberFormat="0" applyAlignment="0" applyProtection="0"/>
    <xf numFmtId="40" fontId="270" fillId="2" borderId="0">
      <alignment horizontal="right"/>
    </xf>
    <xf numFmtId="0" fontId="271" fillId="2" borderId="0">
      <alignment horizontal="right"/>
    </xf>
    <xf numFmtId="0" fontId="272" fillId="2" borderId="34"/>
    <xf numFmtId="0" fontId="272" fillId="0" borderId="0" applyBorder="0">
      <alignment horizontal="centerContinuous"/>
    </xf>
    <xf numFmtId="0" fontId="273" fillId="0" borderId="0" applyBorder="0">
      <alignment horizontal="centerContinuous"/>
    </xf>
    <xf numFmtId="0" fontId="274" fillId="2" borderId="0"/>
    <xf numFmtId="0" fontId="275" fillId="2" borderId="25"/>
    <xf numFmtId="230" fontId="135" fillId="0" borderId="0"/>
    <xf numFmtId="253" fontId="116" fillId="0" borderId="0" applyFont="0" applyFill="0" applyBorder="0" applyAlignment="0" applyProtection="0"/>
    <xf numFmtId="10" fontId="112" fillId="0" borderId="0" applyFont="0" applyFill="0" applyBorder="0" applyAlignment="0" applyProtection="0"/>
    <xf numFmtId="9" fontId="107" fillId="0" borderId="0" applyFont="0" applyFill="0" applyBorder="0" applyAlignment="0" applyProtection="0">
      <alignment vertical="center"/>
    </xf>
    <xf numFmtId="254" fontId="107" fillId="0" borderId="0" applyFont="0" applyFill="0" applyBorder="0" applyAlignment="0" applyProtection="0"/>
    <xf numFmtId="0" fontId="265" fillId="0" borderId="0"/>
    <xf numFmtId="0" fontId="115" fillId="0" borderId="0" applyNumberFormat="0" applyFont="0" applyFill="0" applyBorder="0" applyAlignment="0" applyProtection="0">
      <alignment horizontal="left"/>
    </xf>
    <xf numFmtId="4" fontId="115" fillId="0" borderId="0" applyFont="0" applyFill="0" applyBorder="0" applyAlignment="0" applyProtection="0"/>
    <xf numFmtId="0" fontId="108" fillId="0" borderId="25">
      <alignment horizontal="center"/>
    </xf>
    <xf numFmtId="0" fontId="115" fillId="77" borderId="0" applyNumberFormat="0" applyFont="0" applyBorder="0" applyAlignment="0" applyProtection="0"/>
    <xf numFmtId="4" fontId="276" fillId="0" borderId="0"/>
    <xf numFmtId="0" fontId="277" fillId="0" borderId="0">
      <alignment horizontal="left" indent="7"/>
    </xf>
    <xf numFmtId="0" fontId="158" fillId="0" borderId="0" applyFill="0">
      <alignment horizontal="left" indent="7"/>
    </xf>
    <xf numFmtId="233" fontId="157" fillId="78" borderId="9">
      <alignment horizontal="right"/>
    </xf>
    <xf numFmtId="0" fontId="251" fillId="0" borderId="84" applyNumberFormat="0" applyFont="0" applyBorder="0">
      <alignment horizontal="right"/>
    </xf>
    <xf numFmtId="0" fontId="278" fillId="0" borderId="0" applyFill="0"/>
    <xf numFmtId="0" fontId="224" fillId="0" borderId="0" applyFill="0"/>
    <xf numFmtId="4" fontId="157" fillId="79" borderId="9"/>
    <xf numFmtId="0" fontId="112" fillId="0" borderId="0" applyNumberFormat="0" applyFont="0" applyBorder="0" applyAlignment="0"/>
    <xf numFmtId="0" fontId="227" fillId="0" borderId="0" applyFill="0">
      <alignment horizontal="left" indent="1"/>
    </xf>
    <xf numFmtId="0" fontId="279" fillId="0" borderId="0" applyFill="0">
      <alignment horizontal="left" indent="1"/>
    </xf>
    <xf numFmtId="4" fontId="229" fillId="0" borderId="0" applyFill="0"/>
    <xf numFmtId="0" fontId="112" fillId="0" borderId="0" applyNumberFormat="0" applyFont="0" applyFill="0" applyBorder="0" applyAlignment="0"/>
    <xf numFmtId="0" fontId="227" fillId="0" borderId="0" applyFill="0">
      <alignment horizontal="left" indent="2"/>
    </xf>
    <xf numFmtId="0" fontId="224" fillId="0" borderId="0" applyFill="0">
      <alignment horizontal="left" indent="2"/>
    </xf>
    <xf numFmtId="4" fontId="229" fillId="0" borderId="0" applyFill="0"/>
    <xf numFmtId="0" fontId="112" fillId="0" borderId="0" applyNumberFormat="0" applyFont="0" applyBorder="0" applyAlignment="0"/>
    <xf numFmtId="0" fontId="280" fillId="0" borderId="0">
      <alignment horizontal="left" indent="3"/>
    </xf>
    <xf numFmtId="0" fontId="281" fillId="0" borderId="0" applyFill="0">
      <alignment horizontal="left" indent="3"/>
    </xf>
    <xf numFmtId="4" fontId="229" fillId="0" borderId="0" applyFill="0"/>
    <xf numFmtId="0" fontId="112" fillId="0" borderId="0" applyNumberFormat="0" applyFont="0" applyBorder="0" applyAlignment="0"/>
    <xf numFmtId="0" fontId="159" fillId="0" borderId="0">
      <alignment horizontal="left" indent="4"/>
    </xf>
    <xf numFmtId="0" fontId="112" fillId="0" borderId="0" applyFill="0">
      <alignment horizontal="left" indent="4"/>
    </xf>
    <xf numFmtId="4" fontId="230" fillId="0" borderId="0" applyFill="0"/>
    <xf numFmtId="0" fontId="112" fillId="0" borderId="0" applyNumberFormat="0" applyFont="0" applyBorder="0" applyAlignment="0"/>
    <xf numFmtId="0" fontId="231" fillId="0" borderId="0">
      <alignment horizontal="left" indent="5"/>
    </xf>
    <xf numFmtId="0" fontId="232" fillId="0" borderId="0" applyFill="0">
      <alignment horizontal="left" indent="5"/>
    </xf>
    <xf numFmtId="4" fontId="233" fillId="0" borderId="0" applyFill="0"/>
    <xf numFmtId="0" fontId="112" fillId="0" borderId="0" applyNumberFormat="0" applyFont="0" applyFill="0" applyBorder="0" applyAlignment="0"/>
    <xf numFmtId="0" fontId="234" fillId="0" borderId="0" applyFill="0">
      <alignment horizontal="left" indent="6"/>
    </xf>
    <xf numFmtId="0" fontId="230" fillId="0" borderId="0" applyFill="0">
      <alignment horizontal="left" indent="6"/>
    </xf>
    <xf numFmtId="255" fontId="112" fillId="0" borderId="0" applyNumberFormat="0" applyFill="0" applyBorder="0" applyAlignment="0" applyProtection="0">
      <alignment horizontal="left"/>
    </xf>
    <xf numFmtId="0" fontId="138" fillId="0" borderId="0"/>
    <xf numFmtId="0" fontId="112" fillId="0" borderId="0"/>
    <xf numFmtId="0" fontId="112" fillId="0" borderId="0"/>
    <xf numFmtId="4" fontId="282" fillId="48" borderId="0" applyNumberFormat="0" applyProtection="0">
      <alignment horizontal="left" vertical="center" indent="1"/>
    </xf>
    <xf numFmtId="4" fontId="282" fillId="78" borderId="96" applyNumberFormat="0" applyProtection="0">
      <alignment horizontal="right" vertical="center"/>
    </xf>
    <xf numFmtId="4" fontId="283" fillId="80" borderId="96" applyNumberFormat="0" applyProtection="0">
      <alignment horizontal="left" vertical="center" indent="1"/>
    </xf>
    <xf numFmtId="4" fontId="284" fillId="81" borderId="97" applyNumberFormat="0" applyProtection="0">
      <alignment horizontal="left" vertical="center" indent="1"/>
    </xf>
    <xf numFmtId="4" fontId="285" fillId="78" borderId="96" applyNumberFormat="0" applyProtection="0">
      <alignment horizontal="right" vertical="center"/>
    </xf>
    <xf numFmtId="0" fontId="112" fillId="76" borderId="0" applyNumberFormat="0" applyFont="0" applyBorder="0" applyAlignment="0" applyProtection="0"/>
    <xf numFmtId="0" fontId="112" fillId="82" borderId="0" applyNumberFormat="0" applyFont="0" applyBorder="0" applyAlignment="0" applyProtection="0"/>
    <xf numFmtId="0" fontId="112" fillId="71" borderId="0" applyNumberFormat="0" applyFont="0" applyBorder="0" applyAlignment="0" applyProtection="0"/>
    <xf numFmtId="3" fontId="112" fillId="0" borderId="0" applyFont="0" applyFill="0" applyBorder="0" applyAlignment="0" applyProtection="0"/>
    <xf numFmtId="0" fontId="112" fillId="71" borderId="0" applyNumberFormat="0" applyFont="0" applyBorder="0" applyAlignment="0" applyProtection="0"/>
    <xf numFmtId="0" fontId="112" fillId="0" borderId="0" applyNumberFormat="0" applyFont="0" applyFill="0" applyBorder="0" applyAlignment="0" applyProtection="0"/>
    <xf numFmtId="3" fontId="112" fillId="0" borderId="0" applyFont="0" applyFill="0" applyBorder="0" applyAlignment="0" applyProtection="0"/>
    <xf numFmtId="0" fontId="286" fillId="83" borderId="0"/>
    <xf numFmtId="0" fontId="287" fillId="83" borderId="0"/>
    <xf numFmtId="224" fontId="288" fillId="0" borderId="0" applyFill="0" applyBorder="0" applyAlignment="0" applyProtection="0"/>
    <xf numFmtId="0" fontId="112" fillId="0" borderId="0"/>
    <xf numFmtId="0" fontId="262" fillId="0" borderId="0"/>
    <xf numFmtId="40" fontId="289" fillId="0" borderId="0" applyBorder="0">
      <alignment horizontal="right"/>
    </xf>
    <xf numFmtId="0" fontId="148" fillId="0" borderId="0"/>
    <xf numFmtId="0" fontId="225" fillId="0" borderId="0" applyNumberFormat="0" applyFill="0" applyBorder="0" applyAlignment="0" applyProtection="0"/>
    <xf numFmtId="0" fontId="290" fillId="0" borderId="0" applyFill="0" applyBorder="0" applyProtection="0">
      <alignment horizontal="left" vertical="top"/>
    </xf>
    <xf numFmtId="0" fontId="290" fillId="0" borderId="0" applyFill="0" applyBorder="0" applyProtection="0">
      <alignment horizontal="left" vertical="top"/>
    </xf>
    <xf numFmtId="0" fontId="180" fillId="0" borderId="0" applyNumberFormat="0" applyFill="0" applyBorder="0" applyAlignment="0" applyProtection="0"/>
    <xf numFmtId="0" fontId="190" fillId="0" borderId="0" applyNumberFormat="0" applyFill="0" applyBorder="0" applyAlignment="0" applyProtection="0"/>
    <xf numFmtId="40" fontId="291" fillId="0" borderId="0"/>
    <xf numFmtId="0" fontId="292" fillId="0" borderId="0" applyNumberFormat="0" applyFill="0" applyBorder="0" applyAlignment="0" applyProtection="0"/>
    <xf numFmtId="246" fontId="116" fillId="0" borderId="98">
      <protection locked="0"/>
    </xf>
    <xf numFmtId="256" fontId="112" fillId="0" borderId="0" applyFont="0" applyFill="0" applyBorder="0" applyAlignment="0" applyProtection="0"/>
    <xf numFmtId="0" fontId="112" fillId="0" borderId="0" applyFont="0" applyFill="0" applyBorder="0" applyAlignment="0" applyProtection="0"/>
    <xf numFmtId="0" fontId="293" fillId="0" borderId="0">
      <alignment vertical="top"/>
    </xf>
    <xf numFmtId="43" fontId="112" fillId="0" borderId="0" applyFont="0" applyFill="0" applyBorder="0" applyAlignment="0" applyProtection="0"/>
    <xf numFmtId="205" fontId="112" fillId="0" borderId="0" applyFont="0" applyFill="0" applyBorder="0" applyAlignment="0" applyProtection="0"/>
    <xf numFmtId="214" fontId="107" fillId="0" borderId="0" applyFont="0" applyFill="0" applyBorder="0" applyAlignment="0" applyProtection="0"/>
    <xf numFmtId="213" fontId="107" fillId="0" borderId="0" applyFont="0" applyFill="0" applyBorder="0" applyAlignment="0" applyProtection="0"/>
    <xf numFmtId="257" fontId="112" fillId="0" borderId="0" applyFont="0" applyFill="0" applyBorder="0" applyAlignment="0" applyProtection="0"/>
    <xf numFmtId="258" fontId="112" fillId="0" borderId="0" applyFont="0" applyFill="0" applyBorder="0" applyAlignment="0" applyProtection="0"/>
    <xf numFmtId="0" fontId="294" fillId="0" borderId="0" applyNumberFormat="0" applyFill="0" applyBorder="0" applyAlignment="0" applyProtection="0"/>
    <xf numFmtId="0" fontId="211" fillId="0" borderId="0" applyNumberFormat="0" applyFont="0" applyFill="0" applyBorder="0" applyProtection="0">
      <alignment horizontal="center" vertical="center" wrapText="1"/>
    </xf>
    <xf numFmtId="259" fontId="107" fillId="0" borderId="0" applyFont="0" applyFill="0" applyBorder="0" applyAlignment="0" applyProtection="0"/>
    <xf numFmtId="0" fontId="295" fillId="0" borderId="0"/>
    <xf numFmtId="0" fontId="117" fillId="66" borderId="0" applyNumberFormat="0" applyBorder="0" applyAlignment="0" applyProtection="0">
      <alignment vertical="center"/>
    </xf>
    <xf numFmtId="0" fontId="117" fillId="66" borderId="0" applyNumberFormat="0" applyBorder="0" applyAlignment="0" applyProtection="0">
      <alignment vertical="center"/>
    </xf>
    <xf numFmtId="0" fontId="117" fillId="66" borderId="0" applyNumberFormat="0" applyBorder="0" applyAlignment="0" applyProtection="0">
      <alignment vertical="center"/>
    </xf>
    <xf numFmtId="0" fontId="164" fillId="66" borderId="0" applyNumberFormat="0" applyBorder="0" applyAlignment="0" applyProtection="0">
      <alignment vertical="center"/>
    </xf>
    <xf numFmtId="0" fontId="164" fillId="66" borderId="0" applyNumberFormat="0" applyBorder="0" applyAlignment="0" applyProtection="0">
      <alignment vertical="center"/>
    </xf>
    <xf numFmtId="0" fontId="164" fillId="66" borderId="0" applyNumberFormat="0" applyBorder="0" applyAlignment="0" applyProtection="0">
      <alignment vertical="center"/>
    </xf>
    <xf numFmtId="0" fontId="164" fillId="66" borderId="0" applyNumberFormat="0" applyBorder="0" applyAlignment="0" applyProtection="0">
      <alignment vertical="center"/>
    </xf>
    <xf numFmtId="0" fontId="117" fillId="67" borderId="0" applyNumberFormat="0" applyBorder="0" applyAlignment="0" applyProtection="0">
      <alignment vertical="center"/>
    </xf>
    <xf numFmtId="0" fontId="117" fillId="67" borderId="0" applyNumberFormat="0" applyBorder="0" applyAlignment="0" applyProtection="0">
      <alignment vertical="center"/>
    </xf>
    <xf numFmtId="0" fontId="117" fillId="67" borderId="0" applyNumberFormat="0" applyBorder="0" applyAlignment="0" applyProtection="0">
      <alignment vertical="center"/>
    </xf>
    <xf numFmtId="0" fontId="164" fillId="67" borderId="0" applyNumberFormat="0" applyBorder="0" applyAlignment="0" applyProtection="0">
      <alignment vertical="center"/>
    </xf>
    <xf numFmtId="0" fontId="164" fillId="67" borderId="0" applyNumberFormat="0" applyBorder="0" applyAlignment="0" applyProtection="0">
      <alignment vertical="center"/>
    </xf>
    <xf numFmtId="0" fontId="164" fillId="67" borderId="0" applyNumberFormat="0" applyBorder="0" applyAlignment="0" applyProtection="0">
      <alignment vertical="center"/>
    </xf>
    <xf numFmtId="0" fontId="164" fillId="67" borderId="0" applyNumberFormat="0" applyBorder="0" applyAlignment="0" applyProtection="0">
      <alignment vertical="center"/>
    </xf>
    <xf numFmtId="0" fontId="117" fillId="68" borderId="0" applyNumberFormat="0" applyBorder="0" applyAlignment="0" applyProtection="0">
      <alignment vertical="center"/>
    </xf>
    <xf numFmtId="0" fontId="117" fillId="68" borderId="0" applyNumberFormat="0" applyBorder="0" applyAlignment="0" applyProtection="0">
      <alignment vertical="center"/>
    </xf>
    <xf numFmtId="0" fontId="117" fillId="68" borderId="0" applyNumberFormat="0" applyBorder="0" applyAlignment="0" applyProtection="0">
      <alignment vertical="center"/>
    </xf>
    <xf numFmtId="0" fontId="164" fillId="68" borderId="0" applyNumberFormat="0" applyBorder="0" applyAlignment="0" applyProtection="0">
      <alignment vertical="center"/>
    </xf>
    <xf numFmtId="0" fontId="164" fillId="68" borderId="0" applyNumberFormat="0" applyBorder="0" applyAlignment="0" applyProtection="0">
      <alignment vertical="center"/>
    </xf>
    <xf numFmtId="0" fontId="164" fillId="68" borderId="0" applyNumberFormat="0" applyBorder="0" applyAlignment="0" applyProtection="0">
      <alignment vertical="center"/>
    </xf>
    <xf numFmtId="0" fontId="164" fillId="68" borderId="0" applyNumberFormat="0" applyBorder="0" applyAlignment="0" applyProtection="0">
      <alignment vertical="center"/>
    </xf>
    <xf numFmtId="0" fontId="117" fillId="63" borderId="0" applyNumberFormat="0" applyBorder="0" applyAlignment="0" applyProtection="0">
      <alignment vertical="center"/>
    </xf>
    <xf numFmtId="0" fontId="117" fillId="63" borderId="0" applyNumberFormat="0" applyBorder="0" applyAlignment="0" applyProtection="0">
      <alignment vertical="center"/>
    </xf>
    <xf numFmtId="0" fontId="117" fillId="63" borderId="0" applyNumberFormat="0" applyBorder="0" applyAlignment="0" applyProtection="0">
      <alignment vertical="center"/>
    </xf>
    <xf numFmtId="0" fontId="164" fillId="63" borderId="0" applyNumberFormat="0" applyBorder="0" applyAlignment="0" applyProtection="0">
      <alignment vertical="center"/>
    </xf>
    <xf numFmtId="0" fontId="164" fillId="63" borderId="0" applyNumberFormat="0" applyBorder="0" applyAlignment="0" applyProtection="0">
      <alignment vertical="center"/>
    </xf>
    <xf numFmtId="0" fontId="164" fillId="63" borderId="0" applyNumberFormat="0" applyBorder="0" applyAlignment="0" applyProtection="0">
      <alignment vertical="center"/>
    </xf>
    <xf numFmtId="0" fontId="164" fillId="63" borderId="0" applyNumberFormat="0" applyBorder="0" applyAlignment="0" applyProtection="0">
      <alignment vertical="center"/>
    </xf>
    <xf numFmtId="0" fontId="117" fillId="64" borderId="0" applyNumberFormat="0" applyBorder="0" applyAlignment="0" applyProtection="0">
      <alignment vertical="center"/>
    </xf>
    <xf numFmtId="0" fontId="117" fillId="64" borderId="0" applyNumberFormat="0" applyBorder="0" applyAlignment="0" applyProtection="0">
      <alignment vertical="center"/>
    </xf>
    <xf numFmtId="0" fontId="117" fillId="64" borderId="0" applyNumberFormat="0" applyBorder="0" applyAlignment="0" applyProtection="0">
      <alignment vertical="center"/>
    </xf>
    <xf numFmtId="0" fontId="164" fillId="64" borderId="0" applyNumberFormat="0" applyBorder="0" applyAlignment="0" applyProtection="0">
      <alignment vertical="center"/>
    </xf>
    <xf numFmtId="0" fontId="164" fillId="64" borderId="0" applyNumberFormat="0" applyBorder="0" applyAlignment="0" applyProtection="0">
      <alignment vertical="center"/>
    </xf>
    <xf numFmtId="0" fontId="164" fillId="64" borderId="0" applyNumberFormat="0" applyBorder="0" applyAlignment="0" applyProtection="0">
      <alignment vertical="center"/>
    </xf>
    <xf numFmtId="0" fontId="164" fillId="64" borderId="0" applyNumberFormat="0" applyBorder="0" applyAlignment="0" applyProtection="0">
      <alignment vertical="center"/>
    </xf>
    <xf numFmtId="0" fontId="117" fillId="69" borderId="0" applyNumberFormat="0" applyBorder="0" applyAlignment="0" applyProtection="0">
      <alignment vertical="center"/>
    </xf>
    <xf numFmtId="0" fontId="117" fillId="69" borderId="0" applyNumberFormat="0" applyBorder="0" applyAlignment="0" applyProtection="0">
      <alignment vertical="center"/>
    </xf>
    <xf numFmtId="0" fontId="117" fillId="69" borderId="0" applyNumberFormat="0" applyBorder="0" applyAlignment="0" applyProtection="0">
      <alignment vertical="center"/>
    </xf>
    <xf numFmtId="0" fontId="164" fillId="69" borderId="0" applyNumberFormat="0" applyBorder="0" applyAlignment="0" applyProtection="0">
      <alignment vertical="center"/>
    </xf>
    <xf numFmtId="0" fontId="164" fillId="69" borderId="0" applyNumberFormat="0" applyBorder="0" applyAlignment="0" applyProtection="0">
      <alignment vertical="center"/>
    </xf>
    <xf numFmtId="0" fontId="164" fillId="69" borderId="0" applyNumberFormat="0" applyBorder="0" applyAlignment="0" applyProtection="0">
      <alignment vertical="center"/>
    </xf>
    <xf numFmtId="0" fontId="164" fillId="69" borderId="0" applyNumberFormat="0" applyBorder="0" applyAlignment="0" applyProtection="0">
      <alignment vertical="center"/>
    </xf>
    <xf numFmtId="178" fontId="166" fillId="2" borderId="0">
      <alignment vertical="center"/>
    </xf>
    <xf numFmtId="0" fontId="118" fillId="0" borderId="0" applyNumberFormat="0" applyFill="0" applyBorder="0" applyAlignment="0" applyProtection="0">
      <alignment vertical="center"/>
    </xf>
    <xf numFmtId="0" fontId="118" fillId="0" borderId="0" applyNumberFormat="0" applyFill="0" applyBorder="0" applyAlignment="0" applyProtection="0">
      <alignment vertical="center"/>
    </xf>
    <xf numFmtId="0" fontId="118" fillId="0" borderId="0" applyNumberFormat="0" applyFill="0" applyBorder="0" applyAlignment="0" applyProtection="0">
      <alignment vertical="center"/>
    </xf>
    <xf numFmtId="0" fontId="167" fillId="0" borderId="0" applyNumberFormat="0" applyFill="0" applyBorder="0" applyAlignment="0" applyProtection="0">
      <alignment vertical="center"/>
    </xf>
    <xf numFmtId="0" fontId="167" fillId="0" borderId="0" applyNumberFormat="0" applyFill="0" applyBorder="0" applyAlignment="0" applyProtection="0">
      <alignment vertical="center"/>
    </xf>
    <xf numFmtId="0" fontId="167" fillId="0" borderId="0" applyNumberFormat="0" applyFill="0" applyBorder="0" applyAlignment="0" applyProtection="0">
      <alignment vertical="center"/>
    </xf>
    <xf numFmtId="0" fontId="167" fillId="0" borderId="0" applyNumberFormat="0" applyFill="0" applyBorder="0" applyAlignment="0" applyProtection="0">
      <alignment vertical="center"/>
    </xf>
    <xf numFmtId="0" fontId="119" fillId="71" borderId="86" applyNumberFormat="0" applyAlignment="0" applyProtection="0">
      <alignment vertical="center"/>
    </xf>
    <xf numFmtId="0" fontId="119" fillId="71" borderId="86" applyNumberFormat="0" applyAlignment="0" applyProtection="0">
      <alignment vertical="center"/>
    </xf>
    <xf numFmtId="0" fontId="119" fillId="71" borderId="86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38" fillId="0" borderId="0">
      <protection locked="0"/>
    </xf>
    <xf numFmtId="0" fontId="169" fillId="0" borderId="0">
      <protection locked="0"/>
    </xf>
    <xf numFmtId="0" fontId="169" fillId="0" borderId="0">
      <protection locked="0"/>
    </xf>
    <xf numFmtId="201" fontId="145" fillId="0" borderId="0"/>
    <xf numFmtId="201" fontId="145" fillId="0" borderId="0"/>
    <xf numFmtId="201" fontId="145" fillId="0" borderId="0"/>
    <xf numFmtId="201" fontId="145" fillId="0" borderId="0"/>
    <xf numFmtId="201" fontId="145" fillId="0" borderId="0"/>
    <xf numFmtId="201" fontId="145" fillId="0" borderId="0"/>
    <xf numFmtId="201" fontId="145" fillId="0" borderId="0"/>
    <xf numFmtId="201" fontId="145" fillId="0" borderId="0"/>
    <xf numFmtId="201" fontId="145" fillId="0" borderId="0"/>
    <xf numFmtId="201" fontId="145" fillId="0" borderId="0"/>
    <xf numFmtId="201" fontId="145" fillId="0" borderId="0"/>
    <xf numFmtId="0" fontId="170" fillId="0" borderId="0"/>
    <xf numFmtId="202" fontId="112" fillId="0" borderId="84">
      <alignment horizontal="right" vertical="center" shrinkToFit="1"/>
    </xf>
    <xf numFmtId="37" fontId="145" fillId="0" borderId="35"/>
    <xf numFmtId="0" fontId="120" fillId="53" borderId="0" applyNumberFormat="0" applyBorder="0" applyAlignment="0" applyProtection="0">
      <alignment vertical="center"/>
    </xf>
    <xf numFmtId="0" fontId="120" fillId="53" borderId="0" applyNumberFormat="0" applyBorder="0" applyAlignment="0" applyProtection="0">
      <alignment vertical="center"/>
    </xf>
    <xf numFmtId="0" fontId="120" fillId="53" borderId="0" applyNumberFormat="0" applyBorder="0" applyAlignment="0" applyProtection="0">
      <alignment vertical="center"/>
    </xf>
    <xf numFmtId="0" fontId="171" fillId="53" borderId="0" applyNumberFormat="0" applyBorder="0" applyAlignment="0" applyProtection="0">
      <alignment vertical="center"/>
    </xf>
    <xf numFmtId="0" fontId="171" fillId="53" borderId="0" applyNumberFormat="0" applyBorder="0" applyAlignment="0" applyProtection="0">
      <alignment vertical="center"/>
    </xf>
    <xf numFmtId="0" fontId="171" fillId="53" borderId="0" applyNumberFormat="0" applyBorder="0" applyAlignment="0" applyProtection="0">
      <alignment vertical="center"/>
    </xf>
    <xf numFmtId="0" fontId="171" fillId="53" borderId="0" applyNumberFormat="0" applyBorder="0" applyAlignment="0" applyProtection="0">
      <alignment vertical="center"/>
    </xf>
    <xf numFmtId="0" fontId="172" fillId="0" borderId="0">
      <protection locked="0"/>
    </xf>
    <xf numFmtId="1" fontId="111" fillId="0" borderId="84" applyFill="0" applyBorder="0">
      <alignment horizontal="center"/>
    </xf>
    <xf numFmtId="0" fontId="172" fillId="0" borderId="0">
      <protection locked="0"/>
    </xf>
    <xf numFmtId="0" fontId="173" fillId="0" borderId="0" applyNumberFormat="0" applyFill="0" applyBorder="0" applyAlignment="0" applyProtection="0">
      <alignment vertical="top"/>
      <protection locked="0"/>
    </xf>
    <xf numFmtId="0" fontId="174" fillId="0" borderId="0" applyNumberFormat="0" applyFill="0" applyBorder="0" applyAlignment="0" applyProtection="0">
      <alignment vertical="top"/>
      <protection locked="0"/>
    </xf>
    <xf numFmtId="0" fontId="175" fillId="0" borderId="0" applyNumberFormat="0" applyFill="0" applyBorder="0" applyAlignment="0" applyProtection="0">
      <alignment vertical="top"/>
      <protection locked="0"/>
    </xf>
    <xf numFmtId="199" fontId="137" fillId="0" borderId="0">
      <protection locked="0"/>
    </xf>
    <xf numFmtId="199" fontId="137" fillId="0" borderId="0">
      <protection locked="0"/>
    </xf>
    <xf numFmtId="40" fontId="176" fillId="0" borderId="0" applyFont="0" applyFill="0" applyBorder="0" applyAlignment="0" applyProtection="0"/>
    <xf numFmtId="38" fontId="176" fillId="0" borderId="0" applyFont="0" applyFill="0" applyBorder="0" applyAlignment="0" applyProtection="0"/>
    <xf numFmtId="0" fontId="106" fillId="76" borderId="94" applyNumberFormat="0" applyFont="0" applyAlignment="0" applyProtection="0">
      <alignment vertical="center"/>
    </xf>
    <xf numFmtId="0" fontId="106" fillId="76" borderId="94" applyNumberFormat="0" applyFont="0" applyAlignment="0" applyProtection="0">
      <alignment vertical="center"/>
    </xf>
    <xf numFmtId="0" fontId="112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203" fontId="138" fillId="0" borderId="0">
      <alignment vertical="center"/>
    </xf>
    <xf numFmtId="0" fontId="176" fillId="0" borderId="0" applyFont="0" applyFill="0" applyBorder="0" applyAlignment="0" applyProtection="0"/>
    <xf numFmtId="0" fontId="176" fillId="0" borderId="0" applyFont="0" applyFill="0" applyBorder="0" applyAlignment="0" applyProtection="0"/>
    <xf numFmtId="9" fontId="106" fillId="0" borderId="0" applyFont="0" applyFill="0" applyBorder="0" applyAlignment="0" applyProtection="0">
      <alignment vertical="center"/>
    </xf>
    <xf numFmtId="197" fontId="116" fillId="0" borderId="0">
      <protection locked="0"/>
    </xf>
    <xf numFmtId="9" fontId="107" fillId="0" borderId="0" applyFont="0" applyFill="0" applyBorder="0" applyAlignment="0" applyProtection="0"/>
    <xf numFmtId="9" fontId="106" fillId="0" borderId="0" applyFont="0" applyFill="0" applyBorder="0" applyAlignment="0" applyProtection="0">
      <alignment vertical="center"/>
    </xf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>
      <alignment vertical="center"/>
    </xf>
    <xf numFmtId="9" fontId="106" fillId="0" borderId="0" applyFont="0" applyFill="0" applyBorder="0" applyAlignment="0" applyProtection="0">
      <alignment vertical="center"/>
    </xf>
    <xf numFmtId="9" fontId="107" fillId="0" borderId="0" applyFont="0" applyFill="0" applyBorder="0" applyAlignment="0" applyProtection="0"/>
    <xf numFmtId="9" fontId="177" fillId="0" borderId="0" applyFont="0" applyFill="0" applyBorder="0" applyAlignment="0" applyProtection="0">
      <alignment vertical="center"/>
    </xf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78" fillId="0" borderId="0" applyFont="0" applyFill="0" applyBorder="0" applyAlignment="0" applyProtection="0"/>
    <xf numFmtId="9" fontId="106" fillId="0" borderId="0" applyFont="0" applyFill="0" applyBorder="0" applyAlignment="0" applyProtection="0">
      <alignment vertical="center"/>
    </xf>
    <xf numFmtId="9" fontId="106" fillId="0" borderId="0" applyFont="0" applyFill="0" applyBorder="0" applyAlignment="0" applyProtection="0">
      <alignment vertical="center"/>
    </xf>
    <xf numFmtId="9" fontId="106" fillId="0" borderId="0" applyFont="0" applyFill="0" applyBorder="0" applyAlignment="0" applyProtection="0">
      <alignment vertical="center"/>
    </xf>
    <xf numFmtId="204" fontId="116" fillId="0" borderId="84" applyFont="0" applyBorder="0" applyAlignment="0">
      <alignment horizontal="center" vertical="center"/>
    </xf>
    <xf numFmtId="0" fontId="121" fillId="75" borderId="0" applyNumberFormat="0" applyBorder="0" applyAlignment="0" applyProtection="0">
      <alignment vertical="center"/>
    </xf>
    <xf numFmtId="0" fontId="121" fillId="75" borderId="0" applyNumberFormat="0" applyBorder="0" applyAlignment="0" applyProtection="0">
      <alignment vertical="center"/>
    </xf>
    <xf numFmtId="0" fontId="121" fillId="75" borderId="0" applyNumberFormat="0" applyBorder="0" applyAlignment="0" applyProtection="0">
      <alignment vertical="center"/>
    </xf>
    <xf numFmtId="0" fontId="179" fillId="75" borderId="0" applyNumberFormat="0" applyBorder="0" applyAlignment="0" applyProtection="0">
      <alignment vertical="center"/>
    </xf>
    <xf numFmtId="0" fontId="179" fillId="75" borderId="0" applyNumberFormat="0" applyBorder="0" applyAlignment="0" applyProtection="0">
      <alignment vertical="center"/>
    </xf>
    <xf numFmtId="0" fontId="179" fillId="75" borderId="0" applyNumberFormat="0" applyBorder="0" applyAlignment="0" applyProtection="0">
      <alignment vertical="center"/>
    </xf>
    <xf numFmtId="0" fontId="179" fillId="75" borderId="0" applyNumberFormat="0" applyBorder="0" applyAlignment="0" applyProtection="0">
      <alignment vertical="center"/>
    </xf>
    <xf numFmtId="0" fontId="180" fillId="0" borderId="0"/>
    <xf numFmtId="199" fontId="137" fillId="0" borderId="0">
      <protection locked="0"/>
    </xf>
    <xf numFmtId="0" fontId="138" fillId="0" borderId="0" applyBorder="0"/>
    <xf numFmtId="205" fontId="138" fillId="0" borderId="0" applyFont="0" applyFill="0" applyBorder="0" applyAlignment="0" applyProtection="0"/>
    <xf numFmtId="0" fontId="107" fillId="0" borderId="0" applyFont="0" applyFill="0" applyBorder="0" applyAlignment="0" applyProtection="0"/>
    <xf numFmtId="206" fontId="145" fillId="0" borderId="35">
      <alignment horizontal="left"/>
    </xf>
    <xf numFmtId="37" fontId="135" fillId="0" borderId="13" applyAlignment="0"/>
    <xf numFmtId="0" fontId="122" fillId="0" borderId="0" applyNumberFormat="0" applyFill="0" applyBorder="0" applyAlignment="0" applyProtection="0">
      <alignment vertical="center"/>
    </xf>
    <xf numFmtId="0" fontId="122" fillId="0" borderId="0" applyNumberFormat="0" applyFill="0" applyBorder="0" applyAlignment="0" applyProtection="0">
      <alignment vertical="center"/>
    </xf>
    <xf numFmtId="0" fontId="122" fillId="0" borderId="0" applyNumberFormat="0" applyFill="0" applyBorder="0" applyAlignment="0" applyProtection="0">
      <alignment vertical="center"/>
    </xf>
    <xf numFmtId="0" fontId="182" fillId="0" borderId="0" applyNumberFormat="0" applyFill="0" applyBorder="0" applyAlignment="0" applyProtection="0">
      <alignment vertical="center"/>
    </xf>
    <xf numFmtId="0" fontId="182" fillId="0" borderId="0" applyNumberFormat="0" applyFill="0" applyBorder="0" applyAlignment="0" applyProtection="0">
      <alignment vertical="center"/>
    </xf>
    <xf numFmtId="0" fontId="182" fillId="0" borderId="0" applyNumberFormat="0" applyFill="0" applyBorder="0" applyAlignment="0" applyProtection="0">
      <alignment vertical="center"/>
    </xf>
    <xf numFmtId="0" fontId="182" fillId="0" borderId="0" applyNumberFormat="0" applyFill="0" applyBorder="0" applyAlignment="0" applyProtection="0">
      <alignment vertical="center"/>
    </xf>
    <xf numFmtId="0" fontId="123" fillId="73" borderId="87" applyNumberFormat="0" applyAlignment="0" applyProtection="0">
      <alignment vertical="center"/>
    </xf>
    <xf numFmtId="0" fontId="123" fillId="73" borderId="87" applyNumberFormat="0" applyAlignment="0" applyProtection="0">
      <alignment vertical="center"/>
    </xf>
    <xf numFmtId="0" fontId="123" fillId="73" borderId="87" applyNumberFormat="0" applyAlignment="0" applyProtection="0">
      <alignment vertical="center"/>
    </xf>
    <xf numFmtId="0" fontId="183" fillId="73" borderId="87" applyNumberFormat="0" applyAlignment="0" applyProtection="0">
      <alignment vertical="center"/>
    </xf>
    <xf numFmtId="0" fontId="183" fillId="73" borderId="87" applyNumberFormat="0" applyAlignment="0" applyProtection="0">
      <alignment vertical="center"/>
    </xf>
    <xf numFmtId="0" fontId="183" fillId="73" borderId="87" applyNumberFormat="0" applyAlignment="0" applyProtection="0">
      <alignment vertical="center"/>
    </xf>
    <xf numFmtId="0" fontId="183" fillId="73" borderId="87" applyNumberFormat="0" applyAlignment="0" applyProtection="0">
      <alignment vertical="center"/>
    </xf>
    <xf numFmtId="178" fontId="184" fillId="2" borderId="84">
      <alignment horizontal="right" vertical="center"/>
      <protection locked="0"/>
    </xf>
    <xf numFmtId="0" fontId="185" fillId="0" borderId="0">
      <alignment vertical="center"/>
    </xf>
    <xf numFmtId="178" fontId="184" fillId="2" borderId="84">
      <alignment horizontal="right" vertical="center"/>
      <protection locked="0"/>
    </xf>
    <xf numFmtId="41" fontId="106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>
      <alignment vertical="center"/>
    </xf>
    <xf numFmtId="3" fontId="115" fillId="0" borderId="0" applyFont="0" applyFill="0" applyBorder="0" applyAlignment="0" applyProtection="0"/>
    <xf numFmtId="41" fontId="107" fillId="0" borderId="0" applyFont="0" applyFill="0" applyBorder="0" applyAlignment="0" applyProtection="0">
      <alignment vertical="center"/>
    </xf>
    <xf numFmtId="41" fontId="178" fillId="0" borderId="0" applyFont="0" applyFill="0" applyBorder="0" applyAlignment="0" applyProtection="0"/>
    <xf numFmtId="41" fontId="107" fillId="0" borderId="0" applyFont="0" applyFill="0" applyBorder="0" applyAlignment="0" applyProtection="0">
      <alignment vertical="center"/>
    </xf>
    <xf numFmtId="41" fontId="18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>
      <alignment vertical="center"/>
    </xf>
    <xf numFmtId="41" fontId="187" fillId="0" borderId="0" applyFont="0" applyFill="0" applyBorder="0" applyAlignment="0" applyProtection="0"/>
    <xf numFmtId="41" fontId="107" fillId="0" borderId="0" applyFont="0" applyFill="0" applyBorder="0" applyAlignment="0" applyProtection="0">
      <alignment vertical="center"/>
    </xf>
    <xf numFmtId="41" fontId="133" fillId="0" borderId="0" applyFont="0" applyFill="0" applyBorder="0" applyAlignment="0" applyProtection="0">
      <alignment vertical="center"/>
    </xf>
    <xf numFmtId="41" fontId="106" fillId="0" borderId="0" applyFont="0" applyFill="0" applyBorder="0" applyAlignment="0" applyProtection="0">
      <alignment vertical="center"/>
    </xf>
    <xf numFmtId="41" fontId="114" fillId="0" borderId="0" applyFont="0" applyFill="0" applyBorder="0" applyAlignment="0" applyProtection="0">
      <alignment vertical="center"/>
    </xf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>
      <alignment vertical="center"/>
    </xf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>
      <alignment vertical="center"/>
    </xf>
    <xf numFmtId="41" fontId="177" fillId="0" borderId="0" applyFont="0" applyFill="0" applyBorder="0" applyAlignment="0" applyProtection="0">
      <alignment vertical="center"/>
    </xf>
    <xf numFmtId="41" fontId="106" fillId="0" borderId="0" applyFont="0" applyFill="0" applyBorder="0" applyAlignment="0" applyProtection="0">
      <alignment vertical="center"/>
    </xf>
    <xf numFmtId="41" fontId="134" fillId="0" borderId="0" applyFont="0" applyFill="0" applyBorder="0" applyAlignment="0" applyProtection="0">
      <alignment vertical="center"/>
    </xf>
    <xf numFmtId="41" fontId="18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33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/>
    <xf numFmtId="41" fontId="133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/>
    <xf numFmtId="3" fontId="115" fillId="0" borderId="0" applyFont="0" applyFill="0" applyBorder="0" applyAlignment="0" applyProtection="0"/>
    <xf numFmtId="41" fontId="106" fillId="0" borderId="0" applyFont="0" applyFill="0" applyBorder="0" applyAlignment="0" applyProtection="0">
      <alignment vertical="center"/>
    </xf>
    <xf numFmtId="41" fontId="106" fillId="0" borderId="0" applyFont="0" applyFill="0" applyBorder="0" applyAlignment="0" applyProtection="0">
      <alignment vertical="center"/>
    </xf>
    <xf numFmtId="0" fontId="112" fillId="0" borderId="0" applyNumberFormat="0" applyFill="0" applyBorder="0" applyAlignment="0" applyProtection="0"/>
    <xf numFmtId="0" fontId="145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12" fillId="0" borderId="0" applyNumberFormat="0" applyFill="0" applyBorder="0" applyAlignment="0" applyProtection="0"/>
    <xf numFmtId="0" fontId="107" fillId="0" borderId="0"/>
    <xf numFmtId="0" fontId="148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48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49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49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36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48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48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49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48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49" fillId="0" borderId="0"/>
    <xf numFmtId="0" fontId="112" fillId="0" borderId="0"/>
    <xf numFmtId="0" fontId="112" fillId="0" borderId="0"/>
    <xf numFmtId="200" fontId="138" fillId="0" borderId="0" applyFont="0" applyFill="0" applyBorder="0" applyAlignment="0" applyProtection="0"/>
    <xf numFmtId="200" fontId="138" fillId="0" borderId="0" applyFont="0" applyFill="0" applyBorder="0" applyAlignment="0" applyProtection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12" fillId="0" borderId="0"/>
    <xf numFmtId="0" fontId="148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48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49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36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49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36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12" fillId="0" borderId="0"/>
    <xf numFmtId="0" fontId="13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9" fillId="0" borderId="0"/>
    <xf numFmtId="0" fontId="148" fillId="0" borderId="0"/>
    <xf numFmtId="0" fontId="149" fillId="0" borderId="0"/>
    <xf numFmtId="200" fontId="138" fillId="0" borderId="0" applyFont="0" applyFill="0" applyBorder="0" applyAlignment="0" applyProtection="0"/>
    <xf numFmtId="200" fontId="138" fillId="0" borderId="0" applyFont="0" applyFill="0" applyBorder="0" applyAlignment="0" applyProtection="0"/>
    <xf numFmtId="200" fontId="138" fillId="0" borderId="0" applyFont="0" applyFill="0" applyBorder="0" applyAlignment="0" applyProtection="0"/>
    <xf numFmtId="0" fontId="148" fillId="0" borderId="0"/>
    <xf numFmtId="200" fontId="138" fillId="0" borderId="0" applyFont="0" applyFill="0" applyBorder="0" applyAlignment="0" applyProtection="0"/>
    <xf numFmtId="200" fontId="138" fillId="0" borderId="0" applyFont="0" applyFill="0" applyBorder="0" applyAlignment="0" applyProtection="0"/>
    <xf numFmtId="200" fontId="138" fillId="0" borderId="0" applyFont="0" applyFill="0" applyBorder="0" applyAlignment="0" applyProtection="0"/>
    <xf numFmtId="200" fontId="138" fillId="0" borderId="0" applyFont="0" applyFill="0" applyBorder="0" applyAlignment="0" applyProtection="0"/>
    <xf numFmtId="0" fontId="148" fillId="0" borderId="0"/>
    <xf numFmtId="200" fontId="138" fillId="0" borderId="0" applyFont="0" applyFill="0" applyBorder="0" applyAlignment="0" applyProtection="0"/>
    <xf numFmtId="0" fontId="148" fillId="0" borderId="0"/>
    <xf numFmtId="0" fontId="148" fillId="0" borderId="0"/>
    <xf numFmtId="0" fontId="148" fillId="0" borderId="0"/>
    <xf numFmtId="0" fontId="149" fillId="0" borderId="0"/>
    <xf numFmtId="0" fontId="148" fillId="0" borderId="0"/>
    <xf numFmtId="0" fontId="148" fillId="0" borderId="0"/>
    <xf numFmtId="0" fontId="149" fillId="0" borderId="0"/>
    <xf numFmtId="0" fontId="148" fillId="0" borderId="0"/>
    <xf numFmtId="0" fontId="149" fillId="0" borderId="0"/>
    <xf numFmtId="0" fontId="149" fillId="0" borderId="0"/>
    <xf numFmtId="0" fontId="149" fillId="0" borderId="0"/>
    <xf numFmtId="0" fontId="148" fillId="0" borderId="0"/>
    <xf numFmtId="0" fontId="149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9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36" fillId="0" borderId="0"/>
    <xf numFmtId="0" fontId="148" fillId="0" borderId="0"/>
    <xf numFmtId="0" fontId="149" fillId="0" borderId="0"/>
    <xf numFmtId="0" fontId="136" fillId="0" borderId="0"/>
    <xf numFmtId="0" fontId="149" fillId="0" borderId="0"/>
    <xf numFmtId="0" fontId="149" fillId="0" borderId="0"/>
    <xf numFmtId="0" fontId="149" fillId="0" borderId="0"/>
    <xf numFmtId="0" fontId="136" fillId="0" borderId="0"/>
    <xf numFmtId="0" fontId="149" fillId="0" borderId="0"/>
    <xf numFmtId="0" fontId="136" fillId="0" borderId="0"/>
    <xf numFmtId="0" fontId="136" fillId="0" borderId="0"/>
    <xf numFmtId="0" fontId="136" fillId="0" borderId="0"/>
    <xf numFmtId="0" fontId="148" fillId="0" borderId="0"/>
    <xf numFmtId="0" fontId="136" fillId="0" borderId="0"/>
    <xf numFmtId="0" fontId="136" fillId="0" borderId="0"/>
    <xf numFmtId="0" fontId="136" fillId="0" borderId="0"/>
    <xf numFmtId="0" fontId="136" fillId="0" borderId="0"/>
    <xf numFmtId="0" fontId="149" fillId="0" borderId="0"/>
    <xf numFmtId="0" fontId="136" fillId="0" borderId="0"/>
    <xf numFmtId="0" fontId="148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8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8" fillId="0" borderId="0"/>
    <xf numFmtId="0" fontId="149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9" fillId="0" borderId="0"/>
    <xf numFmtId="0" fontId="148" fillId="0" borderId="0"/>
    <xf numFmtId="0" fontId="149" fillId="0" borderId="0"/>
    <xf numFmtId="0" fontId="149" fillId="0" borderId="0"/>
    <xf numFmtId="0" fontId="107" fillId="0" borderId="0"/>
    <xf numFmtId="0" fontId="148" fillId="0" borderId="0"/>
    <xf numFmtId="0" fontId="107" fillId="0" borderId="0"/>
    <xf numFmtId="0" fontId="149" fillId="0" borderId="0"/>
    <xf numFmtId="0" fontId="148" fillId="0" borderId="0"/>
    <xf numFmtId="0" fontId="107" fillId="0" borderId="0"/>
    <xf numFmtId="0" fontId="149" fillId="0" borderId="0"/>
    <xf numFmtId="0" fontId="107" fillId="0" borderId="0"/>
    <xf numFmtId="0" fontId="149" fillId="0" borderId="0"/>
    <xf numFmtId="0" fontId="107" fillId="0" borderId="0"/>
    <xf numFmtId="0" fontId="148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48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49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49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207" fontId="138" fillId="0" borderId="34"/>
    <xf numFmtId="207" fontId="138" fillId="0" borderId="34"/>
    <xf numFmtId="207" fontId="138" fillId="0" borderId="34"/>
    <xf numFmtId="207" fontId="138" fillId="0" borderId="34"/>
    <xf numFmtId="207" fontId="138" fillId="0" borderId="34"/>
    <xf numFmtId="0" fontId="188" fillId="0" borderId="11"/>
    <xf numFmtId="0" fontId="124" fillId="0" borderId="92" applyNumberFormat="0" applyFill="0" applyAlignment="0" applyProtection="0">
      <alignment vertical="center"/>
    </xf>
    <xf numFmtId="0" fontId="124" fillId="0" borderId="92" applyNumberFormat="0" applyFill="0" applyAlignment="0" applyProtection="0">
      <alignment vertical="center"/>
    </xf>
    <xf numFmtId="0" fontId="124" fillId="0" borderId="92" applyNumberFormat="0" applyFill="0" applyAlignment="0" applyProtection="0">
      <alignment vertical="center"/>
    </xf>
    <xf numFmtId="0" fontId="189" fillId="0" borderId="92" applyNumberFormat="0" applyFill="0" applyAlignment="0" applyProtection="0">
      <alignment vertical="center"/>
    </xf>
    <xf numFmtId="0" fontId="189" fillId="0" borderId="92" applyNumberFormat="0" applyFill="0" applyAlignment="0" applyProtection="0">
      <alignment vertical="center"/>
    </xf>
    <xf numFmtId="0" fontId="189" fillId="0" borderId="92" applyNumberFormat="0" applyFill="0" applyAlignment="0" applyProtection="0">
      <alignment vertical="center"/>
    </xf>
    <xf numFmtId="0" fontId="189" fillId="0" borderId="92" applyNumberFormat="0" applyFill="0" applyAlignment="0" applyProtection="0">
      <alignment vertical="center"/>
    </xf>
    <xf numFmtId="208" fontId="190" fillId="0" borderId="0" applyFont="0" applyFill="0" applyBorder="0" applyAlignment="0" applyProtection="0"/>
    <xf numFmtId="14" fontId="190" fillId="0" borderId="0" applyFont="0" applyFill="0" applyBorder="0" applyAlignment="0" applyProtection="0"/>
    <xf numFmtId="0" fontId="125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206" fontId="192" fillId="0" borderId="0" applyFont="0" applyFill="0" applyBorder="0" applyAlignment="0" applyProtection="0"/>
    <xf numFmtId="196" fontId="193" fillId="0" borderId="0" applyFont="0" applyFill="0" applyBorder="0" applyAlignment="0" applyProtection="0"/>
    <xf numFmtId="209" fontId="190" fillId="0" borderId="0" applyFill="0" applyBorder="0" applyProtection="0">
      <alignment horizontal="right"/>
    </xf>
    <xf numFmtId="0" fontId="135" fillId="0" borderId="100">
      <alignment vertical="justify" wrapText="1"/>
    </xf>
    <xf numFmtId="206" fontId="145" fillId="0" borderId="35">
      <alignment horizontal="left"/>
    </xf>
    <xf numFmtId="0" fontId="190" fillId="0" borderId="0"/>
    <xf numFmtId="0" fontId="126" fillId="57" borderId="86" applyNumberFormat="0" applyAlignment="0" applyProtection="0">
      <alignment vertical="center"/>
    </xf>
    <xf numFmtId="0" fontId="126" fillId="57" borderId="86" applyNumberFormat="0" applyAlignment="0" applyProtection="0">
      <alignment vertical="center"/>
    </xf>
    <xf numFmtId="0" fontId="126" fillId="57" borderId="86" applyNumberForma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4" fontId="195" fillId="0" borderId="0" applyFont="0" applyFill="0" applyBorder="0" applyAlignment="0" applyProtection="0"/>
    <xf numFmtId="3" fontId="195" fillId="0" borderId="0" applyFont="0" applyFill="0" applyBorder="0" applyAlignment="0" applyProtection="0"/>
    <xf numFmtId="0" fontId="196" fillId="0" borderId="0"/>
    <xf numFmtId="0" fontId="128" fillId="0" borderId="101" applyNumberFormat="0" applyFill="0" applyAlignment="0" applyProtection="0">
      <alignment vertical="center"/>
    </xf>
    <xf numFmtId="0" fontId="128" fillId="0" borderId="101" applyNumberFormat="0" applyFill="0" applyAlignment="0" applyProtection="0">
      <alignment vertical="center"/>
    </xf>
    <xf numFmtId="0" fontId="128" fillId="0" borderId="101" applyNumberFormat="0" applyFill="0" applyAlignment="0" applyProtection="0">
      <alignment vertical="center"/>
    </xf>
    <xf numFmtId="0" fontId="197" fillId="0" borderId="101" applyNumberFormat="0" applyFill="0" applyAlignment="0" applyProtection="0">
      <alignment vertical="center"/>
    </xf>
    <xf numFmtId="0" fontId="197" fillId="0" borderId="101" applyNumberFormat="0" applyFill="0" applyAlignment="0" applyProtection="0">
      <alignment vertical="center"/>
    </xf>
    <xf numFmtId="0" fontId="197" fillId="0" borderId="101" applyNumberFormat="0" applyFill="0" applyAlignment="0" applyProtection="0">
      <alignment vertical="center"/>
    </xf>
    <xf numFmtId="0" fontId="197" fillId="0" borderId="101" applyNumberFormat="0" applyFill="0" applyAlignment="0" applyProtection="0">
      <alignment vertical="center"/>
    </xf>
    <xf numFmtId="0" fontId="127" fillId="0" borderId="0" applyNumberFormat="0" applyFill="0" applyBorder="0" applyAlignment="0" applyProtection="0">
      <alignment vertical="center"/>
    </xf>
    <xf numFmtId="0" fontId="129" fillId="0" borderId="102" applyNumberFormat="0" applyFill="0" applyAlignment="0" applyProtection="0">
      <alignment vertical="center"/>
    </xf>
    <xf numFmtId="0" fontId="129" fillId="0" borderId="102" applyNumberFormat="0" applyFill="0" applyAlignment="0" applyProtection="0">
      <alignment vertical="center"/>
    </xf>
    <xf numFmtId="0" fontId="129" fillId="0" borderId="102" applyNumberFormat="0" applyFill="0" applyAlignment="0" applyProtection="0">
      <alignment vertical="center"/>
    </xf>
    <xf numFmtId="0" fontId="198" fillId="0" borderId="102" applyNumberFormat="0" applyFill="0" applyAlignment="0" applyProtection="0">
      <alignment vertical="center"/>
    </xf>
    <xf numFmtId="0" fontId="198" fillId="0" borderId="102" applyNumberFormat="0" applyFill="0" applyAlignment="0" applyProtection="0">
      <alignment vertical="center"/>
    </xf>
    <xf numFmtId="0" fontId="198" fillId="0" borderId="102" applyNumberFormat="0" applyFill="0" applyAlignment="0" applyProtection="0">
      <alignment vertical="center"/>
    </xf>
    <xf numFmtId="0" fontId="198" fillId="0" borderId="102" applyNumberFormat="0" applyFill="0" applyAlignment="0" applyProtection="0">
      <alignment vertical="center"/>
    </xf>
    <xf numFmtId="0" fontId="130" fillId="0" borderId="90" applyNumberFormat="0" applyFill="0" applyAlignment="0" applyProtection="0">
      <alignment vertical="center"/>
    </xf>
    <xf numFmtId="0" fontId="130" fillId="0" borderId="90" applyNumberFormat="0" applyFill="0" applyAlignment="0" applyProtection="0">
      <alignment vertical="center"/>
    </xf>
    <xf numFmtId="0" fontId="130" fillId="0" borderId="90" applyNumberFormat="0" applyFill="0" applyAlignment="0" applyProtection="0">
      <alignment vertical="center"/>
    </xf>
    <xf numFmtId="0" fontId="199" fillId="0" borderId="90" applyNumberFormat="0" applyFill="0" applyAlignment="0" applyProtection="0">
      <alignment vertical="center"/>
    </xf>
    <xf numFmtId="0" fontId="199" fillId="0" borderId="90" applyNumberFormat="0" applyFill="0" applyAlignment="0" applyProtection="0">
      <alignment vertical="center"/>
    </xf>
    <xf numFmtId="0" fontId="199" fillId="0" borderId="90" applyNumberFormat="0" applyFill="0" applyAlignment="0" applyProtection="0">
      <alignment vertical="center"/>
    </xf>
    <xf numFmtId="0" fontId="199" fillId="0" borderId="90" applyNumberFormat="0" applyFill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99" fillId="0" borderId="0" applyNumberFormat="0" applyFill="0" applyBorder="0" applyAlignment="0" applyProtection="0">
      <alignment vertical="center"/>
    </xf>
    <xf numFmtId="0" fontId="199" fillId="0" borderId="0" applyNumberFormat="0" applyFill="0" applyBorder="0" applyAlignment="0" applyProtection="0">
      <alignment vertical="center"/>
    </xf>
    <xf numFmtId="0" fontId="199" fillId="0" borderId="0" applyNumberFormat="0" applyFill="0" applyBorder="0" applyAlignment="0" applyProtection="0">
      <alignment vertical="center"/>
    </xf>
    <xf numFmtId="0" fontId="199" fillId="0" borderId="0" applyNumberFormat="0" applyFill="0" applyBorder="0" applyAlignment="0" applyProtection="0">
      <alignment vertical="center"/>
    </xf>
    <xf numFmtId="0" fontId="127" fillId="0" borderId="0" applyNumberFormat="0" applyFill="0" applyBorder="0" applyAlignment="0" applyProtection="0">
      <alignment vertical="center"/>
    </xf>
    <xf numFmtId="0" fontId="127" fillId="0" borderId="0" applyNumberFormat="0" applyFill="0" applyBorder="0" applyAlignment="0" applyProtection="0">
      <alignment vertical="center"/>
    </xf>
    <xf numFmtId="0" fontId="127" fillId="0" borderId="0" applyNumberFormat="0" applyFill="0" applyBorder="0" applyAlignment="0" applyProtection="0">
      <alignment vertical="center"/>
    </xf>
    <xf numFmtId="0" fontId="127" fillId="0" borderId="0" applyNumberFormat="0" applyFill="0" applyBorder="0" applyAlignment="0" applyProtection="0">
      <alignment vertical="center"/>
    </xf>
    <xf numFmtId="0" fontId="127" fillId="0" borderId="0" applyNumberFormat="0" applyFill="0" applyBorder="0" applyAlignment="0" applyProtection="0">
      <alignment vertical="center"/>
    </xf>
    <xf numFmtId="203" fontId="138" fillId="0" borderId="0">
      <alignment vertical="center"/>
    </xf>
    <xf numFmtId="203" fontId="138" fillId="0" borderId="0">
      <alignment vertical="center"/>
    </xf>
    <xf numFmtId="210" fontId="112" fillId="0" borderId="0" applyFill="0" applyBorder="0" applyProtection="0">
      <alignment vertical="center"/>
    </xf>
    <xf numFmtId="0" fontId="131" fillId="54" borderId="0" applyNumberFormat="0" applyBorder="0" applyAlignment="0" applyProtection="0">
      <alignment vertical="center"/>
    </xf>
    <xf numFmtId="0" fontId="131" fillId="54" borderId="0" applyNumberFormat="0" applyBorder="0" applyAlignment="0" applyProtection="0">
      <alignment vertical="center"/>
    </xf>
    <xf numFmtId="0" fontId="131" fillId="54" borderId="0" applyNumberFormat="0" applyBorder="0" applyAlignment="0" applyProtection="0">
      <alignment vertical="center"/>
    </xf>
    <xf numFmtId="0" fontId="200" fillId="54" borderId="0" applyNumberFormat="0" applyBorder="0" applyAlignment="0" applyProtection="0">
      <alignment vertical="center"/>
    </xf>
    <xf numFmtId="0" fontId="200" fillId="54" borderId="0" applyNumberFormat="0" applyBorder="0" applyAlignment="0" applyProtection="0">
      <alignment vertical="center"/>
    </xf>
    <xf numFmtId="0" fontId="200" fillId="54" borderId="0" applyNumberFormat="0" applyBorder="0" applyAlignment="0" applyProtection="0">
      <alignment vertical="center"/>
    </xf>
    <xf numFmtId="0" fontId="200" fillId="54" borderId="0" applyNumberFormat="0" applyBorder="0" applyAlignment="0" applyProtection="0">
      <alignment vertical="center"/>
    </xf>
    <xf numFmtId="0" fontId="138" fillId="0" borderId="0"/>
    <xf numFmtId="0" fontId="112" fillId="0" borderId="0"/>
    <xf numFmtId="0" fontId="143" fillId="0" borderId="0"/>
    <xf numFmtId="211" fontId="180" fillId="0" borderId="0" applyFont="0" applyFill="0" applyBorder="0" applyAlignment="0" applyProtection="0"/>
    <xf numFmtId="212" fontId="180" fillId="0" borderId="0" applyFont="0" applyFill="0" applyBorder="0" applyAlignment="0" applyProtection="0"/>
    <xf numFmtId="211" fontId="181" fillId="0" borderId="0" applyFont="0" applyFill="0" applyBorder="0" applyAlignment="0" applyProtection="0"/>
    <xf numFmtId="212" fontId="181" fillId="0" borderId="0" applyFont="0" applyFill="0" applyBorder="0" applyAlignment="0" applyProtection="0"/>
    <xf numFmtId="0" fontId="132" fillId="71" borderId="95" applyNumberForma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138" fillId="0" borderId="0" applyFont="0" applyFill="0" applyBorder="0" applyAlignment="0" applyProtection="0"/>
    <xf numFmtId="38" fontId="138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112" fillId="0" borderId="0" applyFont="0" applyFill="0" applyBorder="0" applyAlignment="0" applyProtection="0"/>
    <xf numFmtId="200" fontId="138" fillId="0" borderId="0" applyFont="0" applyFill="0" applyBorder="0" applyAlignment="0" applyProtection="0"/>
    <xf numFmtId="213" fontId="202" fillId="0" borderId="0" applyFont="0" applyFill="0" applyBorder="0" applyAlignment="0" applyProtection="0"/>
    <xf numFmtId="214" fontId="202" fillId="0" borderId="0" applyFont="0" applyFill="0" applyBorder="0" applyAlignment="0" applyProtection="0"/>
    <xf numFmtId="214" fontId="138" fillId="0" borderId="0" applyFont="0" applyFill="0" applyBorder="0" applyAlignment="0" applyProtection="0"/>
    <xf numFmtId="0" fontId="203" fillId="84" borderId="103"/>
    <xf numFmtId="215" fontId="190" fillId="0" borderId="0" applyFont="0" applyFill="0" applyBorder="0" applyAlignment="0" applyProtection="0"/>
    <xf numFmtId="216" fontId="190" fillId="0" borderId="0" applyFont="0" applyFill="0" applyBorder="0" applyAlignment="0" applyProtection="0"/>
    <xf numFmtId="9" fontId="195" fillId="0" borderId="0" applyFont="0" applyFill="0" applyBorder="0" applyAlignment="0" applyProtection="0"/>
    <xf numFmtId="217" fontId="138" fillId="0" borderId="34"/>
    <xf numFmtId="217" fontId="138" fillId="0" borderId="34"/>
    <xf numFmtId="217" fontId="138" fillId="0" borderId="34"/>
    <xf numFmtId="217" fontId="138" fillId="0" borderId="34"/>
    <xf numFmtId="217" fontId="138" fillId="0" borderId="34"/>
    <xf numFmtId="0" fontId="107" fillId="0" borderId="0">
      <alignment vertical="center"/>
    </xf>
    <xf numFmtId="0" fontId="107" fillId="0" borderId="0"/>
    <xf numFmtId="0" fontId="163" fillId="0" borderId="0">
      <alignment vertical="center"/>
    </xf>
    <xf numFmtId="0" fontId="107" fillId="0" borderId="0"/>
    <xf numFmtId="0" fontId="107" fillId="0" borderId="0">
      <alignment vertical="center"/>
    </xf>
    <xf numFmtId="0" fontId="107" fillId="0" borderId="0"/>
    <xf numFmtId="0" fontId="107" fillId="0" borderId="0" applyNumberFormat="0" applyFill="0" applyBorder="0" applyAlignment="0" applyProtection="0"/>
    <xf numFmtId="0" fontId="107" fillId="0" borderId="0"/>
    <xf numFmtId="0" fontId="106" fillId="0" borderId="0">
      <alignment vertical="center"/>
    </xf>
    <xf numFmtId="0" fontId="163" fillId="0" borderId="0">
      <alignment vertical="center"/>
    </xf>
    <xf numFmtId="0" fontId="107" fillId="0" borderId="0">
      <alignment vertical="center"/>
    </xf>
    <xf numFmtId="0" fontId="134" fillId="0" borderId="0">
      <alignment vertical="center"/>
    </xf>
    <xf numFmtId="0" fontId="112" fillId="0" borderId="0"/>
    <xf numFmtId="0" fontId="106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78" fillId="0" borderId="0"/>
    <xf numFmtId="0" fontId="163" fillId="0" borderId="0">
      <alignment vertical="center"/>
    </xf>
    <xf numFmtId="0" fontId="112" fillId="0" borderId="0"/>
    <xf numFmtId="0" fontId="204" fillId="0" borderId="0" applyAlignment="0">
      <alignment vertical="top" wrapText="1"/>
      <protection locked="0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7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7" fillId="0" borderId="0"/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204" fillId="0" borderId="0" applyAlignment="0">
      <alignment vertical="top" wrapText="1"/>
      <protection locked="0"/>
    </xf>
    <xf numFmtId="0" fontId="107" fillId="0" borderId="0">
      <alignment vertical="center"/>
    </xf>
    <xf numFmtId="0" fontId="204" fillId="0" borderId="0" applyAlignment="0">
      <alignment vertical="top" wrapText="1"/>
      <protection locked="0"/>
    </xf>
    <xf numFmtId="0" fontId="204" fillId="0" borderId="0" applyAlignment="0">
      <alignment vertical="top" wrapText="1"/>
      <protection locked="0"/>
    </xf>
    <xf numFmtId="0" fontId="204" fillId="0" borderId="0" applyAlignment="0">
      <alignment vertical="top" wrapText="1"/>
      <protection locked="0"/>
    </xf>
    <xf numFmtId="0" fontId="204" fillId="0" borderId="0" applyAlignment="0">
      <alignment vertical="top" wrapText="1"/>
      <protection locked="0"/>
    </xf>
    <xf numFmtId="0" fontId="112" fillId="0" borderId="0"/>
    <xf numFmtId="0" fontId="204" fillId="0" borderId="0" applyAlignment="0">
      <alignment vertical="top" wrapText="1"/>
      <protection locked="0"/>
    </xf>
    <xf numFmtId="0" fontId="107" fillId="0" borderId="0"/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12" fillId="0" borderId="0"/>
    <xf numFmtId="0" fontId="106" fillId="0" borderId="0">
      <alignment vertical="center"/>
    </xf>
    <xf numFmtId="0" fontId="163" fillId="0" borderId="0">
      <alignment vertical="center"/>
    </xf>
    <xf numFmtId="0" fontId="107" fillId="0" borderId="0">
      <alignment vertical="center"/>
    </xf>
    <xf numFmtId="0" fontId="163" fillId="0" borderId="0">
      <alignment vertical="center"/>
    </xf>
    <xf numFmtId="0" fontId="107" fillId="0" borderId="0">
      <alignment vertical="center"/>
    </xf>
    <xf numFmtId="0" fontId="163" fillId="0" borderId="0">
      <alignment vertical="center"/>
    </xf>
    <xf numFmtId="0" fontId="107" fillId="0" borderId="0">
      <alignment vertical="center"/>
    </xf>
    <xf numFmtId="0" fontId="114" fillId="0" borderId="0">
      <alignment vertical="center"/>
    </xf>
    <xf numFmtId="0" fontId="107" fillId="0" borderId="0">
      <alignment vertical="center"/>
    </xf>
    <xf numFmtId="0" fontId="151" fillId="0" borderId="0">
      <alignment vertical="center"/>
    </xf>
    <xf numFmtId="0" fontId="151" fillId="0" borderId="0">
      <alignment vertical="center"/>
    </xf>
    <xf numFmtId="0" fontId="151" fillId="0" borderId="0">
      <alignment vertical="center"/>
    </xf>
    <xf numFmtId="0" fontId="151" fillId="0" borderId="0">
      <alignment vertical="center"/>
    </xf>
    <xf numFmtId="0" fontId="151" fillId="0" borderId="0">
      <alignment vertical="center"/>
    </xf>
    <xf numFmtId="0" fontId="151" fillId="0" borderId="0">
      <alignment vertical="center"/>
    </xf>
    <xf numFmtId="0" fontId="151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/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/>
    <xf numFmtId="0" fontId="151" fillId="0" borderId="0">
      <alignment vertical="center"/>
    </xf>
    <xf numFmtId="0" fontId="151" fillId="0" borderId="0">
      <alignment vertical="center"/>
    </xf>
    <xf numFmtId="0" fontId="151" fillId="0" borderId="0">
      <alignment vertical="center"/>
    </xf>
    <xf numFmtId="0" fontId="151" fillId="0" borderId="0">
      <alignment vertical="center"/>
    </xf>
    <xf numFmtId="0" fontId="151" fillId="0" borderId="0">
      <alignment vertical="center"/>
    </xf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12" fillId="0" borderId="0"/>
    <xf numFmtId="0" fontId="107" fillId="0" borderId="0"/>
    <xf numFmtId="0" fontId="106" fillId="0" borderId="0">
      <alignment vertical="center"/>
    </xf>
    <xf numFmtId="0" fontId="163" fillId="0" borderId="0">
      <alignment vertical="center"/>
    </xf>
    <xf numFmtId="0" fontId="106" fillId="0" borderId="0">
      <alignment vertical="center"/>
    </xf>
    <xf numFmtId="0" fontId="163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63" fillId="0" borderId="0">
      <alignment vertical="center"/>
    </xf>
    <xf numFmtId="0" fontId="204" fillId="0" borderId="0" applyAlignment="0">
      <alignment vertical="top" wrapText="1"/>
      <protection locked="0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04" fillId="0" borderId="0" applyAlignment="0">
      <alignment vertical="top" wrapText="1"/>
      <protection locked="0"/>
    </xf>
    <xf numFmtId="0" fontId="204" fillId="0" borderId="0" applyAlignment="0">
      <alignment vertical="top" wrapText="1"/>
      <protection locked="0"/>
    </xf>
    <xf numFmtId="0" fontId="204" fillId="0" borderId="0" applyAlignment="0">
      <alignment vertical="top" wrapText="1"/>
      <protection locked="0"/>
    </xf>
    <xf numFmtId="0" fontId="204" fillId="0" borderId="0" applyAlignment="0">
      <alignment vertical="top" wrapText="1"/>
      <protection locked="0"/>
    </xf>
    <xf numFmtId="0" fontId="107" fillId="0" borderId="0">
      <alignment vertical="center"/>
    </xf>
    <xf numFmtId="0" fontId="204" fillId="0" borderId="0" applyAlignment="0">
      <alignment vertical="top" wrapText="1"/>
      <protection locked="0"/>
    </xf>
    <xf numFmtId="0" fontId="204" fillId="0" borderId="0" applyAlignment="0">
      <alignment vertical="top" wrapText="1"/>
      <protection locked="0"/>
    </xf>
    <xf numFmtId="0" fontId="107" fillId="0" borderId="0"/>
    <xf numFmtId="0" fontId="204" fillId="0" borderId="0" applyAlignment="0">
      <alignment vertical="top" wrapText="1"/>
      <protection locked="0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205" fillId="0" borderId="0">
      <alignment vertical="center"/>
    </xf>
    <xf numFmtId="0" fontId="151" fillId="0" borderId="0">
      <alignment vertical="center"/>
    </xf>
    <xf numFmtId="0" fontId="107" fillId="0" borderId="0">
      <alignment vertical="center"/>
    </xf>
    <xf numFmtId="0" fontId="151" fillId="0" borderId="0">
      <alignment vertical="center"/>
    </xf>
    <xf numFmtId="0" fontId="151" fillId="0" borderId="0">
      <alignment vertical="center"/>
    </xf>
    <xf numFmtId="0" fontId="151" fillId="0" borderId="0">
      <alignment vertical="center"/>
    </xf>
    <xf numFmtId="0" fontId="151" fillId="0" borderId="0">
      <alignment vertical="center"/>
    </xf>
    <xf numFmtId="0" fontId="107" fillId="0" borderId="0">
      <alignment vertical="center"/>
    </xf>
    <xf numFmtId="0" fontId="151" fillId="0" borderId="0">
      <alignment vertical="center"/>
    </xf>
    <xf numFmtId="0" fontId="163" fillId="0" borderId="0">
      <alignment vertical="center"/>
    </xf>
    <xf numFmtId="0" fontId="106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77" fillId="0" borderId="0"/>
    <xf numFmtId="0" fontId="163" fillId="0" borderId="0">
      <alignment vertical="center"/>
    </xf>
    <xf numFmtId="0" fontId="163" fillId="0" borderId="0">
      <alignment vertical="center"/>
    </xf>
    <xf numFmtId="0" fontId="163" fillId="0" borderId="0">
      <alignment vertical="center"/>
    </xf>
    <xf numFmtId="0" fontId="163" fillId="0" borderId="0">
      <alignment vertical="center"/>
    </xf>
    <xf numFmtId="0" fontId="106" fillId="0" borderId="0">
      <alignment vertical="center"/>
    </xf>
    <xf numFmtId="0" fontId="107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7" fillId="0" borderId="0">
      <alignment vertical="center"/>
    </xf>
    <xf numFmtId="0" fontId="163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63" fillId="0" borderId="0">
      <alignment vertical="center"/>
    </xf>
    <xf numFmtId="0" fontId="107" fillId="0" borderId="0">
      <alignment vertical="center"/>
    </xf>
    <xf numFmtId="0" fontId="163" fillId="0" borderId="0">
      <alignment vertical="center"/>
    </xf>
    <xf numFmtId="0" fontId="163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63" fillId="0" borderId="0">
      <alignment vertical="center"/>
    </xf>
    <xf numFmtId="0" fontId="163" fillId="0" borderId="0">
      <alignment vertical="center"/>
    </xf>
    <xf numFmtId="0" fontId="163" fillId="0" borderId="0">
      <alignment vertical="center"/>
    </xf>
    <xf numFmtId="0" fontId="163" fillId="0" borderId="0">
      <alignment vertical="center"/>
    </xf>
    <xf numFmtId="0" fontId="163" fillId="0" borderId="0">
      <alignment vertical="center"/>
    </xf>
    <xf numFmtId="0" fontId="163" fillId="0" borderId="0">
      <alignment vertical="center"/>
    </xf>
    <xf numFmtId="0" fontId="163" fillId="0" borderId="0">
      <alignment vertical="center"/>
    </xf>
    <xf numFmtId="0" fontId="107" fillId="0" borderId="0">
      <alignment vertical="center"/>
    </xf>
    <xf numFmtId="0" fontId="163" fillId="0" borderId="0">
      <alignment vertical="center"/>
    </xf>
    <xf numFmtId="0" fontId="163" fillId="0" borderId="0">
      <alignment vertical="center"/>
    </xf>
    <xf numFmtId="0" fontId="163" fillId="0" borderId="0">
      <alignment vertical="center"/>
    </xf>
    <xf numFmtId="0" fontId="163" fillId="0" borderId="0">
      <alignment vertical="center"/>
    </xf>
    <xf numFmtId="0" fontId="163" fillId="0" borderId="0">
      <alignment vertical="center"/>
    </xf>
    <xf numFmtId="0" fontId="163" fillId="0" borderId="0">
      <alignment vertical="center"/>
    </xf>
    <xf numFmtId="0" fontId="163" fillId="0" borderId="0">
      <alignment vertical="center"/>
    </xf>
    <xf numFmtId="0" fontId="163" fillId="0" borderId="0">
      <alignment vertical="center"/>
    </xf>
    <xf numFmtId="0" fontId="163" fillId="0" borderId="0">
      <alignment vertical="center"/>
    </xf>
    <xf numFmtId="0" fontId="163" fillId="0" borderId="0">
      <alignment vertical="center"/>
    </xf>
    <xf numFmtId="0" fontId="107" fillId="0" borderId="0"/>
    <xf numFmtId="0" fontId="206" fillId="0" borderId="0" applyNumberFormat="0" applyFill="0" applyBorder="0" applyAlignment="0" applyProtection="0">
      <alignment vertical="top"/>
      <protection locked="0"/>
    </xf>
    <xf numFmtId="0" fontId="172" fillId="0" borderId="85">
      <protection locked="0"/>
    </xf>
    <xf numFmtId="40" fontId="202" fillId="0" borderId="0" applyFont="0" applyFill="0" applyBorder="0" applyAlignment="0" applyProtection="0"/>
    <xf numFmtId="38" fontId="202" fillId="0" borderId="0" applyFont="0" applyFill="0" applyBorder="0" applyAlignment="0" applyProtection="0"/>
    <xf numFmtId="40" fontId="202" fillId="0" borderId="0" applyFont="0" applyFill="0" applyBorder="0" applyAlignment="0" applyProtection="0"/>
    <xf numFmtId="38" fontId="207" fillId="0" borderId="0" applyFont="0" applyFill="0" applyBorder="0" applyAlignment="0" applyProtection="0"/>
    <xf numFmtId="0" fontId="107" fillId="85" borderId="0"/>
    <xf numFmtId="218" fontId="190" fillId="0" borderId="0" applyFont="0" applyFill="0" applyBorder="0" applyAlignment="0" applyProtection="0"/>
    <xf numFmtId="219" fontId="190" fillId="0" borderId="0" applyFont="0" applyFill="0" applyBorder="0" applyAlignment="0" applyProtection="0"/>
    <xf numFmtId="220" fontId="195" fillId="0" borderId="0" applyFont="0" applyFill="0" applyBorder="0" applyAlignment="0" applyProtection="0"/>
    <xf numFmtId="220" fontId="195" fillId="0" borderId="0" applyFont="0" applyFill="0" applyBorder="0" applyAlignment="0" applyProtection="0"/>
    <xf numFmtId="178" fontId="166" fillId="0" borderId="0">
      <alignment horizontal="right"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5" fillId="0" borderId="0"/>
    <xf numFmtId="37" fontId="135" fillId="0" borderId="105" applyAlignment="0"/>
    <xf numFmtId="37" fontId="135" fillId="0" borderId="13" applyAlignment="0"/>
    <xf numFmtId="0" fontId="161" fillId="0" borderId="104">
      <alignment vertical="center"/>
    </xf>
    <xf numFmtId="0" fontId="161" fillId="0" borderId="104">
      <alignment vertical="center"/>
    </xf>
    <xf numFmtId="0" fontId="161" fillId="0" borderId="104">
      <alignment vertical="center"/>
    </xf>
    <xf numFmtId="0" fontId="161" fillId="0" borderId="104">
      <alignment vertical="center"/>
    </xf>
    <xf numFmtId="0" fontId="161" fillId="0" borderId="104">
      <alignment vertical="center"/>
    </xf>
    <xf numFmtId="1" fontId="63" fillId="70" borderId="106">
      <alignment horizontal="center"/>
    </xf>
    <xf numFmtId="1" fontId="63" fillId="70" borderId="22">
      <alignment horizontal="center"/>
    </xf>
    <xf numFmtId="0" fontId="236" fillId="71" borderId="86" applyNumberFormat="0" applyAlignment="0" applyProtection="0"/>
    <xf numFmtId="178" fontId="138" fillId="0" borderId="107" applyFill="0" applyBorder="0" applyAlignment="0"/>
    <xf numFmtId="233" fontId="222" fillId="0" borderId="85" applyFill="0"/>
    <xf numFmtId="0" fontId="236" fillId="71" borderId="86" applyNumberFormat="0" applyAlignment="0" applyProtection="0"/>
    <xf numFmtId="0" fontId="224" fillId="0" borderId="106">
      <alignment horizontal="left" vertical="center"/>
    </xf>
    <xf numFmtId="0" fontId="108" fillId="0" borderId="25">
      <alignment horizontal="center"/>
    </xf>
    <xf numFmtId="0" fontId="275" fillId="2" borderId="25"/>
    <xf numFmtId="1" fontId="259" fillId="70" borderId="107">
      <alignment horizontal="left"/>
    </xf>
    <xf numFmtId="178" fontId="138" fillId="0" borderId="84" applyFill="0" applyBorder="0" applyAlignment="0"/>
    <xf numFmtId="0" fontId="224" fillId="0" borderId="22">
      <alignment horizontal="left" vertical="center"/>
    </xf>
    <xf numFmtId="0" fontId="262" fillId="0" borderId="25"/>
    <xf numFmtId="10" fontId="158" fillId="2" borderId="84" applyNumberFormat="0" applyBorder="0" applyAlignment="0" applyProtection="0"/>
    <xf numFmtId="14" fontId="251" fillId="51" borderId="104">
      <alignment horizontal="center" vertical="center" wrapText="1"/>
    </xf>
    <xf numFmtId="1" fontId="259" fillId="70" borderId="84">
      <alignment horizontal="left"/>
    </xf>
    <xf numFmtId="0" fontId="253" fillId="0" borderId="90" applyNumberFormat="0" applyFill="0" applyAlignment="0" applyProtection="0"/>
    <xf numFmtId="0" fontId="163" fillId="76" borderId="94" applyNumberFormat="0" applyFont="0" applyAlignment="0" applyProtection="0"/>
    <xf numFmtId="0" fontId="269" fillId="71" borderId="95" applyNumberFormat="0" applyAlignment="0" applyProtection="0"/>
    <xf numFmtId="14" fontId="251" fillId="51" borderId="25">
      <alignment horizontal="center" vertical="center" wrapText="1"/>
    </xf>
    <xf numFmtId="0" fontId="262" fillId="0" borderId="104"/>
    <xf numFmtId="0" fontId="251" fillId="0" borderId="107" applyNumberFormat="0" applyFont="0" applyBorder="0">
      <alignment horizontal="right"/>
    </xf>
    <xf numFmtId="0" fontId="163" fillId="76" borderId="94" applyNumberFormat="0" applyFont="0" applyAlignment="0" applyProtection="0"/>
    <xf numFmtId="0" fontId="269" fillId="71" borderId="95" applyNumberFormat="0" applyAlignment="0" applyProtection="0"/>
    <xf numFmtId="4" fontId="282" fillId="78" borderId="96" applyNumberFormat="0" applyProtection="0">
      <alignment horizontal="right" vertical="center"/>
    </xf>
    <xf numFmtId="4" fontId="283" fillId="80" borderId="96" applyNumberFormat="0" applyProtection="0">
      <alignment horizontal="left" vertical="center" indent="1"/>
    </xf>
    <xf numFmtId="4" fontId="284" fillId="81" borderId="97" applyNumberFormat="0" applyProtection="0">
      <alignment horizontal="left" vertical="center" indent="1"/>
    </xf>
    <xf numFmtId="4" fontId="285" fillId="78" borderId="96" applyNumberFormat="0" applyProtection="0">
      <alignment horizontal="right" vertical="center"/>
    </xf>
    <xf numFmtId="233" fontId="224" fillId="0" borderId="105" applyFill="0"/>
    <xf numFmtId="0" fontId="275" fillId="2" borderId="104"/>
    <xf numFmtId="0" fontId="251" fillId="0" borderId="84" applyNumberFormat="0" applyFont="0" applyBorder="0">
      <alignment horizontal="right"/>
    </xf>
    <xf numFmtId="0" fontId="108" fillId="0" borderId="104">
      <alignment horizontal="center"/>
    </xf>
    <xf numFmtId="4" fontId="282" fillId="78" borderId="96" applyNumberFormat="0" applyProtection="0">
      <alignment horizontal="right" vertical="center"/>
    </xf>
    <xf numFmtId="233" fontId="224" fillId="0" borderId="13" applyFill="0"/>
    <xf numFmtId="4" fontId="283" fillId="80" borderId="96" applyNumberFormat="0" applyProtection="0">
      <alignment horizontal="left" vertical="center" indent="1"/>
    </xf>
    <xf numFmtId="4" fontId="284" fillId="81" borderId="97" applyNumberFormat="0" applyProtection="0">
      <alignment horizontal="left" vertical="center" indent="1"/>
    </xf>
    <xf numFmtId="4" fontId="285" fillId="78" borderId="96" applyNumberFormat="0" applyProtection="0">
      <alignment horizontal="right" vertical="center"/>
    </xf>
    <xf numFmtId="0" fontId="119" fillId="71" borderId="86" applyNumberFormat="0" applyAlignment="0" applyProtection="0">
      <alignment vertical="center"/>
    </xf>
    <xf numFmtId="0" fontId="119" fillId="71" borderId="86" applyNumberFormat="0" applyAlignment="0" applyProtection="0">
      <alignment vertical="center"/>
    </xf>
    <xf numFmtId="0" fontId="119" fillId="71" borderId="86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202" fontId="112" fillId="0" borderId="107">
      <alignment horizontal="right" vertical="center" shrinkToFit="1"/>
    </xf>
    <xf numFmtId="1" fontId="111" fillId="0" borderId="107" applyFill="0" applyBorder="0">
      <alignment horizontal="center"/>
    </xf>
    <xf numFmtId="0" fontId="106" fillId="76" borderId="94" applyNumberFormat="0" applyFont="0" applyAlignment="0" applyProtection="0">
      <alignment vertical="center"/>
    </xf>
    <xf numFmtId="0" fontId="106" fillId="76" borderId="94" applyNumberFormat="0" applyFont="0" applyAlignment="0" applyProtection="0">
      <alignment vertical="center"/>
    </xf>
    <xf numFmtId="0" fontId="112" fillId="76" borderId="94" applyNumberFormat="0" applyFont="0" applyAlignment="0" applyProtection="0">
      <alignment vertical="center"/>
    </xf>
    <xf numFmtId="0" fontId="119" fillId="71" borderId="86" applyNumberFormat="0" applyAlignment="0" applyProtection="0">
      <alignment vertical="center"/>
    </xf>
    <xf numFmtId="0" fontId="119" fillId="71" borderId="86" applyNumberFormat="0" applyAlignment="0" applyProtection="0">
      <alignment vertical="center"/>
    </xf>
    <xf numFmtId="0" fontId="119" fillId="71" borderId="86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202" fontId="112" fillId="0" borderId="84">
      <alignment horizontal="right" vertical="center" shrinkToFit="1"/>
    </xf>
    <xf numFmtId="204" fontId="116" fillId="0" borderId="107" applyFont="0" applyBorder="0" applyAlignment="0">
      <alignment horizontal="center" vertical="center"/>
    </xf>
    <xf numFmtId="1" fontId="111" fillId="0" borderId="84" applyFill="0" applyBorder="0">
      <alignment horizontal="center"/>
    </xf>
    <xf numFmtId="0" fontId="106" fillId="76" borderId="94" applyNumberFormat="0" applyFont="0" applyAlignment="0" applyProtection="0">
      <alignment vertical="center"/>
    </xf>
    <xf numFmtId="0" fontId="106" fillId="76" borderId="94" applyNumberFormat="0" applyFont="0" applyAlignment="0" applyProtection="0">
      <alignment vertical="center"/>
    </xf>
    <xf numFmtId="0" fontId="112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204" fontId="116" fillId="0" borderId="84" applyFont="0" applyBorder="0" applyAlignment="0">
      <alignment horizontal="center" vertical="center"/>
    </xf>
    <xf numFmtId="178" fontId="184" fillId="2" borderId="107">
      <alignment horizontal="right" vertical="center"/>
      <protection locked="0"/>
    </xf>
    <xf numFmtId="0" fontId="161" fillId="0" borderId="25">
      <alignment vertical="center"/>
    </xf>
    <xf numFmtId="0" fontId="161" fillId="0" borderId="25">
      <alignment vertical="center"/>
    </xf>
    <xf numFmtId="0" fontId="161" fillId="0" borderId="25">
      <alignment vertical="center"/>
    </xf>
    <xf numFmtId="0" fontId="161" fillId="0" borderId="25">
      <alignment vertical="center"/>
    </xf>
    <xf numFmtId="0" fontId="161" fillId="0" borderId="25">
      <alignment vertical="center"/>
    </xf>
    <xf numFmtId="178" fontId="184" fillId="2" borderId="84">
      <alignment horizontal="right" vertical="center"/>
      <protection locked="0"/>
    </xf>
    <xf numFmtId="41" fontId="106" fillId="0" borderId="0" applyFont="0" applyFill="0" applyBorder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35" fillId="0" borderId="100">
      <alignment vertical="justify" wrapText="1"/>
    </xf>
    <xf numFmtId="0" fontId="126" fillId="57" borderId="86" applyNumberFormat="0" applyAlignment="0" applyProtection="0">
      <alignment vertical="center"/>
    </xf>
    <xf numFmtId="0" fontId="126" fillId="57" borderId="86" applyNumberFormat="0" applyAlignment="0" applyProtection="0">
      <alignment vertical="center"/>
    </xf>
    <xf numFmtId="0" fontId="126" fillId="57" borderId="86" applyNumberForma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35" fillId="0" borderId="100">
      <alignment vertical="justify" wrapText="1"/>
    </xf>
    <xf numFmtId="0" fontId="126" fillId="57" borderId="86" applyNumberFormat="0" applyAlignment="0" applyProtection="0">
      <alignment vertical="center"/>
    </xf>
    <xf numFmtId="0" fontId="126" fillId="57" borderId="86" applyNumberFormat="0" applyAlignment="0" applyProtection="0">
      <alignment vertical="center"/>
    </xf>
    <xf numFmtId="0" fontId="126" fillId="57" borderId="86" applyNumberForma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30" fillId="0" borderId="90" applyNumberFormat="0" applyFill="0" applyAlignment="0" applyProtection="0">
      <alignment vertical="center"/>
    </xf>
    <xf numFmtId="0" fontId="130" fillId="0" borderId="90" applyNumberFormat="0" applyFill="0" applyAlignment="0" applyProtection="0">
      <alignment vertical="center"/>
    </xf>
    <xf numFmtId="0" fontId="130" fillId="0" borderId="90" applyNumberFormat="0" applyFill="0" applyAlignment="0" applyProtection="0">
      <alignment vertical="center"/>
    </xf>
    <xf numFmtId="0" fontId="199" fillId="0" borderId="90" applyNumberFormat="0" applyFill="0" applyAlignment="0" applyProtection="0">
      <alignment vertical="center"/>
    </xf>
    <xf numFmtId="0" fontId="199" fillId="0" borderId="90" applyNumberFormat="0" applyFill="0" applyAlignment="0" applyProtection="0">
      <alignment vertical="center"/>
    </xf>
    <xf numFmtId="0" fontId="199" fillId="0" borderId="90" applyNumberFormat="0" applyFill="0" applyAlignment="0" applyProtection="0">
      <alignment vertical="center"/>
    </xf>
    <xf numFmtId="0" fontId="199" fillId="0" borderId="90" applyNumberFormat="0" applyFill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172" fillId="0" borderId="85">
      <protection locked="0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06" fillId="0" borderId="0" applyFont="0" applyFill="0" applyBorder="0" applyAlignment="0" applyProtection="0">
      <alignment vertical="center"/>
    </xf>
    <xf numFmtId="41" fontId="106" fillId="0" borderId="0" applyFont="0" applyFill="0" applyBorder="0" applyAlignment="0" applyProtection="0">
      <alignment vertical="center"/>
    </xf>
    <xf numFmtId="10" fontId="158" fillId="2" borderId="107" applyNumberFormat="0" applyBorder="0" applyAlignment="0" applyProtection="0"/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99" fillId="0" borderId="0">
      <alignment vertical="center"/>
    </xf>
    <xf numFmtId="41" fontId="178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85" fillId="0" borderId="0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2" fillId="5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62" fillId="5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62" fillId="5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62" fillId="5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62" fillId="56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162" fillId="57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162" fillId="58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62" fillId="59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62" fillId="60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62" fillId="55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62" fillId="58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62" fillId="6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64" fillId="62" borderId="0" applyNumberFormat="0" applyBorder="0" applyAlignment="0" applyProtection="0">
      <alignment vertical="center"/>
    </xf>
    <xf numFmtId="0" fontId="104" fillId="25" borderId="0" applyNumberFormat="0" applyBorder="0" applyAlignment="0" applyProtection="0">
      <alignment vertical="center"/>
    </xf>
    <xf numFmtId="0" fontId="164" fillId="59" borderId="0" applyNumberFormat="0" applyBorder="0" applyAlignment="0" applyProtection="0">
      <alignment vertical="center"/>
    </xf>
    <xf numFmtId="0" fontId="104" fillId="29" borderId="0" applyNumberFormat="0" applyBorder="0" applyAlignment="0" applyProtection="0">
      <alignment vertical="center"/>
    </xf>
    <xf numFmtId="0" fontId="164" fillId="60" borderId="0" applyNumberFormat="0" applyBorder="0" applyAlignment="0" applyProtection="0">
      <alignment vertical="center"/>
    </xf>
    <xf numFmtId="0" fontId="104" fillId="33" borderId="0" applyNumberFormat="0" applyBorder="0" applyAlignment="0" applyProtection="0">
      <alignment vertical="center"/>
    </xf>
    <xf numFmtId="0" fontId="164" fillId="63" borderId="0" applyNumberFormat="0" applyBorder="0" applyAlignment="0" applyProtection="0">
      <alignment vertical="center"/>
    </xf>
    <xf numFmtId="0" fontId="104" fillId="37" borderId="0" applyNumberFormat="0" applyBorder="0" applyAlignment="0" applyProtection="0">
      <alignment vertical="center"/>
    </xf>
    <xf numFmtId="0" fontId="164" fillId="64" borderId="0" applyNumberFormat="0" applyBorder="0" applyAlignment="0" applyProtection="0">
      <alignment vertical="center"/>
    </xf>
    <xf numFmtId="0" fontId="104" fillId="41" borderId="0" applyNumberFormat="0" applyBorder="0" applyAlignment="0" applyProtection="0">
      <alignment vertical="center"/>
    </xf>
    <xf numFmtId="0" fontId="164" fillId="65" borderId="0" applyNumberFormat="0" applyBorder="0" applyAlignment="0" applyProtection="0">
      <alignment vertical="center"/>
    </xf>
    <xf numFmtId="0" fontId="104" fillId="45" borderId="0" applyNumberFormat="0" applyBorder="0" applyAlignment="0" applyProtection="0">
      <alignment vertical="center"/>
    </xf>
    <xf numFmtId="41" fontId="302" fillId="0" borderId="0" applyFont="0" applyFill="0" applyBorder="0" applyAlignment="0" applyProtection="0">
      <alignment vertical="center"/>
    </xf>
    <xf numFmtId="0" fontId="302" fillId="0" borderId="0">
      <alignment vertical="center"/>
    </xf>
    <xf numFmtId="0" fontId="164" fillId="66" borderId="0" applyNumberFormat="0" applyBorder="0" applyAlignment="0" applyProtection="0">
      <alignment vertical="center"/>
    </xf>
    <xf numFmtId="0" fontId="104" fillId="22" borderId="0" applyNumberFormat="0" applyBorder="0" applyAlignment="0" applyProtection="0">
      <alignment vertical="center"/>
    </xf>
    <xf numFmtId="0" fontId="164" fillId="67" borderId="0" applyNumberFormat="0" applyBorder="0" applyAlignment="0" applyProtection="0">
      <alignment vertical="center"/>
    </xf>
    <xf numFmtId="0" fontId="104" fillId="26" borderId="0" applyNumberFormat="0" applyBorder="0" applyAlignment="0" applyProtection="0">
      <alignment vertical="center"/>
    </xf>
    <xf numFmtId="0" fontId="164" fillId="68" borderId="0" applyNumberFormat="0" applyBorder="0" applyAlignment="0" applyProtection="0">
      <alignment vertical="center"/>
    </xf>
    <xf numFmtId="0" fontId="104" fillId="30" borderId="0" applyNumberFormat="0" applyBorder="0" applyAlignment="0" applyProtection="0">
      <alignment vertical="center"/>
    </xf>
    <xf numFmtId="0" fontId="164" fillId="63" borderId="0" applyNumberFormat="0" applyBorder="0" applyAlignment="0" applyProtection="0">
      <alignment vertical="center"/>
    </xf>
    <xf numFmtId="0" fontId="104" fillId="34" borderId="0" applyNumberFormat="0" applyBorder="0" applyAlignment="0" applyProtection="0">
      <alignment vertical="center"/>
    </xf>
    <xf numFmtId="0" fontId="164" fillId="64" borderId="0" applyNumberFormat="0" applyBorder="0" applyAlignment="0" applyProtection="0">
      <alignment vertical="center"/>
    </xf>
    <xf numFmtId="0" fontId="104" fillId="38" borderId="0" applyNumberFormat="0" applyBorder="0" applyAlignment="0" applyProtection="0">
      <alignment vertical="center"/>
    </xf>
    <xf numFmtId="0" fontId="164" fillId="69" borderId="0" applyNumberFormat="0" applyBorder="0" applyAlignment="0" applyProtection="0">
      <alignment vertical="center"/>
    </xf>
    <xf numFmtId="0" fontId="104" fillId="42" borderId="0" applyNumberFormat="0" applyBorder="0" applyAlignment="0" applyProtection="0">
      <alignment vertical="center"/>
    </xf>
    <xf numFmtId="0" fontId="167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98" fillId="19" borderId="78" applyNumberFormat="0" applyAlignment="0" applyProtection="0">
      <alignment vertical="center"/>
    </xf>
    <xf numFmtId="0" fontId="171" fillId="53" borderId="0" applyNumberFormat="0" applyBorder="0" applyAlignment="0" applyProtection="0">
      <alignment vertical="center"/>
    </xf>
    <xf numFmtId="0" fontId="95" fillId="16" borderId="0" applyNumberFormat="0" applyBorder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" fillId="21" borderId="82" applyNumberFormat="0" applyFont="0" applyAlignment="0" applyProtection="0">
      <alignment vertical="center"/>
    </xf>
    <xf numFmtId="0" fontId="1" fillId="21" borderId="82" applyNumberFormat="0" applyFont="0" applyAlignment="0" applyProtection="0">
      <alignment vertical="center"/>
    </xf>
    <xf numFmtId="0" fontId="1" fillId="21" borderId="82" applyNumberFormat="0" applyFont="0" applyAlignment="0" applyProtection="0">
      <alignment vertical="center"/>
    </xf>
    <xf numFmtId="0" fontId="1" fillId="21" borderId="82" applyNumberFormat="0" applyFont="0" applyAlignment="0" applyProtection="0">
      <alignment vertical="center"/>
    </xf>
    <xf numFmtId="0" fontId="179" fillId="75" borderId="0" applyNumberFormat="0" applyBorder="0" applyAlignment="0" applyProtection="0">
      <alignment vertical="center"/>
    </xf>
    <xf numFmtId="0" fontId="301" fillId="17" borderId="0" applyNumberFormat="0" applyBorder="0" applyAlignment="0" applyProtection="0">
      <alignment vertical="center"/>
    </xf>
    <xf numFmtId="0" fontId="182" fillId="0" borderId="0" applyNumberFormat="0" applyFill="0" applyBorder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183" fillId="73" borderId="87" applyNumberFormat="0" applyAlignment="0" applyProtection="0">
      <alignment vertical="center"/>
    </xf>
    <xf numFmtId="0" fontId="100" fillId="20" borderId="81" applyNumberFormat="0" applyAlignment="0" applyProtection="0">
      <alignment vertical="center"/>
    </xf>
    <xf numFmtId="41" fontId="107" fillId="0" borderId="0" applyFont="0" applyFill="0" applyBorder="0" applyAlignment="0" applyProtection="0"/>
    <xf numFmtId="41" fontId="178" fillId="0" borderId="0" applyFont="0" applyFill="0" applyBorder="0" applyAlignment="0" applyProtection="0">
      <alignment vertical="center"/>
    </xf>
    <xf numFmtId="0" fontId="189" fillId="0" borderId="92" applyNumberFormat="0" applyFill="0" applyAlignment="0" applyProtection="0">
      <alignment vertical="center"/>
    </xf>
    <xf numFmtId="0" fontId="99" fillId="0" borderId="80" applyNumberFormat="0" applyFill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03" fillId="0" borderId="83" applyNumberFormat="0" applyFill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96" fillId="18" borderId="78" applyNumberFormat="0" applyAlignment="0" applyProtection="0">
      <alignment vertical="center"/>
    </xf>
    <xf numFmtId="0" fontId="197" fillId="0" borderId="101" applyNumberFormat="0" applyFill="0" applyAlignment="0" applyProtection="0">
      <alignment vertical="center"/>
    </xf>
    <xf numFmtId="0" fontId="91" fillId="0" borderId="75" applyNumberFormat="0" applyFill="0" applyAlignment="0" applyProtection="0">
      <alignment vertical="center"/>
    </xf>
    <xf numFmtId="0" fontId="198" fillId="0" borderId="102" applyNumberFormat="0" applyFill="0" applyAlignment="0" applyProtection="0">
      <alignment vertical="center"/>
    </xf>
    <xf numFmtId="0" fontId="92" fillId="0" borderId="76" applyNumberFormat="0" applyFill="0" applyAlignment="0" applyProtection="0">
      <alignment vertical="center"/>
    </xf>
    <xf numFmtId="0" fontId="199" fillId="0" borderId="90" applyNumberFormat="0" applyFill="0" applyAlignment="0" applyProtection="0">
      <alignment vertical="center"/>
    </xf>
    <xf numFmtId="0" fontId="93" fillId="0" borderId="77" applyNumberFormat="0" applyFill="0" applyAlignment="0" applyProtection="0">
      <alignment vertical="center"/>
    </xf>
    <xf numFmtId="0" fontId="199" fillId="0" borderId="0" applyNumberFormat="0" applyFill="0" applyBorder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300" fillId="0" borderId="0" applyNumberFormat="0" applyFill="0" applyBorder="0" applyAlignment="0" applyProtection="0">
      <alignment vertical="center"/>
    </xf>
    <xf numFmtId="0" fontId="200" fillId="54" borderId="0" applyNumberFormat="0" applyBorder="0" applyAlignment="0" applyProtection="0">
      <alignment vertical="center"/>
    </xf>
    <xf numFmtId="0" fontId="94" fillId="15" borderId="0" applyNumberFormat="0" applyBorder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97" fillId="19" borderId="79" applyNumberFormat="0" applyAlignment="0" applyProtection="0">
      <alignment vertical="center"/>
    </xf>
    <xf numFmtId="0" fontId="107" fillId="0" borderId="0">
      <alignment vertical="center"/>
    </xf>
    <xf numFmtId="0" fontId="298" fillId="0" borderId="0">
      <alignment vertical="center"/>
    </xf>
    <xf numFmtId="0" fontId="298" fillId="0" borderId="0">
      <alignment vertical="center"/>
    </xf>
    <xf numFmtId="0" fontId="303" fillId="0" borderId="0" applyAlignment="0">
      <alignment vertical="top" wrapText="1"/>
      <protection locked="0"/>
    </xf>
    <xf numFmtId="0" fontId="13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299" fillId="0" borderId="0">
      <alignment vertical="center"/>
    </xf>
    <xf numFmtId="0" fontId="112" fillId="0" borderId="0"/>
    <xf numFmtId="41" fontId="163" fillId="0" borderId="0" applyFont="0" applyFill="0" applyBorder="0" applyAlignment="0" applyProtection="0">
      <alignment vertical="center"/>
    </xf>
    <xf numFmtId="0" fontId="126" fillId="57" borderId="86" applyNumberFormat="0" applyAlignment="0" applyProtection="0">
      <alignment vertical="center"/>
    </xf>
    <xf numFmtId="0" fontId="106" fillId="52" borderId="0" applyNumberFormat="0" applyBorder="0" applyAlignment="0" applyProtection="0">
      <alignment vertical="center"/>
    </xf>
    <xf numFmtId="0" fontId="106" fillId="52" borderId="0" applyNumberFormat="0" applyBorder="0" applyAlignment="0" applyProtection="0">
      <alignment vertical="center"/>
    </xf>
    <xf numFmtId="0" fontId="106" fillId="52" borderId="0" applyNumberFormat="0" applyBorder="0" applyAlignment="0" applyProtection="0">
      <alignment vertical="center"/>
    </xf>
    <xf numFmtId="0" fontId="162" fillId="52" borderId="0" applyNumberFormat="0" applyBorder="0" applyAlignment="0" applyProtection="0">
      <alignment vertical="center"/>
    </xf>
    <xf numFmtId="0" fontId="162" fillId="52" borderId="0" applyNumberFormat="0" applyBorder="0" applyAlignment="0" applyProtection="0">
      <alignment vertical="center"/>
    </xf>
    <xf numFmtId="0" fontId="106" fillId="53" borderId="0" applyNumberFormat="0" applyBorder="0" applyAlignment="0" applyProtection="0">
      <alignment vertical="center"/>
    </xf>
    <xf numFmtId="0" fontId="106" fillId="53" borderId="0" applyNumberFormat="0" applyBorder="0" applyAlignment="0" applyProtection="0">
      <alignment vertical="center"/>
    </xf>
    <xf numFmtId="0" fontId="106" fillId="53" borderId="0" applyNumberFormat="0" applyBorder="0" applyAlignment="0" applyProtection="0">
      <alignment vertical="center"/>
    </xf>
    <xf numFmtId="0" fontId="162" fillId="53" borderId="0" applyNumberFormat="0" applyBorder="0" applyAlignment="0" applyProtection="0">
      <alignment vertical="center"/>
    </xf>
    <xf numFmtId="0" fontId="162" fillId="53" borderId="0" applyNumberFormat="0" applyBorder="0" applyAlignment="0" applyProtection="0">
      <alignment vertical="center"/>
    </xf>
    <xf numFmtId="0" fontId="106" fillId="54" borderId="0" applyNumberFormat="0" applyBorder="0" applyAlignment="0" applyProtection="0">
      <alignment vertical="center"/>
    </xf>
    <xf numFmtId="0" fontId="106" fillId="54" borderId="0" applyNumberFormat="0" applyBorder="0" applyAlignment="0" applyProtection="0">
      <alignment vertical="center"/>
    </xf>
    <xf numFmtId="0" fontId="106" fillId="54" borderId="0" applyNumberFormat="0" applyBorder="0" applyAlignment="0" applyProtection="0">
      <alignment vertical="center"/>
    </xf>
    <xf numFmtId="0" fontId="162" fillId="54" borderId="0" applyNumberFormat="0" applyBorder="0" applyAlignment="0" applyProtection="0">
      <alignment vertical="center"/>
    </xf>
    <xf numFmtId="0" fontId="162" fillId="54" borderId="0" applyNumberFormat="0" applyBorder="0" applyAlignment="0" applyProtection="0">
      <alignment vertical="center"/>
    </xf>
    <xf numFmtId="0" fontId="106" fillId="55" borderId="0" applyNumberFormat="0" applyBorder="0" applyAlignment="0" applyProtection="0">
      <alignment vertical="center"/>
    </xf>
    <xf numFmtId="0" fontId="106" fillId="55" borderId="0" applyNumberFormat="0" applyBorder="0" applyAlignment="0" applyProtection="0">
      <alignment vertical="center"/>
    </xf>
    <xf numFmtId="0" fontId="106" fillId="55" borderId="0" applyNumberFormat="0" applyBorder="0" applyAlignment="0" applyProtection="0">
      <alignment vertical="center"/>
    </xf>
    <xf numFmtId="0" fontId="162" fillId="55" borderId="0" applyNumberFormat="0" applyBorder="0" applyAlignment="0" applyProtection="0">
      <alignment vertical="center"/>
    </xf>
    <xf numFmtId="0" fontId="162" fillId="55" borderId="0" applyNumberFormat="0" applyBorder="0" applyAlignment="0" applyProtection="0">
      <alignment vertical="center"/>
    </xf>
    <xf numFmtId="0" fontId="106" fillId="56" borderId="0" applyNumberFormat="0" applyBorder="0" applyAlignment="0" applyProtection="0">
      <alignment vertical="center"/>
    </xf>
    <xf numFmtId="0" fontId="106" fillId="56" borderId="0" applyNumberFormat="0" applyBorder="0" applyAlignment="0" applyProtection="0">
      <alignment vertical="center"/>
    </xf>
    <xf numFmtId="0" fontId="106" fillId="56" borderId="0" applyNumberFormat="0" applyBorder="0" applyAlignment="0" applyProtection="0">
      <alignment vertical="center"/>
    </xf>
    <xf numFmtId="0" fontId="162" fillId="56" borderId="0" applyNumberFormat="0" applyBorder="0" applyAlignment="0" applyProtection="0">
      <alignment vertical="center"/>
    </xf>
    <xf numFmtId="0" fontId="162" fillId="56" borderId="0" applyNumberFormat="0" applyBorder="0" applyAlignment="0" applyProtection="0">
      <alignment vertical="center"/>
    </xf>
    <xf numFmtId="0" fontId="106" fillId="57" borderId="0" applyNumberFormat="0" applyBorder="0" applyAlignment="0" applyProtection="0">
      <alignment vertical="center"/>
    </xf>
    <xf numFmtId="0" fontId="106" fillId="57" borderId="0" applyNumberFormat="0" applyBorder="0" applyAlignment="0" applyProtection="0">
      <alignment vertical="center"/>
    </xf>
    <xf numFmtId="0" fontId="106" fillId="57" borderId="0" applyNumberFormat="0" applyBorder="0" applyAlignment="0" applyProtection="0">
      <alignment vertical="center"/>
    </xf>
    <xf numFmtId="0" fontId="162" fillId="57" borderId="0" applyNumberFormat="0" applyBorder="0" applyAlignment="0" applyProtection="0">
      <alignment vertical="center"/>
    </xf>
    <xf numFmtId="0" fontId="162" fillId="57" borderId="0" applyNumberFormat="0" applyBorder="0" applyAlignment="0" applyProtection="0">
      <alignment vertical="center"/>
    </xf>
    <xf numFmtId="0" fontId="106" fillId="58" borderId="0" applyNumberFormat="0" applyBorder="0" applyAlignment="0" applyProtection="0">
      <alignment vertical="center"/>
    </xf>
    <xf numFmtId="0" fontId="106" fillId="58" borderId="0" applyNumberFormat="0" applyBorder="0" applyAlignment="0" applyProtection="0">
      <alignment vertical="center"/>
    </xf>
    <xf numFmtId="0" fontId="106" fillId="58" borderId="0" applyNumberFormat="0" applyBorder="0" applyAlignment="0" applyProtection="0">
      <alignment vertical="center"/>
    </xf>
    <xf numFmtId="0" fontId="162" fillId="58" borderId="0" applyNumberFormat="0" applyBorder="0" applyAlignment="0" applyProtection="0">
      <alignment vertical="center"/>
    </xf>
    <xf numFmtId="0" fontId="162" fillId="58" borderId="0" applyNumberFormat="0" applyBorder="0" applyAlignment="0" applyProtection="0">
      <alignment vertical="center"/>
    </xf>
    <xf numFmtId="0" fontId="106" fillId="59" borderId="0" applyNumberFormat="0" applyBorder="0" applyAlignment="0" applyProtection="0">
      <alignment vertical="center"/>
    </xf>
    <xf numFmtId="0" fontId="106" fillId="59" borderId="0" applyNumberFormat="0" applyBorder="0" applyAlignment="0" applyProtection="0">
      <alignment vertical="center"/>
    </xf>
    <xf numFmtId="0" fontId="106" fillId="59" borderId="0" applyNumberFormat="0" applyBorder="0" applyAlignment="0" applyProtection="0">
      <alignment vertical="center"/>
    </xf>
    <xf numFmtId="0" fontId="162" fillId="59" borderId="0" applyNumberFormat="0" applyBorder="0" applyAlignment="0" applyProtection="0">
      <alignment vertical="center"/>
    </xf>
    <xf numFmtId="0" fontId="162" fillId="59" borderId="0" applyNumberFormat="0" applyBorder="0" applyAlignment="0" applyProtection="0">
      <alignment vertical="center"/>
    </xf>
    <xf numFmtId="0" fontId="106" fillId="60" borderId="0" applyNumberFormat="0" applyBorder="0" applyAlignment="0" applyProtection="0">
      <alignment vertical="center"/>
    </xf>
    <xf numFmtId="0" fontId="106" fillId="60" borderId="0" applyNumberFormat="0" applyBorder="0" applyAlignment="0" applyProtection="0">
      <alignment vertical="center"/>
    </xf>
    <xf numFmtId="0" fontId="106" fillId="60" borderId="0" applyNumberFormat="0" applyBorder="0" applyAlignment="0" applyProtection="0">
      <alignment vertical="center"/>
    </xf>
    <xf numFmtId="0" fontId="162" fillId="60" borderId="0" applyNumberFormat="0" applyBorder="0" applyAlignment="0" applyProtection="0">
      <alignment vertical="center"/>
    </xf>
    <xf numFmtId="0" fontId="162" fillId="60" borderId="0" applyNumberFormat="0" applyBorder="0" applyAlignment="0" applyProtection="0">
      <alignment vertical="center"/>
    </xf>
    <xf numFmtId="0" fontId="106" fillId="55" borderId="0" applyNumberFormat="0" applyBorder="0" applyAlignment="0" applyProtection="0">
      <alignment vertical="center"/>
    </xf>
    <xf numFmtId="0" fontId="106" fillId="55" borderId="0" applyNumberFormat="0" applyBorder="0" applyAlignment="0" applyProtection="0">
      <alignment vertical="center"/>
    </xf>
    <xf numFmtId="0" fontId="106" fillId="55" borderId="0" applyNumberFormat="0" applyBorder="0" applyAlignment="0" applyProtection="0">
      <alignment vertical="center"/>
    </xf>
    <xf numFmtId="0" fontId="162" fillId="55" borderId="0" applyNumberFormat="0" applyBorder="0" applyAlignment="0" applyProtection="0">
      <alignment vertical="center"/>
    </xf>
    <xf numFmtId="0" fontId="162" fillId="55" borderId="0" applyNumberFormat="0" applyBorder="0" applyAlignment="0" applyProtection="0">
      <alignment vertical="center"/>
    </xf>
    <xf numFmtId="0" fontId="106" fillId="58" borderId="0" applyNumberFormat="0" applyBorder="0" applyAlignment="0" applyProtection="0">
      <alignment vertical="center"/>
    </xf>
    <xf numFmtId="0" fontId="106" fillId="58" borderId="0" applyNumberFormat="0" applyBorder="0" applyAlignment="0" applyProtection="0">
      <alignment vertical="center"/>
    </xf>
    <xf numFmtId="0" fontId="106" fillId="58" borderId="0" applyNumberFormat="0" applyBorder="0" applyAlignment="0" applyProtection="0">
      <alignment vertical="center"/>
    </xf>
    <xf numFmtId="0" fontId="162" fillId="58" borderId="0" applyNumberFormat="0" applyBorder="0" applyAlignment="0" applyProtection="0">
      <alignment vertical="center"/>
    </xf>
    <xf numFmtId="0" fontId="162" fillId="58" borderId="0" applyNumberFormat="0" applyBorder="0" applyAlignment="0" applyProtection="0">
      <alignment vertical="center"/>
    </xf>
    <xf numFmtId="0" fontId="106" fillId="61" borderId="0" applyNumberFormat="0" applyBorder="0" applyAlignment="0" applyProtection="0">
      <alignment vertical="center"/>
    </xf>
    <xf numFmtId="0" fontId="106" fillId="61" borderId="0" applyNumberFormat="0" applyBorder="0" applyAlignment="0" applyProtection="0">
      <alignment vertical="center"/>
    </xf>
    <xf numFmtId="0" fontId="106" fillId="61" borderId="0" applyNumberFormat="0" applyBorder="0" applyAlignment="0" applyProtection="0">
      <alignment vertical="center"/>
    </xf>
    <xf numFmtId="0" fontId="162" fillId="61" borderId="0" applyNumberFormat="0" applyBorder="0" applyAlignment="0" applyProtection="0">
      <alignment vertical="center"/>
    </xf>
    <xf numFmtId="0" fontId="162" fillId="61" borderId="0" applyNumberFormat="0" applyBorder="0" applyAlignment="0" applyProtection="0">
      <alignment vertical="center"/>
    </xf>
    <xf numFmtId="0" fontId="117" fillId="62" borderId="0" applyNumberFormat="0" applyBorder="0" applyAlignment="0" applyProtection="0">
      <alignment vertical="center"/>
    </xf>
    <xf numFmtId="0" fontId="117" fillId="62" borderId="0" applyNumberFormat="0" applyBorder="0" applyAlignment="0" applyProtection="0">
      <alignment vertical="center"/>
    </xf>
    <xf numFmtId="0" fontId="117" fillId="59" borderId="0" applyNumberFormat="0" applyBorder="0" applyAlignment="0" applyProtection="0">
      <alignment vertical="center"/>
    </xf>
    <xf numFmtId="0" fontId="117" fillId="59" borderId="0" applyNumberFormat="0" applyBorder="0" applyAlignment="0" applyProtection="0">
      <alignment vertical="center"/>
    </xf>
    <xf numFmtId="0" fontId="117" fillId="60" borderId="0" applyNumberFormat="0" applyBorder="0" applyAlignment="0" applyProtection="0">
      <alignment vertical="center"/>
    </xf>
    <xf numFmtId="0" fontId="117" fillId="60" borderId="0" applyNumberFormat="0" applyBorder="0" applyAlignment="0" applyProtection="0">
      <alignment vertical="center"/>
    </xf>
    <xf numFmtId="0" fontId="117" fillId="63" borderId="0" applyNumberFormat="0" applyBorder="0" applyAlignment="0" applyProtection="0">
      <alignment vertical="center"/>
    </xf>
    <xf numFmtId="0" fontId="117" fillId="63" borderId="0" applyNumberFormat="0" applyBorder="0" applyAlignment="0" applyProtection="0">
      <alignment vertical="center"/>
    </xf>
    <xf numFmtId="0" fontId="117" fillId="64" borderId="0" applyNumberFormat="0" applyBorder="0" applyAlignment="0" applyProtection="0">
      <alignment vertical="center"/>
    </xf>
    <xf numFmtId="0" fontId="117" fillId="64" borderId="0" applyNumberFormat="0" applyBorder="0" applyAlignment="0" applyProtection="0">
      <alignment vertical="center"/>
    </xf>
    <xf numFmtId="0" fontId="117" fillId="65" borderId="0" applyNumberFormat="0" applyBorder="0" applyAlignment="0" applyProtection="0">
      <alignment vertical="center"/>
    </xf>
    <xf numFmtId="0" fontId="117" fillId="65" borderId="0" applyNumberFormat="0" applyBorder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107" fillId="0" borderId="0">
      <alignment vertical="center"/>
    </xf>
    <xf numFmtId="0" fontId="168" fillId="71" borderId="86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117" fillId="66" borderId="0" applyNumberFormat="0" applyBorder="0" applyAlignment="0" applyProtection="0">
      <alignment vertical="center"/>
    </xf>
    <xf numFmtId="0" fontId="117" fillId="66" borderId="0" applyNumberFormat="0" applyBorder="0" applyAlignment="0" applyProtection="0">
      <alignment vertical="center"/>
    </xf>
    <xf numFmtId="0" fontId="117" fillId="67" borderId="0" applyNumberFormat="0" applyBorder="0" applyAlignment="0" applyProtection="0">
      <alignment vertical="center"/>
    </xf>
    <xf numFmtId="0" fontId="117" fillId="67" borderId="0" applyNumberFormat="0" applyBorder="0" applyAlignment="0" applyProtection="0">
      <alignment vertical="center"/>
    </xf>
    <xf numFmtId="0" fontId="117" fillId="68" borderId="0" applyNumberFormat="0" applyBorder="0" applyAlignment="0" applyProtection="0">
      <alignment vertical="center"/>
    </xf>
    <xf numFmtId="0" fontId="117" fillId="68" borderId="0" applyNumberFormat="0" applyBorder="0" applyAlignment="0" applyProtection="0">
      <alignment vertical="center"/>
    </xf>
    <xf numFmtId="0" fontId="117" fillId="63" borderId="0" applyNumberFormat="0" applyBorder="0" applyAlignment="0" applyProtection="0">
      <alignment vertical="center"/>
    </xf>
    <xf numFmtId="0" fontId="117" fillId="63" borderId="0" applyNumberFormat="0" applyBorder="0" applyAlignment="0" applyProtection="0">
      <alignment vertical="center"/>
    </xf>
    <xf numFmtId="0" fontId="117" fillId="64" borderId="0" applyNumberFormat="0" applyBorder="0" applyAlignment="0" applyProtection="0">
      <alignment vertical="center"/>
    </xf>
    <xf numFmtId="0" fontId="117" fillId="64" borderId="0" applyNumberFormat="0" applyBorder="0" applyAlignment="0" applyProtection="0">
      <alignment vertical="center"/>
    </xf>
    <xf numFmtId="0" fontId="117" fillId="69" borderId="0" applyNumberFormat="0" applyBorder="0" applyAlignment="0" applyProtection="0">
      <alignment vertical="center"/>
    </xf>
    <xf numFmtId="0" fontId="117" fillId="69" borderId="0" applyNumberFormat="0" applyBorder="0" applyAlignment="0" applyProtection="0">
      <alignment vertical="center"/>
    </xf>
    <xf numFmtId="0" fontId="118" fillId="0" borderId="0" applyNumberFormat="0" applyFill="0" applyBorder="0" applyAlignment="0" applyProtection="0">
      <alignment vertical="center"/>
    </xf>
    <xf numFmtId="0" fontId="118" fillId="0" borderId="0" applyNumberFormat="0" applyFill="0" applyBorder="0" applyAlignment="0" applyProtection="0">
      <alignment vertical="center"/>
    </xf>
    <xf numFmtId="0" fontId="119" fillId="71" borderId="86" applyNumberFormat="0" applyAlignment="0" applyProtection="0">
      <alignment vertical="center"/>
    </xf>
    <xf numFmtId="0" fontId="119" fillId="71" borderId="86" applyNumberFormat="0" applyAlignment="0" applyProtection="0">
      <alignment vertical="center"/>
    </xf>
    <xf numFmtId="0" fontId="120" fillId="53" borderId="0" applyNumberFormat="0" applyBorder="0" applyAlignment="0" applyProtection="0">
      <alignment vertical="center"/>
    </xf>
    <xf numFmtId="0" fontId="120" fillId="53" borderId="0" applyNumberFormat="0" applyBorder="0" applyAlignment="0" applyProtection="0">
      <alignment vertical="center"/>
    </xf>
    <xf numFmtId="0" fontId="106" fillId="76" borderId="94" applyNumberFormat="0" applyFont="0" applyAlignment="0" applyProtection="0">
      <alignment vertical="center"/>
    </xf>
    <xf numFmtId="0" fontId="106" fillId="76" borderId="94" applyNumberFormat="0" applyFont="0" applyAlignment="0" applyProtection="0">
      <alignment vertical="center"/>
    </xf>
    <xf numFmtId="0" fontId="112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9" fontId="106" fillId="0" borderId="0" applyFont="0" applyFill="0" applyBorder="0" applyAlignment="0" applyProtection="0">
      <alignment vertical="center"/>
    </xf>
    <xf numFmtId="9" fontId="107" fillId="0" borderId="0" applyFont="0" applyFill="0" applyBorder="0" applyAlignment="0" applyProtection="0"/>
    <xf numFmtId="0" fontId="121" fillId="75" borderId="0" applyNumberFormat="0" applyBorder="0" applyAlignment="0" applyProtection="0">
      <alignment vertical="center"/>
    </xf>
    <xf numFmtId="0" fontId="121" fillId="75" borderId="0" applyNumberFormat="0" applyBorder="0" applyAlignment="0" applyProtection="0">
      <alignment vertical="center"/>
    </xf>
    <xf numFmtId="0" fontId="122" fillId="0" borderId="0" applyNumberFormat="0" applyFill="0" applyBorder="0" applyAlignment="0" applyProtection="0">
      <alignment vertical="center"/>
    </xf>
    <xf numFmtId="0" fontId="122" fillId="0" borderId="0" applyNumberFormat="0" applyFill="0" applyBorder="0" applyAlignment="0" applyProtection="0">
      <alignment vertical="center"/>
    </xf>
    <xf numFmtId="0" fontId="123" fillId="73" borderId="87" applyNumberFormat="0" applyAlignment="0" applyProtection="0">
      <alignment vertical="center"/>
    </xf>
    <xf numFmtId="0" fontId="123" fillId="73" borderId="87" applyNumberFormat="0" applyAlignment="0" applyProtection="0">
      <alignment vertical="center"/>
    </xf>
    <xf numFmtId="41" fontId="106" fillId="0" borderId="0" applyFont="0" applyFill="0" applyBorder="0" applyAlignment="0" applyProtection="0">
      <alignment vertical="center"/>
    </xf>
    <xf numFmtId="41" fontId="186" fillId="0" borderId="0" applyFont="0" applyFill="0" applyBorder="0" applyAlignment="0" applyProtection="0"/>
    <xf numFmtId="41" fontId="107" fillId="0" borderId="0" applyFont="0" applyFill="0" applyBorder="0" applyAlignment="0" applyProtection="0">
      <alignment vertical="center"/>
    </xf>
    <xf numFmtId="41" fontId="114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/>
    <xf numFmtId="0" fontId="124" fillId="0" borderId="92" applyNumberFormat="0" applyFill="0" applyAlignment="0" applyProtection="0">
      <alignment vertical="center"/>
    </xf>
    <xf numFmtId="0" fontId="124" fillId="0" borderId="92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26" fillId="57" borderId="86" applyNumberFormat="0" applyAlignment="0" applyProtection="0">
      <alignment vertical="center"/>
    </xf>
    <xf numFmtId="0" fontId="126" fillId="57" borderId="86" applyNumberFormat="0" applyAlignment="0" applyProtection="0">
      <alignment vertical="center"/>
    </xf>
    <xf numFmtId="0" fontId="128" fillId="0" borderId="101" applyNumberFormat="0" applyFill="0" applyAlignment="0" applyProtection="0">
      <alignment vertical="center"/>
    </xf>
    <xf numFmtId="0" fontId="128" fillId="0" borderId="101" applyNumberFormat="0" applyFill="0" applyAlignment="0" applyProtection="0">
      <alignment vertical="center"/>
    </xf>
    <xf numFmtId="0" fontId="129" fillId="0" borderId="102" applyNumberFormat="0" applyFill="0" applyAlignment="0" applyProtection="0">
      <alignment vertical="center"/>
    </xf>
    <xf numFmtId="0" fontId="129" fillId="0" borderId="102" applyNumberFormat="0" applyFill="0" applyAlignment="0" applyProtection="0">
      <alignment vertical="center"/>
    </xf>
    <xf numFmtId="0" fontId="130" fillId="0" borderId="90" applyNumberFormat="0" applyFill="0" applyAlignment="0" applyProtection="0">
      <alignment vertical="center"/>
    </xf>
    <xf numFmtId="0" fontId="130" fillId="0" borderId="90" applyNumberFormat="0" applyFill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27" fillId="0" borderId="0" applyNumberFormat="0" applyFill="0" applyBorder="0" applyAlignment="0" applyProtection="0">
      <alignment vertical="center"/>
    </xf>
    <xf numFmtId="0" fontId="131" fillId="54" borderId="0" applyNumberFormat="0" applyBorder="0" applyAlignment="0" applyProtection="0">
      <alignment vertical="center"/>
    </xf>
    <xf numFmtId="0" fontId="131" fillId="54" borderId="0" applyNumberFormat="0" applyBorder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06" fillId="0" borderId="0">
      <alignment vertical="center"/>
    </xf>
    <xf numFmtId="0" fontId="163" fillId="0" borderId="0">
      <alignment vertical="center"/>
    </xf>
    <xf numFmtId="0" fontId="204" fillId="0" borderId="0" applyAlignment="0">
      <alignment vertical="top" wrapText="1"/>
      <protection locked="0"/>
    </xf>
    <xf numFmtId="0" fontId="106" fillId="0" borderId="0">
      <alignment vertical="center"/>
    </xf>
    <xf numFmtId="0" fontId="107" fillId="0" borderId="0">
      <alignment vertical="center"/>
    </xf>
    <xf numFmtId="0" fontId="114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63" fillId="0" borderId="0">
      <alignment vertical="center"/>
    </xf>
    <xf numFmtId="0" fontId="135" fillId="0" borderId="100">
      <alignment vertical="justify" wrapText="1"/>
    </xf>
    <xf numFmtId="0" fontId="205" fillId="0" borderId="0">
      <alignment vertical="center"/>
    </xf>
    <xf numFmtId="0" fontId="151" fillId="0" borderId="0">
      <alignment vertical="center"/>
    </xf>
    <xf numFmtId="0" fontId="106" fillId="0" borderId="0">
      <alignment vertical="center"/>
    </xf>
    <xf numFmtId="0" fontId="163" fillId="0" borderId="0">
      <alignment vertical="center"/>
    </xf>
    <xf numFmtId="0" fontId="163" fillId="0" borderId="0">
      <alignment vertical="center"/>
    </xf>
    <xf numFmtId="0" fontId="163" fillId="0" borderId="0">
      <alignment vertical="center"/>
    </xf>
    <xf numFmtId="0" fontId="163" fillId="0" borderId="0">
      <alignment vertical="center"/>
    </xf>
    <xf numFmtId="0" fontId="163" fillId="0" borderId="0">
      <alignment vertical="center"/>
    </xf>
    <xf numFmtId="0" fontId="113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61" fillId="0" borderId="25">
      <alignment vertical="center"/>
    </xf>
    <xf numFmtId="0" fontId="161" fillId="0" borderId="25">
      <alignment vertical="center"/>
    </xf>
    <xf numFmtId="0" fontId="161" fillId="0" borderId="25">
      <alignment vertical="center"/>
    </xf>
    <xf numFmtId="0" fontId="161" fillId="0" borderId="25">
      <alignment vertical="center"/>
    </xf>
    <xf numFmtId="0" fontId="161" fillId="0" borderId="25">
      <alignment vertical="center"/>
    </xf>
    <xf numFmtId="1" fontId="63" fillId="70" borderId="106">
      <alignment horizontal="center"/>
    </xf>
    <xf numFmtId="233" fontId="222" fillId="0" borderId="85" applyFill="0"/>
    <xf numFmtId="0" fontId="236" fillId="71" borderId="86" applyNumberFormat="0" applyAlignment="0" applyProtection="0"/>
    <xf numFmtId="178" fontId="138" fillId="0" borderId="107" applyFill="0" applyBorder="0" applyAlignment="0"/>
    <xf numFmtId="0" fontId="224" fillId="0" borderId="106">
      <alignment horizontal="left" vertical="center"/>
    </xf>
    <xf numFmtId="10" fontId="158" fillId="2" borderId="107" applyNumberFormat="0" applyBorder="0" applyAlignment="0" applyProtection="0"/>
    <xf numFmtId="14" fontId="251" fillId="51" borderId="25">
      <alignment horizontal="center" vertical="center" wrapText="1"/>
    </xf>
    <xf numFmtId="1" fontId="259" fillId="70" borderId="107">
      <alignment horizontal="left"/>
    </xf>
    <xf numFmtId="0" fontId="262" fillId="0" borderId="25"/>
    <xf numFmtId="0" fontId="163" fillId="76" borderId="94" applyNumberFormat="0" applyFont="0" applyAlignment="0" applyProtection="0"/>
    <xf numFmtId="0" fontId="269" fillId="71" borderId="95" applyNumberFormat="0" applyAlignment="0" applyProtection="0"/>
    <xf numFmtId="0" fontId="275" fillId="2" borderId="25"/>
    <xf numFmtId="0" fontId="251" fillId="0" borderId="107" applyNumberFormat="0" applyFont="0" applyBorder="0">
      <alignment horizontal="right"/>
    </xf>
    <xf numFmtId="0" fontId="108" fillId="0" borderId="25">
      <alignment horizontal="center"/>
    </xf>
    <xf numFmtId="4" fontId="282" fillId="78" borderId="96" applyNumberFormat="0" applyProtection="0">
      <alignment horizontal="right" vertical="center"/>
    </xf>
    <xf numFmtId="4" fontId="283" fillId="80" borderId="96" applyNumberFormat="0" applyProtection="0">
      <alignment horizontal="left" vertical="center" indent="1"/>
    </xf>
    <xf numFmtId="4" fontId="284" fillId="81" borderId="97" applyNumberFormat="0" applyProtection="0">
      <alignment horizontal="left" vertical="center" indent="1"/>
    </xf>
    <xf numFmtId="4" fontId="285" fillId="78" borderId="96" applyNumberFormat="0" applyProtection="0">
      <alignment horizontal="right" vertical="center"/>
    </xf>
    <xf numFmtId="0" fontId="119" fillId="71" borderId="86" applyNumberFormat="0" applyAlignment="0" applyProtection="0">
      <alignment vertical="center"/>
    </xf>
    <xf numFmtId="0" fontId="119" fillId="71" borderId="86" applyNumberFormat="0" applyAlignment="0" applyProtection="0">
      <alignment vertical="center"/>
    </xf>
    <xf numFmtId="0" fontId="119" fillId="71" borderId="86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202" fontId="112" fillId="0" borderId="107">
      <alignment horizontal="right" vertical="center" shrinkToFit="1"/>
    </xf>
    <xf numFmtId="1" fontId="111" fillId="0" borderId="107" applyFill="0" applyBorder="0">
      <alignment horizontal="center"/>
    </xf>
    <xf numFmtId="0" fontId="106" fillId="76" borderId="94" applyNumberFormat="0" applyFont="0" applyAlignment="0" applyProtection="0">
      <alignment vertical="center"/>
    </xf>
    <xf numFmtId="0" fontId="106" fillId="76" borderId="94" applyNumberFormat="0" applyFont="0" applyAlignment="0" applyProtection="0">
      <alignment vertical="center"/>
    </xf>
    <xf numFmtId="0" fontId="112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204" fontId="116" fillId="0" borderId="107" applyFont="0" applyBorder="0" applyAlignment="0">
      <alignment horizontal="center" vertical="center"/>
    </xf>
    <xf numFmtId="178" fontId="184" fillId="2" borderId="107">
      <alignment horizontal="right" vertical="center"/>
      <protection locked="0"/>
    </xf>
    <xf numFmtId="0" fontId="125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35" fillId="0" borderId="100">
      <alignment vertical="justify" wrapText="1"/>
    </xf>
    <xf numFmtId="0" fontId="126" fillId="57" borderId="86" applyNumberFormat="0" applyAlignment="0" applyProtection="0">
      <alignment vertical="center"/>
    </xf>
    <xf numFmtId="0" fontId="126" fillId="57" borderId="86" applyNumberFormat="0" applyAlignment="0" applyProtection="0">
      <alignment vertical="center"/>
    </xf>
    <xf numFmtId="0" fontId="126" fillId="57" borderId="86" applyNumberForma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172" fillId="0" borderId="85">
      <protection locked="0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6" fillId="57" borderId="86" applyNumberFormat="0" applyAlignment="0" applyProtection="0">
      <alignment vertical="center"/>
    </xf>
    <xf numFmtId="37" fontId="135" fillId="0" borderId="105" applyAlignment="0"/>
    <xf numFmtId="0" fontId="236" fillId="71" borderId="86" applyNumberFormat="0" applyAlignment="0" applyProtection="0"/>
    <xf numFmtId="0" fontId="236" fillId="71" borderId="86" applyNumberFormat="0" applyAlignment="0" applyProtection="0"/>
    <xf numFmtId="0" fontId="163" fillId="76" borderId="94" applyNumberFormat="0" applyFont="0" applyAlignment="0" applyProtection="0"/>
    <xf numFmtId="0" fontId="269" fillId="71" borderId="95" applyNumberFormat="0" applyAlignment="0" applyProtection="0"/>
    <xf numFmtId="0" fontId="163" fillId="76" borderId="94" applyNumberFormat="0" applyFont="0" applyAlignment="0" applyProtection="0"/>
    <xf numFmtId="0" fontId="269" fillId="71" borderId="95" applyNumberFormat="0" applyAlignment="0" applyProtection="0"/>
    <xf numFmtId="4" fontId="282" fillId="78" borderId="96" applyNumberFormat="0" applyProtection="0">
      <alignment horizontal="right" vertical="center"/>
    </xf>
    <xf numFmtId="4" fontId="283" fillId="80" borderId="96" applyNumberFormat="0" applyProtection="0">
      <alignment horizontal="left" vertical="center" indent="1"/>
    </xf>
    <xf numFmtId="4" fontId="284" fillId="81" borderId="97" applyNumberFormat="0" applyProtection="0">
      <alignment horizontal="left" vertical="center" indent="1"/>
    </xf>
    <xf numFmtId="4" fontId="285" fillId="78" borderId="96" applyNumberFormat="0" applyProtection="0">
      <alignment horizontal="right" vertical="center"/>
    </xf>
    <xf numFmtId="233" fontId="224" fillId="0" borderId="105" applyFill="0"/>
    <xf numFmtId="4" fontId="282" fillId="78" borderId="96" applyNumberFormat="0" applyProtection="0">
      <alignment horizontal="right" vertical="center"/>
    </xf>
    <xf numFmtId="4" fontId="283" fillId="80" borderId="96" applyNumberFormat="0" applyProtection="0">
      <alignment horizontal="left" vertical="center" indent="1"/>
    </xf>
    <xf numFmtId="4" fontId="284" fillId="81" borderId="97" applyNumberFormat="0" applyProtection="0">
      <alignment horizontal="left" vertical="center" indent="1"/>
    </xf>
    <xf numFmtId="4" fontId="285" fillId="78" borderId="96" applyNumberFormat="0" applyProtection="0">
      <alignment horizontal="right" vertical="center"/>
    </xf>
    <xf numFmtId="0" fontId="119" fillId="71" borderId="86" applyNumberFormat="0" applyAlignment="0" applyProtection="0">
      <alignment vertical="center"/>
    </xf>
    <xf numFmtId="0" fontId="119" fillId="71" borderId="86" applyNumberFormat="0" applyAlignment="0" applyProtection="0">
      <alignment vertical="center"/>
    </xf>
    <xf numFmtId="0" fontId="119" fillId="71" borderId="86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06" fillId="76" borderId="94" applyNumberFormat="0" applyFont="0" applyAlignment="0" applyProtection="0">
      <alignment vertical="center"/>
    </xf>
    <xf numFmtId="0" fontId="106" fillId="76" borderId="94" applyNumberFormat="0" applyFont="0" applyAlignment="0" applyProtection="0">
      <alignment vertical="center"/>
    </xf>
    <xf numFmtId="0" fontId="112" fillId="76" borderId="94" applyNumberFormat="0" applyFont="0" applyAlignment="0" applyProtection="0">
      <alignment vertical="center"/>
    </xf>
    <xf numFmtId="0" fontId="119" fillId="71" borderId="86" applyNumberFormat="0" applyAlignment="0" applyProtection="0">
      <alignment vertical="center"/>
    </xf>
    <xf numFmtId="0" fontId="119" fillId="71" borderId="86" applyNumberFormat="0" applyAlignment="0" applyProtection="0">
      <alignment vertical="center"/>
    </xf>
    <xf numFmtId="0" fontId="119" fillId="71" borderId="86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06" fillId="76" borderId="94" applyNumberFormat="0" applyFont="0" applyAlignment="0" applyProtection="0">
      <alignment vertical="center"/>
    </xf>
    <xf numFmtId="0" fontId="106" fillId="76" borderId="94" applyNumberFormat="0" applyFont="0" applyAlignment="0" applyProtection="0">
      <alignment vertical="center"/>
    </xf>
    <xf numFmtId="0" fontId="112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26" fillId="57" borderId="86" applyNumberForma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35" fillId="0" borderId="100">
      <alignment vertical="justify" wrapText="1"/>
    </xf>
    <xf numFmtId="0" fontId="126" fillId="57" borderId="86" applyNumberFormat="0" applyAlignment="0" applyProtection="0">
      <alignment vertical="center"/>
    </xf>
    <xf numFmtId="0" fontId="126" fillId="57" borderId="86" applyNumberFormat="0" applyAlignment="0" applyProtection="0">
      <alignment vertical="center"/>
    </xf>
    <xf numFmtId="0" fontId="126" fillId="57" borderId="86" applyNumberForma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114" fillId="0" borderId="0">
      <alignment vertical="center"/>
    </xf>
    <xf numFmtId="0" fontId="201" fillId="71" borderId="95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26" fillId="57" borderId="86" applyNumberFormat="0" applyAlignment="0" applyProtection="0">
      <alignment vertical="center"/>
    </xf>
    <xf numFmtId="0" fontId="126" fillId="57" borderId="86" applyNumberFormat="0" applyAlignment="0" applyProtection="0">
      <alignment vertical="center"/>
    </xf>
    <xf numFmtId="0" fontId="126" fillId="57" borderId="86" applyNumberFormat="0" applyAlignment="0" applyProtection="0">
      <alignment vertical="center"/>
    </xf>
    <xf numFmtId="0" fontId="135" fillId="0" borderId="100">
      <alignment vertical="justify" wrapText="1"/>
    </xf>
    <xf numFmtId="0" fontId="191" fillId="0" borderId="99" applyNumberFormat="0" applyFill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12" fillId="76" borderId="94" applyNumberFormat="0" applyFont="0" applyAlignment="0" applyProtection="0">
      <alignment vertical="center"/>
    </xf>
    <xf numFmtId="0" fontId="106" fillId="76" borderId="94" applyNumberFormat="0" applyFont="0" applyAlignment="0" applyProtection="0">
      <alignment vertical="center"/>
    </xf>
    <xf numFmtId="0" fontId="106" fillId="76" borderId="94" applyNumberFormat="0" applyFon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19" fillId="71" borderId="86" applyNumberFormat="0" applyAlignment="0" applyProtection="0">
      <alignment vertical="center"/>
    </xf>
    <xf numFmtId="0" fontId="119" fillId="71" borderId="86" applyNumberFormat="0" applyAlignment="0" applyProtection="0">
      <alignment vertical="center"/>
    </xf>
    <xf numFmtId="0" fontId="119" fillId="71" borderId="86" applyNumberFormat="0" applyAlignment="0" applyProtection="0">
      <alignment vertical="center"/>
    </xf>
    <xf numFmtId="4" fontId="285" fillId="78" borderId="96" applyNumberFormat="0" applyProtection="0">
      <alignment horizontal="right" vertical="center"/>
    </xf>
    <xf numFmtId="4" fontId="284" fillId="81" borderId="97" applyNumberFormat="0" applyProtection="0">
      <alignment horizontal="left" vertical="center" indent="1"/>
    </xf>
    <xf numFmtId="4" fontId="283" fillId="80" borderId="96" applyNumberFormat="0" applyProtection="0">
      <alignment horizontal="left" vertical="center" indent="1"/>
    </xf>
    <xf numFmtId="0" fontId="163" fillId="76" borderId="94" applyNumberFormat="0" applyFont="0" applyAlignment="0" applyProtection="0"/>
    <xf numFmtId="0" fontId="114" fillId="0" borderId="0">
      <alignment vertical="center"/>
    </xf>
    <xf numFmtId="1" fontId="63" fillId="70" borderId="106">
      <alignment horizontal="center"/>
    </xf>
    <xf numFmtId="233" fontId="224" fillId="0" borderId="105" applyFill="0"/>
    <xf numFmtId="0" fontId="236" fillId="71" borderId="86" applyNumberFormat="0" applyAlignment="0" applyProtection="0"/>
    <xf numFmtId="37" fontId="135" fillId="0" borderId="105" applyAlignment="0"/>
    <xf numFmtId="0" fontId="161" fillId="0" borderId="25">
      <alignment vertical="center"/>
    </xf>
    <xf numFmtId="0" fontId="161" fillId="0" borderId="25">
      <alignment vertical="center"/>
    </xf>
    <xf numFmtId="0" fontId="161" fillId="0" borderId="25">
      <alignment vertical="center"/>
    </xf>
    <xf numFmtId="0" fontId="161" fillId="0" borderId="25">
      <alignment vertical="center"/>
    </xf>
    <xf numFmtId="0" fontId="161" fillId="0" borderId="25">
      <alignment vertical="center"/>
    </xf>
    <xf numFmtId="14" fontId="251" fillId="51" borderId="25">
      <alignment horizontal="center" vertical="center" wrapText="1"/>
    </xf>
    <xf numFmtId="0" fontId="262" fillId="0" borderId="25"/>
    <xf numFmtId="0" fontId="275" fillId="2" borderId="25"/>
    <xf numFmtId="0" fontId="269" fillId="71" borderId="95" applyNumberFormat="0" applyAlignment="0" applyProtection="0"/>
    <xf numFmtId="0" fontId="108" fillId="0" borderId="25">
      <alignment horizontal="center"/>
    </xf>
    <xf numFmtId="233" fontId="224" fillId="0" borderId="105" applyFill="0"/>
    <xf numFmtId="0" fontId="236" fillId="71" borderId="86" applyNumberFormat="0" applyAlignment="0" applyProtection="0"/>
    <xf numFmtId="4" fontId="282" fillId="78" borderId="96" applyNumberFormat="0" applyProtection="0">
      <alignment horizontal="right" vertical="center"/>
    </xf>
    <xf numFmtId="178" fontId="138" fillId="0" borderId="107" applyFill="0" applyBorder="0" applyAlignment="0"/>
    <xf numFmtId="0" fontId="224" fillId="0" borderId="106">
      <alignment horizontal="left" vertical="center"/>
    </xf>
    <xf numFmtId="10" fontId="158" fillId="2" borderId="107" applyNumberFormat="0" applyBorder="0" applyAlignment="0" applyProtection="0"/>
    <xf numFmtId="1" fontId="259" fillId="70" borderId="107">
      <alignment horizontal="left"/>
    </xf>
    <xf numFmtId="0" fontId="163" fillId="76" borderId="94" applyNumberFormat="0" applyFont="0" applyAlignment="0" applyProtection="0"/>
    <xf numFmtId="0" fontId="269" fillId="71" borderId="95" applyNumberFormat="0" applyAlignment="0" applyProtection="0"/>
    <xf numFmtId="0" fontId="251" fillId="0" borderId="107" applyNumberFormat="0" applyFont="0" applyBorder="0">
      <alignment horizontal="right"/>
    </xf>
    <xf numFmtId="4" fontId="282" fillId="78" borderId="96" applyNumberFormat="0" applyProtection="0">
      <alignment horizontal="right" vertical="center"/>
    </xf>
    <xf numFmtId="4" fontId="283" fillId="80" borderId="96" applyNumberFormat="0" applyProtection="0">
      <alignment horizontal="left" vertical="center" indent="1"/>
    </xf>
    <xf numFmtId="4" fontId="284" fillId="81" borderId="97" applyNumberFormat="0" applyProtection="0">
      <alignment horizontal="left" vertical="center" indent="1"/>
    </xf>
    <xf numFmtId="4" fontId="285" fillId="78" borderId="96" applyNumberFormat="0" applyProtection="0">
      <alignment horizontal="right" vertical="center"/>
    </xf>
    <xf numFmtId="0" fontId="119" fillId="71" borderId="86" applyNumberFormat="0" applyAlignment="0" applyProtection="0">
      <alignment vertical="center"/>
    </xf>
    <xf numFmtId="0" fontId="119" fillId="71" borderId="86" applyNumberFormat="0" applyAlignment="0" applyProtection="0">
      <alignment vertical="center"/>
    </xf>
    <xf numFmtId="0" fontId="119" fillId="71" borderId="86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202" fontId="112" fillId="0" borderId="107">
      <alignment horizontal="right" vertical="center" shrinkToFit="1"/>
    </xf>
    <xf numFmtId="1" fontId="111" fillId="0" borderId="107" applyFill="0" applyBorder="0">
      <alignment horizontal="center"/>
    </xf>
    <xf numFmtId="0" fontId="106" fillId="76" borderId="94" applyNumberFormat="0" applyFont="0" applyAlignment="0" applyProtection="0">
      <alignment vertical="center"/>
    </xf>
    <xf numFmtId="0" fontId="106" fillId="76" borderId="94" applyNumberFormat="0" applyFont="0" applyAlignment="0" applyProtection="0">
      <alignment vertical="center"/>
    </xf>
    <xf numFmtId="0" fontId="112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204" fontId="116" fillId="0" borderId="107" applyFont="0" applyBorder="0" applyAlignment="0">
      <alignment horizontal="center" vertical="center"/>
    </xf>
    <xf numFmtId="37" fontId="135" fillId="0" borderId="105" applyAlignment="0"/>
    <xf numFmtId="178" fontId="184" fillId="2" borderId="107">
      <alignment horizontal="right" vertical="center"/>
      <protection locked="0"/>
    </xf>
    <xf numFmtId="0" fontId="125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35" fillId="0" borderId="100">
      <alignment vertical="justify" wrapText="1"/>
    </xf>
    <xf numFmtId="0" fontId="126" fillId="57" borderId="86" applyNumberFormat="0" applyAlignment="0" applyProtection="0">
      <alignment vertical="center"/>
    </xf>
    <xf numFmtId="0" fontId="126" fillId="57" borderId="86" applyNumberFormat="0" applyAlignment="0" applyProtection="0">
      <alignment vertical="center"/>
    </xf>
    <xf numFmtId="0" fontId="126" fillId="57" borderId="86" applyNumberForma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37" fontId="135" fillId="0" borderId="105" applyAlignment="0"/>
    <xf numFmtId="1" fontId="63" fillId="70" borderId="106">
      <alignment horizontal="center"/>
    </xf>
    <xf numFmtId="1" fontId="63" fillId="70" borderId="106">
      <alignment horizontal="center"/>
    </xf>
    <xf numFmtId="0" fontId="236" fillId="71" borderId="86" applyNumberFormat="0" applyAlignment="0" applyProtection="0"/>
    <xf numFmtId="178" fontId="138" fillId="0" borderId="107" applyFill="0" applyBorder="0" applyAlignment="0"/>
    <xf numFmtId="0" fontId="236" fillId="71" borderId="86" applyNumberFormat="0" applyAlignment="0" applyProtection="0"/>
    <xf numFmtId="0" fontId="224" fillId="0" borderId="106">
      <alignment horizontal="left" vertical="center"/>
    </xf>
    <xf numFmtId="1" fontId="259" fillId="70" borderId="107">
      <alignment horizontal="left"/>
    </xf>
    <xf numFmtId="178" fontId="138" fillId="0" borderId="107" applyFill="0" applyBorder="0" applyAlignment="0"/>
    <xf numFmtId="0" fontId="224" fillId="0" borderId="106">
      <alignment horizontal="left" vertical="center"/>
    </xf>
    <xf numFmtId="10" fontId="158" fillId="2" borderId="107" applyNumberFormat="0" applyBorder="0" applyAlignment="0" applyProtection="0"/>
    <xf numFmtId="1" fontId="259" fillId="70" borderId="107">
      <alignment horizontal="left"/>
    </xf>
    <xf numFmtId="0" fontId="163" fillId="76" borderId="94" applyNumberFormat="0" applyFont="0" applyAlignment="0" applyProtection="0"/>
    <xf numFmtId="0" fontId="269" fillId="71" borderId="95" applyNumberFormat="0" applyAlignment="0" applyProtection="0"/>
    <xf numFmtId="0" fontId="251" fillId="0" borderId="107" applyNumberFormat="0" applyFont="0" applyBorder="0">
      <alignment horizontal="right"/>
    </xf>
    <xf numFmtId="0" fontId="163" fillId="76" borderId="94" applyNumberFormat="0" applyFont="0" applyAlignment="0" applyProtection="0"/>
    <xf numFmtId="0" fontId="269" fillId="71" borderId="95" applyNumberFormat="0" applyAlignment="0" applyProtection="0"/>
    <xf numFmtId="4" fontId="282" fillId="78" borderId="96" applyNumberFormat="0" applyProtection="0">
      <alignment horizontal="right" vertical="center"/>
    </xf>
    <xf numFmtId="4" fontId="283" fillId="80" borderId="96" applyNumberFormat="0" applyProtection="0">
      <alignment horizontal="left" vertical="center" indent="1"/>
    </xf>
    <xf numFmtId="4" fontId="284" fillId="81" borderId="97" applyNumberFormat="0" applyProtection="0">
      <alignment horizontal="left" vertical="center" indent="1"/>
    </xf>
    <xf numFmtId="4" fontId="285" fillId="78" borderId="96" applyNumberFormat="0" applyProtection="0">
      <alignment horizontal="right" vertical="center"/>
    </xf>
    <xf numFmtId="233" fontId="224" fillId="0" borderId="105" applyFill="0"/>
    <xf numFmtId="0" fontId="251" fillId="0" borderId="107" applyNumberFormat="0" applyFont="0" applyBorder="0">
      <alignment horizontal="right"/>
    </xf>
    <xf numFmtId="4" fontId="282" fillId="78" borderId="96" applyNumberFormat="0" applyProtection="0">
      <alignment horizontal="right" vertical="center"/>
    </xf>
    <xf numFmtId="4" fontId="283" fillId="80" borderId="96" applyNumberFormat="0" applyProtection="0">
      <alignment horizontal="left" vertical="center" indent="1"/>
    </xf>
    <xf numFmtId="4" fontId="284" fillId="81" borderId="97" applyNumberFormat="0" applyProtection="0">
      <alignment horizontal="left" vertical="center" indent="1"/>
    </xf>
    <xf numFmtId="4" fontId="285" fillId="78" borderId="96" applyNumberFormat="0" applyProtection="0">
      <alignment horizontal="right" vertical="center"/>
    </xf>
    <xf numFmtId="0" fontId="119" fillId="71" borderId="86" applyNumberFormat="0" applyAlignment="0" applyProtection="0">
      <alignment vertical="center"/>
    </xf>
    <xf numFmtId="0" fontId="119" fillId="71" borderId="86" applyNumberFormat="0" applyAlignment="0" applyProtection="0">
      <alignment vertical="center"/>
    </xf>
    <xf numFmtId="0" fontId="119" fillId="71" borderId="86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202" fontId="112" fillId="0" borderId="107">
      <alignment horizontal="right" vertical="center" shrinkToFit="1"/>
    </xf>
    <xf numFmtId="1" fontId="111" fillId="0" borderId="107" applyFill="0" applyBorder="0">
      <alignment horizontal="center"/>
    </xf>
    <xf numFmtId="0" fontId="106" fillId="76" borderId="94" applyNumberFormat="0" applyFont="0" applyAlignment="0" applyProtection="0">
      <alignment vertical="center"/>
    </xf>
    <xf numFmtId="0" fontId="106" fillId="76" borderId="94" applyNumberFormat="0" applyFont="0" applyAlignment="0" applyProtection="0">
      <alignment vertical="center"/>
    </xf>
    <xf numFmtId="0" fontId="112" fillId="76" borderId="94" applyNumberFormat="0" applyFont="0" applyAlignment="0" applyProtection="0">
      <alignment vertical="center"/>
    </xf>
    <xf numFmtId="0" fontId="119" fillId="71" borderId="86" applyNumberFormat="0" applyAlignment="0" applyProtection="0">
      <alignment vertical="center"/>
    </xf>
    <xf numFmtId="0" fontId="119" fillId="71" borderId="86" applyNumberFormat="0" applyAlignment="0" applyProtection="0">
      <alignment vertical="center"/>
    </xf>
    <xf numFmtId="0" fontId="119" fillId="71" borderId="86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202" fontId="112" fillId="0" borderId="107">
      <alignment horizontal="right" vertical="center" shrinkToFit="1"/>
    </xf>
    <xf numFmtId="204" fontId="116" fillId="0" borderId="107" applyFont="0" applyBorder="0" applyAlignment="0">
      <alignment horizontal="center" vertical="center"/>
    </xf>
    <xf numFmtId="1" fontId="111" fillId="0" borderId="107" applyFill="0" applyBorder="0">
      <alignment horizontal="center"/>
    </xf>
    <xf numFmtId="0" fontId="106" fillId="76" borderId="94" applyNumberFormat="0" applyFont="0" applyAlignment="0" applyProtection="0">
      <alignment vertical="center"/>
    </xf>
    <xf numFmtId="0" fontId="106" fillId="76" borderId="94" applyNumberFormat="0" applyFont="0" applyAlignment="0" applyProtection="0">
      <alignment vertical="center"/>
    </xf>
    <xf numFmtId="0" fontId="112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204" fontId="116" fillId="0" borderId="107" applyFont="0" applyBorder="0" applyAlignment="0">
      <alignment horizontal="center" vertical="center"/>
    </xf>
    <xf numFmtId="178" fontId="184" fillId="2" borderId="107">
      <alignment horizontal="right" vertical="center"/>
      <protection locked="0"/>
    </xf>
    <xf numFmtId="178" fontId="184" fillId="2" borderId="107">
      <alignment horizontal="right" vertical="center"/>
      <protection locked="0"/>
    </xf>
    <xf numFmtId="0" fontId="125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35" fillId="0" borderId="100">
      <alignment vertical="justify" wrapText="1"/>
    </xf>
    <xf numFmtId="0" fontId="126" fillId="57" borderId="86" applyNumberFormat="0" applyAlignment="0" applyProtection="0">
      <alignment vertical="center"/>
    </xf>
    <xf numFmtId="0" fontId="126" fillId="57" borderId="86" applyNumberFormat="0" applyAlignment="0" applyProtection="0">
      <alignment vertical="center"/>
    </xf>
    <xf numFmtId="0" fontId="126" fillId="57" borderId="86" applyNumberForma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35" fillId="0" borderId="100">
      <alignment vertical="justify" wrapText="1"/>
    </xf>
    <xf numFmtId="0" fontId="126" fillId="57" borderId="86" applyNumberFormat="0" applyAlignment="0" applyProtection="0">
      <alignment vertical="center"/>
    </xf>
    <xf numFmtId="0" fontId="126" fillId="57" borderId="86" applyNumberFormat="0" applyAlignment="0" applyProtection="0">
      <alignment vertical="center"/>
    </xf>
    <xf numFmtId="0" fontId="126" fillId="57" borderId="86" applyNumberForma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10" fontId="158" fillId="2" borderId="107" applyNumberFormat="0" applyBorder="0" applyAlignment="0" applyProtection="0"/>
    <xf numFmtId="0" fontId="125" fillId="0" borderId="99" applyNumberFormat="0" applyFill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06" fillId="76" borderId="94" applyNumberFormat="0" applyFont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301" fillId="17" borderId="0" applyNumberFormat="0" applyBorder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309" fillId="71" borderId="86" applyNumberFormat="0" applyAlignment="0" applyProtection="0">
      <alignment vertical="center"/>
    </xf>
    <xf numFmtId="0" fontId="104" fillId="25" borderId="0" applyNumberFormat="0" applyBorder="0" applyAlignment="0" applyProtection="0">
      <alignment vertical="center"/>
    </xf>
    <xf numFmtId="0" fontId="104" fillId="29" borderId="0" applyNumberFormat="0" applyBorder="0" applyAlignment="0" applyProtection="0">
      <alignment vertical="center"/>
    </xf>
    <xf numFmtId="0" fontId="104" fillId="33" borderId="0" applyNumberFormat="0" applyBorder="0" applyAlignment="0" applyProtection="0">
      <alignment vertical="center"/>
    </xf>
    <xf numFmtId="0" fontId="104" fillId="37" borderId="0" applyNumberFormat="0" applyBorder="0" applyAlignment="0" applyProtection="0">
      <alignment vertical="center"/>
    </xf>
    <xf numFmtId="0" fontId="104" fillId="41" borderId="0" applyNumberFormat="0" applyBorder="0" applyAlignment="0" applyProtection="0">
      <alignment vertical="center"/>
    </xf>
    <xf numFmtId="0" fontId="224" fillId="0" borderId="106">
      <alignment horizontal="left" vertical="center"/>
    </xf>
    <xf numFmtId="0" fontId="104" fillId="45" borderId="0" applyNumberFormat="0" applyBorder="0" applyAlignment="0" applyProtection="0">
      <alignment vertical="center"/>
    </xf>
    <xf numFmtId="41" fontId="107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/>
    <xf numFmtId="43" fontId="211" fillId="0" borderId="0" applyFont="0" applyFill="0" applyBorder="0" applyAlignment="0" applyProtection="0"/>
    <xf numFmtId="43" fontId="211" fillId="0" borderId="0" applyFont="0" applyFill="0" applyBorder="0" applyAlignment="0" applyProtection="0"/>
    <xf numFmtId="41" fontId="211" fillId="0" borderId="0" applyFont="0" applyFill="0" applyBorder="0" applyAlignment="0" applyProtection="0"/>
    <xf numFmtId="41" fontId="211" fillId="0" borderId="0" applyFont="0" applyFill="0" applyBorder="0" applyAlignment="0" applyProtection="0"/>
    <xf numFmtId="0" fontId="300" fillId="0" borderId="0" applyNumberFormat="0" applyFill="0" applyBorder="0" applyAlignment="0" applyProtection="0">
      <alignment vertical="center"/>
    </xf>
    <xf numFmtId="199" fontId="137" fillId="0" borderId="0">
      <protection locked="0"/>
    </xf>
    <xf numFmtId="199" fontId="137" fillId="0" borderId="0">
      <protection locked="0"/>
    </xf>
    <xf numFmtId="199" fontId="137" fillId="0" borderId="0">
      <protection locked="0"/>
    </xf>
    <xf numFmtId="199" fontId="137" fillId="0" borderId="0">
      <protection locked="0"/>
    </xf>
    <xf numFmtId="0" fontId="217" fillId="0" borderId="0"/>
    <xf numFmtId="37" fontId="304" fillId="0" borderId="0"/>
    <xf numFmtId="37" fontId="304" fillId="0" borderId="0"/>
    <xf numFmtId="37" fontId="304" fillId="0" borderId="0"/>
    <xf numFmtId="37" fontId="304" fillId="0" borderId="0"/>
    <xf numFmtId="37" fontId="304" fillId="0" borderId="0"/>
    <xf numFmtId="37" fontId="304" fillId="0" borderId="0"/>
    <xf numFmtId="37" fontId="304" fillId="0" borderId="0"/>
    <xf numFmtId="37" fontId="304" fillId="0" borderId="0"/>
    <xf numFmtId="178" fontId="138" fillId="0" borderId="84" applyFill="0" applyBorder="0" applyAlignment="0"/>
    <xf numFmtId="246" fontId="107" fillId="0" borderId="0"/>
    <xf numFmtId="38" fontId="158" fillId="46" borderId="0" applyNumberFormat="0" applyBorder="0" applyAlignment="0" applyProtection="0"/>
    <xf numFmtId="0" fontId="224" fillId="0" borderId="22">
      <alignment horizontal="left" vertical="center"/>
    </xf>
    <xf numFmtId="0" fontId="140" fillId="0" borderId="0" applyNumberFormat="0" applyFill="0" applyBorder="0" applyAlignment="0" applyProtection="0">
      <alignment vertical="top"/>
      <protection locked="0"/>
    </xf>
    <xf numFmtId="10" fontId="158" fillId="50" borderId="84" applyNumberFormat="0" applyBorder="0" applyAlignment="0" applyProtection="0"/>
    <xf numFmtId="260" fontId="138" fillId="0" borderId="0"/>
    <xf numFmtId="0" fontId="300" fillId="0" borderId="0" applyNumberFormat="0" applyFill="0" applyBorder="0" applyAlignment="0" applyProtection="0">
      <alignment vertical="center"/>
    </xf>
    <xf numFmtId="43" fontId="211" fillId="0" borderId="0" applyFont="0" applyFill="0" applyBorder="0" applyAlignment="0" applyProtection="0"/>
    <xf numFmtId="199" fontId="137" fillId="0" borderId="0">
      <protection locked="0"/>
    </xf>
    <xf numFmtId="197" fontId="116" fillId="0" borderId="0">
      <protection locked="0"/>
    </xf>
    <xf numFmtId="197" fontId="116" fillId="0" borderId="0">
      <protection locked="0"/>
    </xf>
    <xf numFmtId="202" fontId="112" fillId="0" borderId="84">
      <alignment horizontal="right" vertical="center" shrinkToFit="1"/>
    </xf>
    <xf numFmtId="204" fontId="116" fillId="0" borderId="84" applyFont="0" applyBorder="0" applyAlignment="0">
      <alignment horizontal="center" vertical="center"/>
    </xf>
    <xf numFmtId="0" fontId="305" fillId="0" borderId="0"/>
    <xf numFmtId="0" fontId="112" fillId="0" borderId="0"/>
    <xf numFmtId="0" fontId="138" fillId="0" borderId="0" applyFont="0" applyFill="0" applyBorder="0" applyAlignment="0" applyProtection="0"/>
    <xf numFmtId="0" fontId="195" fillId="0" borderId="0" applyFont="0" applyFill="0" applyBorder="0" applyAlignment="0" applyProtection="0"/>
    <xf numFmtId="0" fontId="195" fillId="0" borderId="0" applyFont="0" applyFill="0" applyBorder="0" applyAlignment="0" applyProtection="0"/>
    <xf numFmtId="0" fontId="107" fillId="0" borderId="0"/>
    <xf numFmtId="0" fontId="1" fillId="0" borderId="0">
      <alignment vertical="center"/>
    </xf>
    <xf numFmtId="0" fontId="1" fillId="0" borderId="0">
      <alignment vertical="center"/>
    </xf>
    <xf numFmtId="41" fontId="211" fillId="0" borderId="0" applyFont="0" applyFill="0" applyBorder="0" applyAlignment="0" applyProtection="0"/>
    <xf numFmtId="0" fontId="306" fillId="52" borderId="0" applyNumberFormat="0" applyBorder="0" applyAlignment="0" applyProtection="0">
      <alignment vertical="center"/>
    </xf>
    <xf numFmtId="0" fontId="306" fillId="53" borderId="0" applyNumberFormat="0" applyBorder="0" applyAlignment="0" applyProtection="0">
      <alignment vertical="center"/>
    </xf>
    <xf numFmtId="0" fontId="306" fillId="54" borderId="0" applyNumberFormat="0" applyBorder="0" applyAlignment="0" applyProtection="0">
      <alignment vertical="center"/>
    </xf>
    <xf numFmtId="0" fontId="306" fillId="55" borderId="0" applyNumberFormat="0" applyBorder="0" applyAlignment="0" applyProtection="0">
      <alignment vertical="center"/>
    </xf>
    <xf numFmtId="0" fontId="306" fillId="56" borderId="0" applyNumberFormat="0" applyBorder="0" applyAlignment="0" applyProtection="0">
      <alignment vertical="center"/>
    </xf>
    <xf numFmtId="0" fontId="306" fillId="57" borderId="0" applyNumberFormat="0" applyBorder="0" applyAlignment="0" applyProtection="0">
      <alignment vertical="center"/>
    </xf>
    <xf numFmtId="0" fontId="306" fillId="58" borderId="0" applyNumberFormat="0" applyBorder="0" applyAlignment="0" applyProtection="0">
      <alignment vertical="center"/>
    </xf>
    <xf numFmtId="0" fontId="306" fillId="59" borderId="0" applyNumberFormat="0" applyBorder="0" applyAlignment="0" applyProtection="0">
      <alignment vertical="center"/>
    </xf>
    <xf numFmtId="0" fontId="306" fillId="60" borderId="0" applyNumberFormat="0" applyBorder="0" applyAlignment="0" applyProtection="0">
      <alignment vertical="center"/>
    </xf>
    <xf numFmtId="0" fontId="306" fillId="55" borderId="0" applyNumberFormat="0" applyBorder="0" applyAlignment="0" applyProtection="0">
      <alignment vertical="center"/>
    </xf>
    <xf numFmtId="0" fontId="306" fillId="58" borderId="0" applyNumberFormat="0" applyBorder="0" applyAlignment="0" applyProtection="0">
      <alignment vertical="center"/>
    </xf>
    <xf numFmtId="0" fontId="306" fillId="61" borderId="0" applyNumberFormat="0" applyBorder="0" applyAlignment="0" applyProtection="0">
      <alignment vertical="center"/>
    </xf>
    <xf numFmtId="0" fontId="307" fillId="62" borderId="0" applyNumberFormat="0" applyBorder="0" applyAlignment="0" applyProtection="0">
      <alignment vertical="center"/>
    </xf>
    <xf numFmtId="0" fontId="307" fillId="59" borderId="0" applyNumberFormat="0" applyBorder="0" applyAlignment="0" applyProtection="0">
      <alignment vertical="center"/>
    </xf>
    <xf numFmtId="0" fontId="307" fillId="60" borderId="0" applyNumberFormat="0" applyBorder="0" applyAlignment="0" applyProtection="0">
      <alignment vertical="center"/>
    </xf>
    <xf numFmtId="0" fontId="307" fillId="63" borderId="0" applyNumberFormat="0" applyBorder="0" applyAlignment="0" applyProtection="0">
      <alignment vertical="center"/>
    </xf>
    <xf numFmtId="0" fontId="307" fillId="64" borderId="0" applyNumberFormat="0" applyBorder="0" applyAlignment="0" applyProtection="0">
      <alignment vertical="center"/>
    </xf>
    <xf numFmtId="0" fontId="307" fillId="65" borderId="0" applyNumberFormat="0" applyBorder="0" applyAlignment="0" applyProtection="0">
      <alignment vertical="center"/>
    </xf>
    <xf numFmtId="41" fontId="211" fillId="0" borderId="0" applyFont="0" applyFill="0" applyBorder="0" applyAlignment="0" applyProtection="0"/>
    <xf numFmtId="41" fontId="211" fillId="0" borderId="0" applyFont="0" applyFill="0" applyBorder="0" applyAlignment="0" applyProtection="0"/>
    <xf numFmtId="43" fontId="211" fillId="0" borderId="0" applyFont="0" applyFill="0" applyBorder="0" applyAlignment="0" applyProtection="0"/>
    <xf numFmtId="43" fontId="211" fillId="0" borderId="0" applyFont="0" applyFill="0" applyBorder="0" applyAlignment="0" applyProtection="0"/>
    <xf numFmtId="0" fontId="148" fillId="0" borderId="0"/>
    <xf numFmtId="3" fontId="115" fillId="0" borderId="0" applyFont="0" applyFill="0" applyBorder="0" applyAlignment="0" applyProtection="0"/>
    <xf numFmtId="0" fontId="307" fillId="66" borderId="0" applyNumberFormat="0" applyBorder="0" applyAlignment="0" applyProtection="0">
      <alignment vertical="center"/>
    </xf>
    <xf numFmtId="0" fontId="307" fillId="67" borderId="0" applyNumberFormat="0" applyBorder="0" applyAlignment="0" applyProtection="0">
      <alignment vertical="center"/>
    </xf>
    <xf numFmtId="0" fontId="307" fillId="68" borderId="0" applyNumberFormat="0" applyBorder="0" applyAlignment="0" applyProtection="0">
      <alignment vertical="center"/>
    </xf>
    <xf numFmtId="0" fontId="307" fillId="63" borderId="0" applyNumberFormat="0" applyBorder="0" applyAlignment="0" applyProtection="0">
      <alignment vertical="center"/>
    </xf>
    <xf numFmtId="0" fontId="307" fillId="64" borderId="0" applyNumberFormat="0" applyBorder="0" applyAlignment="0" applyProtection="0">
      <alignment vertical="center"/>
    </xf>
    <xf numFmtId="0" fontId="307" fillId="69" borderId="0" applyNumberFormat="0" applyBorder="0" applyAlignment="0" applyProtection="0">
      <alignment vertical="center"/>
    </xf>
    <xf numFmtId="0" fontId="308" fillId="0" borderId="0" applyNumberFormat="0" applyFill="0" applyBorder="0" applyAlignment="0" applyProtection="0">
      <alignment vertical="center"/>
    </xf>
    <xf numFmtId="0" fontId="119" fillId="71" borderId="86" applyNumberFormat="0" applyAlignment="0" applyProtection="0">
      <alignment vertical="center"/>
    </xf>
    <xf numFmtId="0" fontId="119" fillId="71" borderId="86" applyNumberFormat="0" applyAlignment="0" applyProtection="0">
      <alignment vertical="center"/>
    </xf>
    <xf numFmtId="0" fontId="309" fillId="71" borderId="86" applyNumberFormat="0" applyAlignment="0" applyProtection="0">
      <alignment vertical="center"/>
    </xf>
    <xf numFmtId="261" fontId="310" fillId="0" borderId="0">
      <protection locked="0"/>
    </xf>
    <xf numFmtId="0" fontId="311" fillId="53" borderId="0" applyNumberFormat="0" applyBorder="0" applyAlignment="0" applyProtection="0">
      <alignment vertical="center"/>
    </xf>
    <xf numFmtId="1" fontId="111" fillId="0" borderId="84" applyFill="0" applyBorder="0">
      <alignment horizontal="center"/>
    </xf>
    <xf numFmtId="0" fontId="107" fillId="76" borderId="94" applyNumberFormat="0" applyFont="0" applyAlignment="0" applyProtection="0">
      <alignment vertical="center"/>
    </xf>
    <xf numFmtId="0" fontId="306" fillId="76" borderId="94" applyNumberFormat="0" applyFont="0" applyAlignment="0" applyProtection="0">
      <alignment vertical="center"/>
    </xf>
    <xf numFmtId="9" fontId="107" fillId="0" borderId="0" applyFont="0" applyFill="0" applyBorder="0" applyAlignment="0" applyProtection="0">
      <alignment vertical="center"/>
    </xf>
    <xf numFmtId="9" fontId="107" fillId="0" borderId="0" applyFont="0" applyFill="0" applyBorder="0" applyAlignment="0" applyProtection="0">
      <alignment vertical="center"/>
    </xf>
    <xf numFmtId="9" fontId="107" fillId="0" borderId="0" applyFont="0" applyFill="0" applyBorder="0" applyAlignment="0" applyProtection="0">
      <alignment vertical="center"/>
    </xf>
    <xf numFmtId="9" fontId="312" fillId="0" borderId="0" applyFont="0" applyFill="0" applyBorder="0" applyAlignment="0" applyProtection="0"/>
    <xf numFmtId="9" fontId="313" fillId="0" borderId="0" applyFont="0" applyFill="0" applyBorder="0" applyAlignment="0" applyProtection="0">
      <alignment vertical="center"/>
    </xf>
    <xf numFmtId="9" fontId="107" fillId="0" borderId="0" applyFont="0" applyFill="0" applyBorder="0" applyAlignment="0" applyProtection="0">
      <alignment vertical="center"/>
    </xf>
    <xf numFmtId="9" fontId="107" fillId="0" borderId="0" applyFont="0" applyFill="0" applyBorder="0" applyAlignment="0" applyProtection="0">
      <alignment vertical="center"/>
    </xf>
    <xf numFmtId="9" fontId="107" fillId="0" borderId="0" applyFont="0" applyFill="0" applyBorder="0" applyAlignment="0" applyProtection="0">
      <alignment vertical="center"/>
    </xf>
    <xf numFmtId="9" fontId="85" fillId="0" borderId="0" applyFont="0" applyFill="0" applyBorder="0" applyAlignment="0" applyProtection="0">
      <alignment vertical="center"/>
    </xf>
    <xf numFmtId="9" fontId="107" fillId="0" borderId="0" applyFont="0" applyFill="0" applyBorder="0" applyAlignment="0" applyProtection="0">
      <alignment vertical="center"/>
    </xf>
    <xf numFmtId="9" fontId="107" fillId="0" borderId="0" applyFont="0" applyFill="0" applyBorder="0" applyAlignment="0" applyProtection="0">
      <alignment vertical="center"/>
    </xf>
    <xf numFmtId="9" fontId="107" fillId="0" borderId="0" applyFont="0" applyFill="0" applyBorder="0" applyAlignment="0" applyProtection="0">
      <alignment vertical="center"/>
    </xf>
    <xf numFmtId="9" fontId="107" fillId="0" borderId="0" applyFont="0" applyFill="0" applyBorder="0" applyAlignment="0" applyProtection="0">
      <alignment vertical="center"/>
    </xf>
    <xf numFmtId="9" fontId="107" fillId="0" borderId="0" applyFont="0" applyFill="0" applyBorder="0" applyAlignment="0" applyProtection="0">
      <alignment vertical="center"/>
    </xf>
    <xf numFmtId="0" fontId="314" fillId="75" borderId="0" applyNumberFormat="0" applyBorder="0" applyAlignment="0" applyProtection="0">
      <alignment vertical="center"/>
    </xf>
    <xf numFmtId="0" fontId="315" fillId="0" borderId="0" applyNumberFormat="0" applyFill="0" applyBorder="0" applyAlignment="0" applyProtection="0">
      <alignment vertical="center"/>
    </xf>
    <xf numFmtId="0" fontId="123" fillId="73" borderId="87" applyNumberFormat="0" applyAlignment="0" applyProtection="0">
      <alignment vertical="center"/>
    </xf>
    <xf numFmtId="0" fontId="123" fillId="73" borderId="87" applyNumberFormat="0" applyAlignment="0" applyProtection="0">
      <alignment vertical="center"/>
    </xf>
    <xf numFmtId="0" fontId="316" fillId="73" borderId="87" applyNumberFormat="0" applyAlignment="0" applyProtection="0">
      <alignment vertical="center"/>
    </xf>
    <xf numFmtId="178" fontId="184" fillId="2" borderId="84">
      <alignment horizontal="right" vertical="center"/>
      <protection locked="0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>
      <alignment vertical="center"/>
    </xf>
    <xf numFmtId="41" fontId="163" fillId="0" borderId="0" applyFont="0" applyFill="0" applyBorder="0" applyAlignment="0" applyProtection="0">
      <alignment vertical="center"/>
    </xf>
    <xf numFmtId="41" fontId="312" fillId="0" borderId="0" applyFont="0" applyFill="0" applyBorder="0" applyAlignment="0" applyProtection="0"/>
    <xf numFmtId="41" fontId="313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>
      <alignment vertical="center"/>
    </xf>
    <xf numFmtId="200" fontId="138" fillId="0" borderId="0" applyFont="0" applyFill="0" applyBorder="0" applyAlignment="0" applyProtection="0"/>
    <xf numFmtId="200" fontId="138" fillId="0" borderId="0" applyFont="0" applyFill="0" applyBorder="0" applyAlignment="0" applyProtection="0"/>
    <xf numFmtId="0" fontId="317" fillId="0" borderId="92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318" fillId="0" borderId="99" applyNumberFormat="0" applyFill="0" applyAlignment="0" applyProtection="0">
      <alignment vertical="center"/>
    </xf>
    <xf numFmtId="0" fontId="126" fillId="57" borderId="86" applyNumberFormat="0" applyAlignment="0" applyProtection="0">
      <alignment vertical="center"/>
    </xf>
    <xf numFmtId="0" fontId="126" fillId="57" borderId="86" applyNumberFormat="0" applyAlignment="0" applyProtection="0">
      <alignment vertical="center"/>
    </xf>
    <xf numFmtId="0" fontId="319" fillId="57" borderId="86" applyNumberFormat="0" applyAlignment="0" applyProtection="0">
      <alignment vertical="center"/>
    </xf>
    <xf numFmtId="0" fontId="320" fillId="0" borderId="101" applyNumberFormat="0" applyFill="0" applyAlignment="0" applyProtection="0">
      <alignment vertical="center"/>
    </xf>
    <xf numFmtId="0" fontId="321" fillId="0" borderId="102" applyNumberFormat="0" applyFill="0" applyAlignment="0" applyProtection="0">
      <alignment vertical="center"/>
    </xf>
    <xf numFmtId="0" fontId="322" fillId="0" borderId="90" applyNumberFormat="0" applyFill="0" applyAlignment="0" applyProtection="0">
      <alignment vertical="center"/>
    </xf>
    <xf numFmtId="0" fontId="322" fillId="0" borderId="0" applyNumberFormat="0" applyFill="0" applyBorder="0" applyAlignment="0" applyProtection="0">
      <alignment vertical="center"/>
    </xf>
    <xf numFmtId="0" fontId="127" fillId="0" borderId="0" applyNumberFormat="0" applyFill="0" applyBorder="0" applyAlignment="0" applyProtection="0">
      <alignment vertical="center"/>
    </xf>
    <xf numFmtId="0" fontId="323" fillId="54" borderId="0" applyNumberFormat="0" applyBorder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324" fillId="71" borderId="95" applyNumberFormat="0" applyAlignment="0" applyProtection="0">
      <alignment vertical="center"/>
    </xf>
    <xf numFmtId="0" fontId="163" fillId="0" borderId="0">
      <alignment vertical="center"/>
    </xf>
    <xf numFmtId="0" fontId="107" fillId="0" borderId="0"/>
    <xf numFmtId="0" fontId="107" fillId="0" borderId="0">
      <alignment vertical="center"/>
    </xf>
    <xf numFmtId="0" fontId="106" fillId="0" borderId="0">
      <alignment vertical="center"/>
    </xf>
    <xf numFmtId="0" fontId="163" fillId="0" borderId="0">
      <alignment vertical="center"/>
    </xf>
    <xf numFmtId="0" fontId="106" fillId="0" borderId="0">
      <alignment vertical="center"/>
    </xf>
    <xf numFmtId="0" fontId="107" fillId="0" borderId="0"/>
    <xf numFmtId="0" fontId="1" fillId="0" borderId="0">
      <alignment vertical="center"/>
    </xf>
    <xf numFmtId="0" fontId="313" fillId="0" borderId="0"/>
    <xf numFmtId="0" fontId="107" fillId="0" borderId="0">
      <alignment vertical="center"/>
    </xf>
    <xf numFmtId="0" fontId="107" fillId="0" borderId="0">
      <alignment vertical="center"/>
    </xf>
    <xf numFmtId="0" fontId="163" fillId="0" borderId="0">
      <alignment vertical="center"/>
    </xf>
    <xf numFmtId="0" fontId="1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63" fillId="0" borderId="0">
      <alignment vertical="center"/>
    </xf>
    <xf numFmtId="0" fontId="163" fillId="0" borderId="0">
      <alignment vertical="center"/>
    </xf>
    <xf numFmtId="0" fontId="163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306" fillId="0" borderId="0">
      <alignment vertical="center"/>
    </xf>
    <xf numFmtId="0" fontId="163" fillId="0" borderId="0">
      <alignment vertical="center"/>
    </xf>
    <xf numFmtId="0" fontId="163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63" fillId="0" borderId="0">
      <alignment vertical="center"/>
    </xf>
    <xf numFmtId="0" fontId="106" fillId="0" borderId="0">
      <alignment vertical="center"/>
    </xf>
    <xf numFmtId="0" fontId="107" fillId="0" borderId="0"/>
    <xf numFmtId="0" fontId="106" fillId="0" borderId="0">
      <alignment vertical="center"/>
    </xf>
    <xf numFmtId="0" fontId="107" fillId="0" borderId="0">
      <alignment vertical="center"/>
    </xf>
    <xf numFmtId="0" fontId="107" fillId="0" borderId="0" applyNumberFormat="0" applyFill="0" applyBorder="0" applyAlignment="0" applyProtection="0"/>
    <xf numFmtId="0" fontId="204" fillId="0" borderId="0" applyAlignment="0">
      <alignment vertical="top" wrapText="1"/>
      <protection locked="0"/>
    </xf>
    <xf numFmtId="0" fontId="163" fillId="0" borderId="0">
      <alignment vertical="center"/>
    </xf>
    <xf numFmtId="0" fontId="106" fillId="0" borderId="0">
      <alignment vertical="center"/>
    </xf>
    <xf numFmtId="0" fontId="163" fillId="0" borderId="0">
      <alignment vertical="center"/>
    </xf>
    <xf numFmtId="43" fontId="211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25" fillId="86" borderId="108">
      <alignment horizontal="center" vertical="center" wrapText="1"/>
    </xf>
    <xf numFmtId="0" fontId="85" fillId="0" borderId="0">
      <alignment vertical="center"/>
    </xf>
    <xf numFmtId="0" fontId="184" fillId="0" borderId="0">
      <alignment vertical="center"/>
    </xf>
    <xf numFmtId="0" fontId="326" fillId="0" borderId="0">
      <alignment vertical="center"/>
    </xf>
    <xf numFmtId="0" fontId="107" fillId="0" borderId="0"/>
    <xf numFmtId="0" fontId="1" fillId="21" borderId="82" applyNumberFormat="0" applyFont="0" applyAlignment="0" applyProtection="0">
      <alignment vertical="center"/>
    </xf>
    <xf numFmtId="0" fontId="107" fillId="0" borderId="0">
      <alignment vertical="center"/>
    </xf>
    <xf numFmtId="41" fontId="107" fillId="0" borderId="0" applyFont="0" applyFill="0" applyBorder="0" applyAlignment="0" applyProtection="0">
      <alignment vertical="center"/>
    </xf>
    <xf numFmtId="0" fontId="312" fillId="0" borderId="0"/>
    <xf numFmtId="0" fontId="85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1" fillId="0" borderId="0">
      <alignment vertical="center"/>
    </xf>
    <xf numFmtId="0" fontId="327" fillId="0" borderId="0">
      <alignment vertical="center"/>
    </xf>
    <xf numFmtId="41" fontId="32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12" fillId="0" borderId="0"/>
    <xf numFmtId="9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107" fillId="0" borderId="0"/>
    <xf numFmtId="0" fontId="172" fillId="0" borderId="0">
      <protection locked="0"/>
    </xf>
    <xf numFmtId="0" fontId="138" fillId="0" borderId="0" applyFont="0" applyFill="0" applyBorder="0" applyAlignment="0" applyProtection="0"/>
    <xf numFmtId="0" fontId="112" fillId="0" borderId="0"/>
    <xf numFmtId="38" fontId="115" fillId="0" borderId="0" applyFont="0" applyFill="0" applyBorder="0" applyAlignment="0" applyProtection="0"/>
    <xf numFmtId="0" fontId="112" fillId="0" borderId="0"/>
    <xf numFmtId="244" fontId="135" fillId="0" borderId="0"/>
    <xf numFmtId="0" fontId="112" fillId="0" borderId="0"/>
    <xf numFmtId="0" fontId="138" fillId="0" borderId="0" applyFont="0" applyFill="0" applyBorder="0" applyAlignment="0" applyProtection="0"/>
    <xf numFmtId="0" fontId="172" fillId="0" borderId="0">
      <protection locked="0"/>
    </xf>
    <xf numFmtId="0" fontId="172" fillId="0" borderId="0">
      <protection locked="0"/>
    </xf>
    <xf numFmtId="0" fontId="172" fillId="0" borderId="0">
      <protection locked="0"/>
    </xf>
    <xf numFmtId="0" fontId="172" fillId="0" borderId="0">
      <protection locked="0"/>
    </xf>
    <xf numFmtId="0" fontId="172" fillId="0" borderId="0">
      <protection locked="0"/>
    </xf>
    <xf numFmtId="0" fontId="172" fillId="0" borderId="0">
      <protection locked="0"/>
    </xf>
    <xf numFmtId="0" fontId="172" fillId="0" borderId="0">
      <protection locked="0"/>
    </xf>
    <xf numFmtId="0" fontId="172" fillId="0" borderId="0">
      <protection locked="0"/>
    </xf>
    <xf numFmtId="0" fontId="172" fillId="0" borderId="0">
      <protection locked="0"/>
    </xf>
    <xf numFmtId="0" fontId="172" fillId="0" borderId="0">
      <protection locked="0"/>
    </xf>
    <xf numFmtId="0" fontId="172" fillId="0" borderId="0">
      <protection locked="0"/>
    </xf>
    <xf numFmtId="0" fontId="172" fillId="0" borderId="0">
      <protection locked="0"/>
    </xf>
    <xf numFmtId="0" fontId="172" fillId="0" borderId="0">
      <protection locked="0"/>
    </xf>
    <xf numFmtId="0" fontId="172" fillId="0" borderId="0">
      <protection locked="0"/>
    </xf>
    <xf numFmtId="0" fontId="172" fillId="0" borderId="0">
      <protection locked="0"/>
    </xf>
    <xf numFmtId="244" fontId="107" fillId="0" borderId="0" applyFont="0" applyFill="0" applyBorder="0" applyAlignment="0" applyProtection="0"/>
    <xf numFmtId="0" fontId="172" fillId="0" borderId="0">
      <protection locked="0"/>
    </xf>
    <xf numFmtId="0" fontId="172" fillId="0" borderId="0">
      <protection locked="0"/>
    </xf>
    <xf numFmtId="0" fontId="172" fillId="0" borderId="0">
      <protection locked="0"/>
    </xf>
    <xf numFmtId="0" fontId="172" fillId="0" borderId="0">
      <protection locked="0"/>
    </xf>
    <xf numFmtId="0" fontId="172" fillId="0" borderId="0">
      <protection locked="0"/>
    </xf>
    <xf numFmtId="0" fontId="138" fillId="0" borderId="0" applyFont="0" applyFill="0" applyBorder="0" applyAlignment="0" applyProtection="0"/>
    <xf numFmtId="0" fontId="112" fillId="0" borderId="0"/>
    <xf numFmtId="43" fontId="107" fillId="0" borderId="0" applyFont="0" applyFill="0" applyBorder="0" applyAlignment="0" applyProtection="0"/>
    <xf numFmtId="0" fontId="112" fillId="0" borderId="0"/>
    <xf numFmtId="9" fontId="328" fillId="0" borderId="0" applyBorder="0" applyAlignment="0" applyProtection="0"/>
    <xf numFmtId="0" fontId="144" fillId="0" borderId="0" applyFont="0" applyFill="0" applyBorder="0" applyAlignment="0" applyProtection="0"/>
    <xf numFmtId="0" fontId="144" fillId="0" borderId="0" applyFont="0" applyFill="0" applyBorder="0" applyAlignment="0" applyProtection="0"/>
    <xf numFmtId="0" fontId="144" fillId="0" borderId="0"/>
    <xf numFmtId="0" fontId="138" fillId="0" borderId="36">
      <alignment vertical="center"/>
    </xf>
    <xf numFmtId="0" fontId="138" fillId="0" borderId="36">
      <alignment vertical="center"/>
    </xf>
    <xf numFmtId="0" fontId="138" fillId="0" borderId="36">
      <alignment vertical="center"/>
    </xf>
    <xf numFmtId="0" fontId="138" fillId="0" borderId="36">
      <alignment vertical="center"/>
    </xf>
    <xf numFmtId="0" fontId="138" fillId="0" borderId="36">
      <alignment vertical="center"/>
    </xf>
    <xf numFmtId="0" fontId="138" fillId="0" borderId="36">
      <alignment vertical="center"/>
    </xf>
    <xf numFmtId="0" fontId="138" fillId="0" borderId="36">
      <alignment vertical="center"/>
    </xf>
    <xf numFmtId="0" fontId="138" fillId="0" borderId="36">
      <alignment vertical="center"/>
    </xf>
    <xf numFmtId="0" fontId="138" fillId="0" borderId="36">
      <alignment vertical="center"/>
    </xf>
    <xf numFmtId="0" fontId="138" fillId="0" borderId="36">
      <alignment vertical="center"/>
    </xf>
    <xf numFmtId="0" fontId="138" fillId="0" borderId="36">
      <alignment vertical="center"/>
    </xf>
    <xf numFmtId="0" fontId="138" fillId="0" borderId="36">
      <alignment vertical="center"/>
    </xf>
    <xf numFmtId="0" fontId="138" fillId="0" borderId="36">
      <alignment vertical="center"/>
    </xf>
    <xf numFmtId="0" fontId="138" fillId="0" borderId="36">
      <alignment vertical="center"/>
    </xf>
    <xf numFmtId="0" fontId="138" fillId="0" borderId="36">
      <alignment vertical="center"/>
    </xf>
    <xf numFmtId="0" fontId="138" fillId="0" borderId="36">
      <alignment vertical="center"/>
    </xf>
    <xf numFmtId="0" fontId="138" fillId="0" borderId="36">
      <alignment vertical="center"/>
    </xf>
    <xf numFmtId="0" fontId="138" fillId="0" borderId="36">
      <alignment vertical="center"/>
    </xf>
    <xf numFmtId="0" fontId="138" fillId="0" borderId="36">
      <alignment vertical="center"/>
    </xf>
    <xf numFmtId="0" fontId="138" fillId="0" borderId="36">
      <alignment vertical="center"/>
    </xf>
    <xf numFmtId="0" fontId="138" fillId="0" borderId="36">
      <alignment vertical="center"/>
    </xf>
    <xf numFmtId="0" fontId="138" fillId="0" borderId="36">
      <alignment vertical="center"/>
    </xf>
    <xf numFmtId="0" fontId="138" fillId="0" borderId="36">
      <alignment vertical="center"/>
    </xf>
    <xf numFmtId="0" fontId="138" fillId="0" borderId="36">
      <alignment vertical="center"/>
    </xf>
    <xf numFmtId="0" fontId="138" fillId="0" borderId="36">
      <alignment vertical="center"/>
    </xf>
    <xf numFmtId="0" fontId="138" fillId="0" borderId="36">
      <alignment vertical="center"/>
    </xf>
    <xf numFmtId="0" fontId="138" fillId="0" borderId="36">
      <alignment vertical="center"/>
    </xf>
    <xf numFmtId="0" fontId="138" fillId="0" borderId="36">
      <alignment vertical="center"/>
    </xf>
    <xf numFmtId="0" fontId="138" fillId="0" borderId="36">
      <alignment vertical="center"/>
    </xf>
    <xf numFmtId="0" fontId="138" fillId="0" borderId="36">
      <alignment vertical="center"/>
    </xf>
    <xf numFmtId="0" fontId="138" fillId="0" borderId="36">
      <alignment vertical="center"/>
    </xf>
    <xf numFmtId="0" fontId="138" fillId="0" borderId="36">
      <alignment vertical="center"/>
    </xf>
    <xf numFmtId="0" fontId="138" fillId="0" borderId="36">
      <alignment vertical="center"/>
    </xf>
    <xf numFmtId="0" fontId="138" fillId="0" borderId="36">
      <alignment vertical="center"/>
    </xf>
    <xf numFmtId="0" fontId="138" fillId="0" borderId="36">
      <alignment vertical="center"/>
    </xf>
    <xf numFmtId="0" fontId="138" fillId="0" borderId="36">
      <alignment vertical="center"/>
    </xf>
    <xf numFmtId="0" fontId="138" fillId="0" borderId="36">
      <alignment vertical="center"/>
    </xf>
    <xf numFmtId="0" fontId="138" fillId="0" borderId="36">
      <alignment vertical="center"/>
    </xf>
    <xf numFmtId="0" fontId="138" fillId="0" borderId="36">
      <alignment vertical="center"/>
    </xf>
    <xf numFmtId="0" fontId="212" fillId="0" borderId="0"/>
    <xf numFmtId="244" fontId="112" fillId="0" borderId="0"/>
    <xf numFmtId="244" fontId="138" fillId="0" borderId="0"/>
    <xf numFmtId="211" fontId="112" fillId="0" borderId="0" applyFont="0" applyFill="0" applyBorder="0" applyAlignment="0" applyProtection="0"/>
    <xf numFmtId="0" fontId="329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330" fillId="0" borderId="0" applyFont="0" applyFill="0" applyBorder="0" applyAlignment="0" applyProtection="0"/>
    <xf numFmtId="0" fontId="144" fillId="0" borderId="0" applyFont="0" applyFill="0" applyBorder="0" applyAlignment="0" applyProtection="0"/>
    <xf numFmtId="0" fontId="144" fillId="0" borderId="0" applyFont="0" applyFill="0" applyBorder="0" applyAlignment="0" applyProtection="0"/>
    <xf numFmtId="41" fontId="331" fillId="0" borderId="0" applyFont="0" applyFill="0" applyBorder="0" applyAlignment="0" applyProtection="0"/>
    <xf numFmtId="43" fontId="331" fillId="0" borderId="0" applyFont="0" applyFill="0" applyBorder="0" applyAlignment="0" applyProtection="0"/>
    <xf numFmtId="262" fontId="107" fillId="0" borderId="0" applyFont="0" applyFill="0" applyBorder="0" applyAlignment="0" applyProtection="0"/>
    <xf numFmtId="41" fontId="332" fillId="0" borderId="0" applyFont="0" applyFill="0" applyBorder="0" applyAlignment="0" applyProtection="0"/>
    <xf numFmtId="263" fontId="107" fillId="0" borderId="0" applyFont="0" applyFill="0" applyBorder="0" applyAlignment="0" applyProtection="0"/>
    <xf numFmtId="43" fontId="332" fillId="0" borderId="0" applyFont="0" applyFill="0" applyBorder="0" applyAlignment="0" applyProtection="0"/>
    <xf numFmtId="199" fontId="333" fillId="0" borderId="0">
      <protection locked="0"/>
    </xf>
    <xf numFmtId="0" fontId="220" fillId="0" borderId="0" applyFont="0" applyFill="0" applyBorder="0" applyAlignment="0" applyProtection="0"/>
    <xf numFmtId="244" fontId="220" fillId="0" borderId="0" applyFont="0" applyFill="0" applyBorder="0" applyAlignment="0" applyProtection="0"/>
    <xf numFmtId="0" fontId="334" fillId="0" borderId="0" applyFont="0" applyFill="0" applyBorder="0" applyAlignment="0" applyProtection="0"/>
    <xf numFmtId="0" fontId="210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6" fillId="0" borderId="0" applyFont="0" applyFill="0" applyBorder="0" applyAlignment="0" applyProtection="0"/>
    <xf numFmtId="0" fontId="220" fillId="0" borderId="0" applyFont="0" applyFill="0" applyBorder="0" applyAlignment="0" applyProtection="0"/>
    <xf numFmtId="0" fontId="334" fillId="0" borderId="0" applyFont="0" applyFill="0" applyBorder="0" applyAlignment="0" applyProtection="0"/>
    <xf numFmtId="0" fontId="329" fillId="0" borderId="0" applyFont="0" applyFill="0" applyBorder="0" applyAlignment="0" applyProtection="0"/>
    <xf numFmtId="0" fontId="329" fillId="0" borderId="0" applyFont="0" applyFill="0" applyBorder="0" applyAlignment="0" applyProtection="0"/>
    <xf numFmtId="0" fontId="330" fillId="0" borderId="0" applyFont="0" applyFill="0" applyBorder="0" applyAlignment="0" applyProtection="0"/>
    <xf numFmtId="0" fontId="330" fillId="0" borderId="0" applyFont="0" applyFill="0" applyBorder="0" applyAlignment="0" applyProtection="0"/>
    <xf numFmtId="0" fontId="330" fillId="0" borderId="0" applyFont="0" applyFill="0" applyBorder="0" applyAlignment="0" applyProtection="0"/>
    <xf numFmtId="0" fontId="330" fillId="0" borderId="0" applyFont="0" applyFill="0" applyBorder="0" applyAlignment="0" applyProtection="0"/>
    <xf numFmtId="0" fontId="329" fillId="0" borderId="0" applyFont="0" applyFill="0" applyBorder="0" applyAlignment="0" applyProtection="0"/>
    <xf numFmtId="0" fontId="107" fillId="0" borderId="0" applyFont="0" applyFill="0" applyBorder="0" applyAlignment="0" applyProtection="0"/>
    <xf numFmtId="244" fontId="210" fillId="0" borderId="0" applyFont="0" applyFill="0" applyBorder="0" applyAlignment="0" applyProtection="0"/>
    <xf numFmtId="244" fontId="220" fillId="0" borderId="0" applyFont="0" applyFill="0" applyBorder="0" applyAlignment="0" applyProtection="0"/>
    <xf numFmtId="0" fontId="334" fillId="0" borderId="0" applyFont="0" applyFill="0" applyBorder="0" applyAlignment="0" applyProtection="0"/>
    <xf numFmtId="0" fontId="210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6" fillId="0" borderId="0" applyFont="0" applyFill="0" applyBorder="0" applyAlignment="0" applyProtection="0"/>
    <xf numFmtId="0" fontId="220" fillId="0" borderId="0" applyFont="0" applyFill="0" applyBorder="0" applyAlignment="0" applyProtection="0"/>
    <xf numFmtId="0" fontId="334" fillId="0" borderId="0" applyFont="0" applyFill="0" applyBorder="0" applyAlignment="0" applyProtection="0"/>
    <xf numFmtId="42" fontId="331" fillId="0" borderId="0" applyFont="0" applyFill="0" applyBorder="0" applyAlignment="0" applyProtection="0"/>
    <xf numFmtId="44" fontId="331" fillId="0" borderId="0" applyFont="0" applyFill="0" applyBorder="0" applyAlignment="0" applyProtection="0"/>
    <xf numFmtId="264" fontId="107" fillId="0" borderId="0" applyFont="0" applyFill="0" applyBorder="0" applyAlignment="0" applyProtection="0"/>
    <xf numFmtId="216" fontId="107" fillId="0" borderId="0" applyFont="0" applyFill="0" applyBorder="0" applyAlignment="0" applyProtection="0"/>
    <xf numFmtId="244" fontId="220" fillId="0" borderId="0" applyFont="0" applyFill="0" applyBorder="0" applyAlignment="0" applyProtection="0"/>
    <xf numFmtId="0" fontId="220" fillId="0" borderId="0" applyFont="0" applyFill="0" applyBorder="0" applyAlignment="0" applyProtection="0"/>
    <xf numFmtId="244" fontId="210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218" fillId="0" borderId="0" applyFont="0" applyFill="0" applyBorder="0" applyAlignment="0" applyProtection="0"/>
    <xf numFmtId="0" fontId="217" fillId="0" borderId="0" applyFont="0" applyFill="0" applyBorder="0" applyAlignment="0" applyProtection="0"/>
    <xf numFmtId="0" fontId="335" fillId="0" borderId="0" applyFont="0" applyFill="0" applyBorder="0" applyAlignment="0" applyProtection="0"/>
    <xf numFmtId="0" fontId="336" fillId="0" borderId="0" applyFont="0" applyFill="0" applyBorder="0" applyAlignment="0" applyProtection="0"/>
    <xf numFmtId="0" fontId="220" fillId="0" borderId="0" applyFont="0" applyFill="0" applyBorder="0" applyAlignment="0" applyProtection="0"/>
    <xf numFmtId="0" fontId="334" fillId="0" borderId="0" applyFont="0" applyFill="0" applyBorder="0" applyAlignment="0" applyProtection="0"/>
    <xf numFmtId="0" fontId="112" fillId="0" borderId="0" applyFont="0" applyFill="0" applyBorder="0" applyAlignment="0" applyProtection="0"/>
    <xf numFmtId="0" fontId="337" fillId="0" borderId="0"/>
    <xf numFmtId="0" fontId="147" fillId="0" borderId="0"/>
    <xf numFmtId="0" fontId="332" fillId="0" borderId="0"/>
    <xf numFmtId="0" fontId="338" fillId="0" borderId="0"/>
    <xf numFmtId="0" fontId="339" fillId="0" borderId="0"/>
    <xf numFmtId="244" fontId="341" fillId="0" borderId="0"/>
    <xf numFmtId="0" fontId="210" fillId="0" borderId="0"/>
    <xf numFmtId="0" fontId="147" fillId="0" borderId="0"/>
    <xf numFmtId="0" fontId="210" fillId="0" borderId="0"/>
    <xf numFmtId="0" fontId="217" fillId="0" borderId="0"/>
    <xf numFmtId="0" fontId="218" fillId="0" borderId="0"/>
    <xf numFmtId="0" fontId="335" fillId="0" borderId="0"/>
    <xf numFmtId="0" fontId="336" fillId="0" borderId="0"/>
    <xf numFmtId="0" fontId="334" fillId="0" borderId="0"/>
    <xf numFmtId="0" fontId="210" fillId="0" borderId="0"/>
    <xf numFmtId="0" fontId="334" fillId="0" borderId="0"/>
    <xf numFmtId="0" fontId="336" fillId="0" borderId="0"/>
    <xf numFmtId="0" fontId="334" fillId="0" borderId="0"/>
    <xf numFmtId="0" fontId="342" fillId="0" borderId="0"/>
    <xf numFmtId="0" fontId="220" fillId="0" borderId="0"/>
    <xf numFmtId="0" fontId="217" fillId="0" borderId="0"/>
    <xf numFmtId="0" fontId="218" fillId="0" borderId="0"/>
    <xf numFmtId="244" fontId="340" fillId="0" borderId="0"/>
    <xf numFmtId="244" fontId="341" fillId="0" borderId="0"/>
    <xf numFmtId="0" fontId="48" fillId="0" borderId="0" applyFont="0" applyFill="0" applyBorder="0" applyAlignment="0" applyProtection="0"/>
    <xf numFmtId="43" fontId="112" fillId="0" borderId="0" applyFont="0" applyFill="0" applyBorder="0" applyAlignment="0" applyProtection="0"/>
    <xf numFmtId="265" fontId="180" fillId="0" borderId="0" applyFont="0" applyFill="0" applyBorder="0" applyAlignment="0" applyProtection="0"/>
    <xf numFmtId="0" fontId="48" fillId="0" borderId="0" applyFont="0" applyFill="0" applyBorder="0" applyAlignment="0" applyProtection="0"/>
    <xf numFmtId="37" fontId="172" fillId="0" borderId="0">
      <protection locked="0"/>
    </xf>
    <xf numFmtId="0" fontId="112" fillId="0" borderId="0" applyFont="0" applyFill="0" applyBorder="0" applyAlignment="0" applyProtection="0"/>
    <xf numFmtId="187" fontId="138" fillId="0" borderId="0"/>
    <xf numFmtId="0" fontId="343" fillId="0" borderId="0" applyNumberFormat="0" applyFill="0" applyBorder="0" applyAlignment="0" applyProtection="0">
      <alignment vertical="top"/>
      <protection locked="0"/>
    </xf>
    <xf numFmtId="0" fontId="344" fillId="0" borderId="0" applyNumberFormat="0" applyFill="0" applyBorder="0" applyAlignment="0" applyProtection="0">
      <alignment vertical="top"/>
      <protection locked="0"/>
    </xf>
    <xf numFmtId="266" fontId="345" fillId="0" borderId="0" applyFont="0" applyFill="0" applyBorder="0" applyAlignment="0" applyProtection="0"/>
    <xf numFmtId="216" fontId="345" fillId="0" borderId="0" applyFont="0" applyFill="0" applyBorder="0" applyAlignment="0" applyProtection="0"/>
    <xf numFmtId="0" fontId="112" fillId="0" borderId="0" applyFont="0" applyFill="0" applyBorder="0" applyAlignment="0" applyProtection="0"/>
    <xf numFmtId="0" fontId="112" fillId="0" borderId="0" applyFont="0" applyFill="0" applyBorder="0" applyAlignment="0" applyProtection="0"/>
    <xf numFmtId="0" fontId="346" fillId="0" borderId="0"/>
    <xf numFmtId="0" fontId="180" fillId="0" borderId="34" applyFont="0" applyFill="0" applyBorder="0" applyAlignment="0" applyProtection="0">
      <alignment horizontal="right"/>
    </xf>
    <xf numFmtId="0" fontId="180" fillId="0" borderId="34" applyFont="0" applyFill="0" applyBorder="0" applyAlignment="0" applyProtection="0">
      <alignment horizontal="right"/>
    </xf>
    <xf numFmtId="0" fontId="180" fillId="0" borderId="34" applyFont="0" applyFill="0" applyBorder="0" applyAlignment="0" applyProtection="0">
      <alignment horizontal="right"/>
    </xf>
    <xf numFmtId="0" fontId="180" fillId="0" borderId="34" applyFont="0" applyFill="0" applyBorder="0" applyAlignment="0" applyProtection="0">
      <alignment horizontal="right"/>
    </xf>
    <xf numFmtId="37" fontId="172" fillId="0" borderId="0">
      <protection locked="0"/>
    </xf>
    <xf numFmtId="9" fontId="347" fillId="0" borderId="9" applyProtection="0"/>
    <xf numFmtId="0" fontId="348" fillId="0" borderId="0" applyFont="0" applyFill="0" applyBorder="0" applyAlignment="0" applyProtection="0"/>
    <xf numFmtId="0" fontId="348" fillId="0" borderId="0" applyFont="0" applyFill="0" applyBorder="0" applyAlignment="0" applyProtection="0"/>
    <xf numFmtId="9" fontId="349" fillId="0" borderId="0" applyFont="0" applyFill="0" applyBorder="0" applyAlignment="0" applyProtection="0"/>
    <xf numFmtId="9" fontId="349" fillId="0" borderId="0" applyFont="0" applyFill="0" applyBorder="0" applyAlignment="0" applyProtection="0"/>
    <xf numFmtId="9" fontId="106" fillId="0" borderId="0" applyFont="0" applyFill="0" applyBorder="0" applyAlignment="0" applyProtection="0">
      <alignment vertical="center"/>
    </xf>
    <xf numFmtId="9" fontId="106" fillId="0" borderId="0" applyFont="0" applyFill="0" applyBorder="0" applyAlignment="0" applyProtection="0">
      <alignment vertical="center"/>
    </xf>
    <xf numFmtId="0" fontId="348" fillId="0" borderId="0" applyFont="0" applyFill="0" applyBorder="0" applyAlignment="0" applyProtection="0"/>
    <xf numFmtId="0" fontId="348" fillId="0" borderId="0" applyFont="0" applyFill="0" applyBorder="0" applyAlignment="0" applyProtection="0"/>
    <xf numFmtId="41" fontId="178" fillId="0" borderId="0" applyFont="0" applyFill="0" applyBorder="0" applyAlignment="0" applyProtection="0">
      <alignment vertical="center"/>
    </xf>
    <xf numFmtId="41" fontId="106" fillId="0" borderId="0" applyFont="0" applyFill="0" applyBorder="0" applyAlignment="0" applyProtection="0">
      <alignment vertical="center"/>
    </xf>
    <xf numFmtId="41" fontId="112" fillId="0" borderId="0" applyFont="0" applyFill="0" applyBorder="0" applyAlignment="0" applyProtection="0"/>
    <xf numFmtId="41" fontId="178" fillId="0" borderId="0" applyFont="0" applyFill="0" applyBorder="0" applyAlignment="0" applyProtection="0"/>
    <xf numFmtId="41" fontId="178" fillId="0" borderId="0" applyFont="0" applyFill="0" applyBorder="0" applyAlignment="0" applyProtection="0"/>
    <xf numFmtId="41" fontId="349" fillId="0" borderId="0" applyFont="0" applyFill="0" applyBorder="0" applyAlignment="0" applyProtection="0">
      <alignment vertical="center"/>
    </xf>
    <xf numFmtId="41" fontId="349" fillId="0" borderId="0" applyFont="0" applyFill="0" applyBorder="0" applyAlignment="0" applyProtection="0">
      <alignment vertical="center"/>
    </xf>
    <xf numFmtId="41" fontId="85" fillId="0" borderId="0" applyFont="0" applyFill="0" applyBorder="0" applyAlignment="0" applyProtection="0">
      <alignment vertical="center"/>
    </xf>
    <xf numFmtId="41" fontId="106" fillId="0" borderId="0" applyFont="0" applyFill="0" applyBorder="0" applyAlignment="0" applyProtection="0">
      <alignment vertical="center"/>
    </xf>
    <xf numFmtId="41" fontId="106" fillId="0" borderId="0" applyFont="0" applyFill="0" applyBorder="0" applyAlignment="0" applyProtection="0">
      <alignment vertical="center"/>
    </xf>
    <xf numFmtId="43" fontId="349" fillId="0" borderId="0" applyFont="0" applyFill="0" applyBorder="0" applyAlignment="0" applyProtection="0"/>
    <xf numFmtId="43" fontId="349" fillId="0" borderId="0" applyFont="0" applyFill="0" applyBorder="0" applyAlignment="0" applyProtection="0"/>
    <xf numFmtId="0" fontId="138" fillId="0" borderId="0" applyFont="0" applyFill="0" applyBorder="0" applyAlignment="0" applyProtection="0"/>
    <xf numFmtId="0" fontId="138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/>
    <xf numFmtId="0" fontId="106" fillId="0" borderId="0">
      <alignment vertical="center"/>
    </xf>
    <xf numFmtId="0" fontId="106" fillId="0" borderId="0">
      <alignment vertical="center"/>
    </xf>
    <xf numFmtId="0" fontId="107" fillId="0" borderId="0" applyNumberFormat="0" applyFill="0" applyBorder="0" applyAlignment="0" applyProtection="0"/>
    <xf numFmtId="0" fontId="106" fillId="0" borderId="0">
      <alignment vertical="center"/>
    </xf>
    <xf numFmtId="0" fontId="297" fillId="0" borderId="0">
      <alignment vertical="center"/>
    </xf>
    <xf numFmtId="0" fontId="107" fillId="0" borderId="0"/>
    <xf numFmtId="0" fontId="178" fillId="0" borderId="0">
      <alignment vertical="center"/>
    </xf>
    <xf numFmtId="0" fontId="349" fillId="0" borderId="0"/>
    <xf numFmtId="0" fontId="178" fillId="0" borderId="0">
      <alignment vertical="center"/>
    </xf>
    <xf numFmtId="0" fontId="107" fillId="0" borderId="0">
      <alignment vertical="center"/>
    </xf>
    <xf numFmtId="0" fontId="178" fillId="0" borderId="0">
      <alignment vertical="center"/>
    </xf>
    <xf numFmtId="0" fontId="178" fillId="0" borderId="0"/>
    <xf numFmtId="0" fontId="349" fillId="0" borderId="0"/>
    <xf numFmtId="0" fontId="106" fillId="0" borderId="0"/>
    <xf numFmtId="0" fontId="106" fillId="0" borderId="0"/>
    <xf numFmtId="0" fontId="350" fillId="0" borderId="0"/>
    <xf numFmtId="0" fontId="106" fillId="52" borderId="0" applyNumberFormat="0" applyBorder="0" applyAlignment="0" applyProtection="0">
      <alignment vertical="center"/>
    </xf>
    <xf numFmtId="0" fontId="106" fillId="53" borderId="0" applyNumberFormat="0" applyBorder="0" applyAlignment="0" applyProtection="0">
      <alignment vertical="center"/>
    </xf>
    <xf numFmtId="0" fontId="106" fillId="54" borderId="0" applyNumberFormat="0" applyBorder="0" applyAlignment="0" applyProtection="0">
      <alignment vertical="center"/>
    </xf>
    <xf numFmtId="0" fontId="106" fillId="55" borderId="0" applyNumberFormat="0" applyBorder="0" applyAlignment="0" applyProtection="0">
      <alignment vertical="center"/>
    </xf>
    <xf numFmtId="0" fontId="106" fillId="56" borderId="0" applyNumberFormat="0" applyBorder="0" applyAlignment="0" applyProtection="0">
      <alignment vertical="center"/>
    </xf>
    <xf numFmtId="0" fontId="106" fillId="57" borderId="0" applyNumberFormat="0" applyBorder="0" applyAlignment="0" applyProtection="0">
      <alignment vertical="center"/>
    </xf>
    <xf numFmtId="0" fontId="106" fillId="58" borderId="0" applyNumberFormat="0" applyBorder="0" applyAlignment="0" applyProtection="0">
      <alignment vertical="center"/>
    </xf>
    <xf numFmtId="0" fontId="106" fillId="59" borderId="0" applyNumberFormat="0" applyBorder="0" applyAlignment="0" applyProtection="0">
      <alignment vertical="center"/>
    </xf>
    <xf numFmtId="0" fontId="106" fillId="60" borderId="0" applyNumberFormat="0" applyBorder="0" applyAlignment="0" applyProtection="0">
      <alignment vertical="center"/>
    </xf>
    <xf numFmtId="0" fontId="106" fillId="55" borderId="0" applyNumberFormat="0" applyBorder="0" applyAlignment="0" applyProtection="0">
      <alignment vertical="center"/>
    </xf>
    <xf numFmtId="0" fontId="106" fillId="58" borderId="0" applyNumberFormat="0" applyBorder="0" applyAlignment="0" applyProtection="0">
      <alignment vertical="center"/>
    </xf>
    <xf numFmtId="0" fontId="106" fillId="61" borderId="0" applyNumberFormat="0" applyBorder="0" applyAlignment="0" applyProtection="0">
      <alignment vertical="center"/>
    </xf>
    <xf numFmtId="0" fontId="117" fillId="62" borderId="0" applyNumberFormat="0" applyBorder="0" applyAlignment="0" applyProtection="0">
      <alignment vertical="center"/>
    </xf>
    <xf numFmtId="0" fontId="117" fillId="59" borderId="0" applyNumberFormat="0" applyBorder="0" applyAlignment="0" applyProtection="0">
      <alignment vertical="center"/>
    </xf>
    <xf numFmtId="0" fontId="117" fillId="60" borderId="0" applyNumberFormat="0" applyBorder="0" applyAlignment="0" applyProtection="0">
      <alignment vertical="center"/>
    </xf>
    <xf numFmtId="0" fontId="117" fillId="63" borderId="0" applyNumberFormat="0" applyBorder="0" applyAlignment="0" applyProtection="0">
      <alignment vertical="center"/>
    </xf>
    <xf numFmtId="0" fontId="117" fillId="64" borderId="0" applyNumberFormat="0" applyBorder="0" applyAlignment="0" applyProtection="0">
      <alignment vertical="center"/>
    </xf>
    <xf numFmtId="0" fontId="117" fillId="65" borderId="0" applyNumberFormat="0" applyBorder="0" applyAlignment="0" applyProtection="0">
      <alignment vertical="center"/>
    </xf>
    <xf numFmtId="0" fontId="117" fillId="66" borderId="0" applyNumberFormat="0" applyBorder="0" applyAlignment="0" applyProtection="0">
      <alignment vertical="center"/>
    </xf>
    <xf numFmtId="0" fontId="117" fillId="67" borderId="0" applyNumberFormat="0" applyBorder="0" applyAlignment="0" applyProtection="0">
      <alignment vertical="center"/>
    </xf>
    <xf numFmtId="0" fontId="117" fillId="68" borderId="0" applyNumberFormat="0" applyBorder="0" applyAlignment="0" applyProtection="0">
      <alignment vertical="center"/>
    </xf>
    <xf numFmtId="0" fontId="117" fillId="63" borderId="0" applyNumberFormat="0" applyBorder="0" applyAlignment="0" applyProtection="0">
      <alignment vertical="center"/>
    </xf>
    <xf numFmtId="0" fontId="117" fillId="64" borderId="0" applyNumberFormat="0" applyBorder="0" applyAlignment="0" applyProtection="0">
      <alignment vertical="center"/>
    </xf>
    <xf numFmtId="0" fontId="117" fillId="69" borderId="0" applyNumberFormat="0" applyBorder="0" applyAlignment="0" applyProtection="0">
      <alignment vertical="center"/>
    </xf>
    <xf numFmtId="0" fontId="118" fillId="0" borderId="0" applyNumberFormat="0" applyFill="0" applyBorder="0" applyAlignment="0" applyProtection="0">
      <alignment vertical="center"/>
    </xf>
    <xf numFmtId="0" fontId="119" fillId="71" borderId="86" applyNumberFormat="0" applyAlignment="0" applyProtection="0">
      <alignment vertical="center"/>
    </xf>
    <xf numFmtId="0" fontId="120" fillId="53" borderId="0" applyNumberFormat="0" applyBorder="0" applyAlignment="0" applyProtection="0">
      <alignment vertical="center"/>
    </xf>
    <xf numFmtId="0" fontId="121" fillId="75" borderId="0" applyNumberFormat="0" applyBorder="0" applyAlignment="0" applyProtection="0">
      <alignment vertical="center"/>
    </xf>
    <xf numFmtId="0" fontId="122" fillId="0" borderId="0" applyNumberFormat="0" applyFill="0" applyBorder="0" applyAlignment="0" applyProtection="0">
      <alignment vertical="center"/>
    </xf>
    <xf numFmtId="0" fontId="123" fillId="73" borderId="87" applyNumberFormat="0" applyAlignment="0" applyProtection="0">
      <alignment vertical="center"/>
    </xf>
    <xf numFmtId="0" fontId="124" fillId="0" borderId="92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26" fillId="57" borderId="86" applyNumberFormat="0" applyAlignment="0" applyProtection="0">
      <alignment vertical="center"/>
    </xf>
    <xf numFmtId="0" fontId="128" fillId="0" borderId="101" applyNumberFormat="0" applyFill="0" applyAlignment="0" applyProtection="0">
      <alignment vertical="center"/>
    </xf>
    <xf numFmtId="0" fontId="129" fillId="0" borderId="102" applyNumberFormat="0" applyFill="0" applyAlignment="0" applyProtection="0">
      <alignment vertical="center"/>
    </xf>
    <xf numFmtId="0" fontId="130" fillId="0" borderId="90" applyNumberFormat="0" applyFill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27" fillId="0" borderId="0" applyNumberFormat="0" applyFill="0" applyBorder="0" applyAlignment="0" applyProtection="0">
      <alignment vertical="center"/>
    </xf>
    <xf numFmtId="0" fontId="131" fillId="54" borderId="0" applyNumberFormat="0" applyBorder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1" fillId="0" borderId="0">
      <alignment vertical="center"/>
    </xf>
    <xf numFmtId="41" fontId="107" fillId="0" borderId="0" applyFont="0" applyFill="0" applyBorder="0" applyAlignment="0" applyProtection="0"/>
    <xf numFmtId="0" fontId="85" fillId="0" borderId="0">
      <alignment vertical="center"/>
    </xf>
    <xf numFmtId="0" fontId="107" fillId="0" borderId="0"/>
    <xf numFmtId="0" fontId="326" fillId="0" borderId="0">
      <alignment vertical="center"/>
    </xf>
    <xf numFmtId="0" fontId="184" fillId="0" borderId="0">
      <alignment vertical="center"/>
    </xf>
    <xf numFmtId="9" fontId="312" fillId="0" borderId="0" applyFont="0" applyFill="0" applyBorder="0" applyAlignment="0" applyProtection="0"/>
    <xf numFmtId="41" fontId="312" fillId="0" borderId="0" applyFont="0" applyFill="0" applyBorder="0" applyAlignment="0" applyProtection="0"/>
    <xf numFmtId="0" fontId="312" fillId="0" borderId="0"/>
    <xf numFmtId="0" fontId="85" fillId="0" borderId="0">
      <alignment vertical="center"/>
    </xf>
    <xf numFmtId="0" fontId="107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" fontId="115" fillId="0" borderId="0" applyFont="0" applyFill="0" applyBorder="0" applyAlignment="0" applyProtection="0"/>
    <xf numFmtId="214" fontId="115" fillId="0" borderId="0" applyFont="0" applyFill="0" applyBorder="0" applyAlignment="0" applyProtection="0"/>
    <xf numFmtId="9" fontId="313" fillId="0" borderId="0" applyFont="0" applyFill="0" applyBorder="0" applyAlignment="0" applyProtection="0">
      <alignment vertical="center"/>
    </xf>
    <xf numFmtId="9" fontId="107" fillId="0" borderId="0" applyFont="0" applyFill="0" applyBorder="0" applyAlignment="0" applyProtection="0">
      <alignment vertical="center"/>
    </xf>
    <xf numFmtId="9" fontId="107" fillId="0" borderId="0" applyFont="0" applyFill="0" applyBorder="0" applyAlignment="0" applyProtection="0">
      <alignment vertical="center"/>
    </xf>
    <xf numFmtId="41" fontId="163" fillId="0" borderId="0" applyFont="0" applyFill="0" applyBorder="0" applyAlignment="0" applyProtection="0">
      <alignment vertical="center"/>
    </xf>
    <xf numFmtId="41" fontId="313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/>
    <xf numFmtId="0" fontId="107" fillId="0" borderId="0">
      <alignment vertical="center"/>
    </xf>
    <xf numFmtId="0" fontId="107" fillId="0" borderId="0"/>
    <xf numFmtId="0" fontId="313" fillId="0" borderId="0"/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63" fillId="0" borderId="0">
      <alignment vertical="center"/>
    </xf>
    <xf numFmtId="0" fontId="1" fillId="0" borderId="0">
      <alignment vertical="center"/>
    </xf>
    <xf numFmtId="0" fontId="306" fillId="0" borderId="0">
      <alignment vertical="center"/>
    </xf>
    <xf numFmtId="0" fontId="163" fillId="0" borderId="0">
      <alignment vertical="center"/>
    </xf>
    <xf numFmtId="0" fontId="163" fillId="0" borderId="0">
      <alignment vertical="center"/>
    </xf>
    <xf numFmtId="0" fontId="106" fillId="0" borderId="0">
      <alignment vertical="center"/>
    </xf>
    <xf numFmtId="0" fontId="107" fillId="0" borderId="0">
      <alignment vertical="center"/>
    </xf>
    <xf numFmtId="0" fontId="107" fillId="0" borderId="0" applyNumberFormat="0" applyFill="0" applyBorder="0" applyAlignment="0" applyProtection="0"/>
    <xf numFmtId="0" fontId="106" fillId="0" borderId="0">
      <alignment vertical="center"/>
    </xf>
    <xf numFmtId="0" fontId="163" fillId="0" borderId="0">
      <alignment vertical="center"/>
    </xf>
    <xf numFmtId="0" fontId="163" fillId="0" borderId="0">
      <alignment vertical="center"/>
    </xf>
    <xf numFmtId="0" fontId="107" fillId="0" borderId="0">
      <alignment vertical="center"/>
    </xf>
    <xf numFmtId="0" fontId="112" fillId="0" borderId="0"/>
    <xf numFmtId="41" fontId="187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1" borderId="8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11" fillId="0" borderId="0" applyFont="0" applyFill="0" applyBorder="0" applyAlignment="0" applyProtection="0"/>
    <xf numFmtId="41" fontId="211" fillId="0" borderId="0" applyFont="0" applyFill="0" applyBorder="0" applyAlignment="0" applyProtection="0"/>
    <xf numFmtId="0" fontId="300" fillId="0" borderId="0" applyNumberFormat="0" applyFill="0" applyBorder="0" applyAlignment="0" applyProtection="0">
      <alignment vertical="center"/>
    </xf>
    <xf numFmtId="43" fontId="211" fillId="0" borderId="0" applyFont="0" applyFill="0" applyBorder="0" applyAlignment="0" applyProtection="0"/>
    <xf numFmtId="43" fontId="211" fillId="0" borderId="0" applyFont="0" applyFill="0" applyBorder="0" applyAlignment="0" applyProtection="0"/>
    <xf numFmtId="41" fontId="211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/>
    <xf numFmtId="0" fontId="85" fillId="0" borderId="0">
      <alignment vertical="center"/>
    </xf>
    <xf numFmtId="0" fontId="85" fillId="0" borderId="0">
      <alignment vertical="center"/>
    </xf>
    <xf numFmtId="0" fontId="327" fillId="0" borderId="0">
      <alignment vertical="center"/>
    </xf>
    <xf numFmtId="41" fontId="107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41" fontId="302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>
      <alignment vertical="center"/>
    </xf>
    <xf numFmtId="0" fontId="107" fillId="0" borderId="0">
      <alignment vertical="center"/>
    </xf>
    <xf numFmtId="0" fontId="168" fillId="71" borderId="86" applyNumberFormat="0" applyAlignment="0" applyProtection="0">
      <alignment vertical="center"/>
    </xf>
    <xf numFmtId="0" fontId="1" fillId="21" borderId="82" applyNumberFormat="0" applyFont="0" applyAlignment="0" applyProtection="0">
      <alignment vertical="center"/>
    </xf>
    <xf numFmtId="0" fontId="1" fillId="21" borderId="82" applyNumberFormat="0" applyFont="0" applyAlignment="0" applyProtection="0">
      <alignment vertical="center"/>
    </xf>
    <xf numFmtId="0" fontId="1" fillId="21" borderId="82" applyNumberFormat="0" applyFont="0" applyAlignment="0" applyProtection="0">
      <alignment vertical="center"/>
    </xf>
    <xf numFmtId="0" fontId="1" fillId="21" borderId="82" applyNumberFormat="0" applyFont="0" applyAlignment="0" applyProtection="0">
      <alignment vertical="center"/>
    </xf>
    <xf numFmtId="0" fontId="183" fillId="73" borderId="87" applyNumberFormat="0" applyAlignment="0" applyProtection="0">
      <alignment vertical="center"/>
    </xf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78" fillId="0" borderId="0" applyFont="0" applyFill="0" applyBorder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3" fillId="73" borderId="87" applyNumberFormat="0" applyAlignment="0" applyProtection="0">
      <alignment vertical="center"/>
    </xf>
    <xf numFmtId="0" fontId="35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78" fillId="0" borderId="0" applyFon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21" borderId="82" applyNumberFormat="0" applyFont="0" applyAlignment="0" applyProtection="0">
      <alignment vertical="center"/>
    </xf>
    <xf numFmtId="0" fontId="1" fillId="21" borderId="82" applyNumberFormat="0" applyFont="0" applyAlignment="0" applyProtection="0">
      <alignment vertical="center"/>
    </xf>
    <xf numFmtId="0" fontId="1" fillId="21" borderId="82" applyNumberFormat="0" applyFont="0" applyAlignment="0" applyProtection="0">
      <alignment vertical="center"/>
    </xf>
    <xf numFmtId="0" fontId="1" fillId="21" borderId="8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63" fillId="0" borderId="0" applyFont="0" applyFill="0" applyBorder="0" applyAlignment="0" applyProtection="0">
      <alignment vertical="center"/>
    </xf>
    <xf numFmtId="41" fontId="211" fillId="0" borderId="0" applyFont="0" applyFill="0" applyBorder="0" applyAlignment="0" applyProtection="0"/>
    <xf numFmtId="41" fontId="211" fillId="0" borderId="0" applyFont="0" applyFill="0" applyBorder="0" applyAlignment="0" applyProtection="0"/>
    <xf numFmtId="43" fontId="211" fillId="0" borderId="0" applyFont="0" applyFill="0" applyBorder="0" applyAlignment="0" applyProtection="0"/>
    <xf numFmtId="43" fontId="211" fillId="0" borderId="0" applyFont="0" applyFill="0" applyBorder="0" applyAlignment="0" applyProtection="0"/>
    <xf numFmtId="43" fontId="211" fillId="0" borderId="0" applyFont="0" applyFill="0" applyBorder="0" applyAlignment="0" applyProtection="0"/>
    <xf numFmtId="43" fontId="211" fillId="0" borderId="0" applyFont="0" applyFill="0" applyBorder="0" applyAlignment="0" applyProtection="0"/>
    <xf numFmtId="41" fontId="211" fillId="0" borderId="0" applyFont="0" applyFill="0" applyBorder="0" applyAlignment="0" applyProtection="0"/>
    <xf numFmtId="41" fontId="211" fillId="0" borderId="0" applyFont="0" applyFill="0" applyBorder="0" applyAlignment="0" applyProtection="0"/>
    <xf numFmtId="0" fontId="265" fillId="0" borderId="0"/>
    <xf numFmtId="9" fontId="351" fillId="0" borderId="0" applyFont="0" applyFill="0" applyBorder="0" applyAlignment="0" applyProtection="0">
      <alignment vertical="center"/>
    </xf>
    <xf numFmtId="0" fontId="352" fillId="0" borderId="0"/>
    <xf numFmtId="0" fontId="123" fillId="73" borderId="87" applyNumberFormat="0" applyAlignment="0" applyProtection="0">
      <alignment vertical="center"/>
    </xf>
    <xf numFmtId="41" fontId="351" fillId="0" borderId="0" applyFont="0" applyFill="0" applyBorder="0" applyAlignment="0" applyProtection="0">
      <alignment vertical="center"/>
    </xf>
    <xf numFmtId="41" fontId="353" fillId="0" borderId="0" applyFont="0" applyFill="0" applyBorder="0" applyAlignment="0" applyProtection="0">
      <alignment vertical="center"/>
    </xf>
    <xf numFmtId="0" fontId="127" fillId="0" borderId="0" applyNumberFormat="0" applyFill="0" applyBorder="0" applyAlignment="0" applyProtection="0">
      <alignment vertical="center"/>
    </xf>
    <xf numFmtId="0" fontId="172" fillId="0" borderId="85">
      <protection locked="0"/>
    </xf>
    <xf numFmtId="0" fontId="127" fillId="0" borderId="0" applyNumberFormat="0" applyFill="0" applyBorder="0" applyAlignment="0" applyProtection="0">
      <alignment vertical="center"/>
    </xf>
    <xf numFmtId="0" fontId="119" fillId="71" borderId="86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12" fillId="76" borderId="94" applyNumberFormat="0" applyFont="0" applyAlignment="0" applyProtection="0">
      <alignment vertical="center"/>
    </xf>
    <xf numFmtId="0" fontId="126" fillId="57" borderId="86" applyNumberForma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119" fillId="71" borderId="86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19" fillId="71" borderId="86" applyNumberForma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26" fillId="57" borderId="86" applyNumberForma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319" fillId="57" borderId="86" applyNumberFormat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26" fillId="57" borderId="86" applyNumberForma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119" fillId="71" borderId="86" applyNumberFormat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201" fillId="71" borderId="95" applyNumberFormat="0" applyAlignment="0" applyProtection="0">
      <alignment vertical="center"/>
    </xf>
    <xf numFmtId="4" fontId="284" fillId="81" borderId="97" applyNumberFormat="0" applyProtection="0">
      <alignment horizontal="left" vertical="center" indent="1"/>
    </xf>
    <xf numFmtId="0" fontId="168" fillId="71" borderId="86" applyNumberForma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19" fillId="71" borderId="86" applyNumberFormat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26" fillId="57" borderId="86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119" fillId="71" borderId="86" applyNumberForma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1" fontId="63" fillId="70" borderId="22">
      <alignment horizontal="center"/>
    </xf>
    <xf numFmtId="0" fontId="236" fillId="71" borderId="86" applyNumberFormat="0" applyAlignment="0" applyProtection="0"/>
    <xf numFmtId="0" fontId="224" fillId="0" borderId="22">
      <alignment horizontal="left" vertical="center"/>
    </xf>
    <xf numFmtId="0" fontId="163" fillId="76" borderId="94" applyNumberFormat="0" applyFont="0" applyAlignment="0" applyProtection="0"/>
    <xf numFmtId="0" fontId="107" fillId="76" borderId="94" applyNumberFormat="0" applyFont="0" applyAlignment="0" applyProtection="0">
      <alignment vertical="center"/>
    </xf>
    <xf numFmtId="0" fontId="324" fillId="71" borderId="95" applyNumberForma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319" fillId="57" borderId="86" applyNumberFormat="0" applyAlignment="0" applyProtection="0">
      <alignment vertical="center"/>
    </xf>
    <xf numFmtId="0" fontId="126" fillId="57" borderId="86" applyNumberFormat="0" applyAlignment="0" applyProtection="0">
      <alignment vertical="center"/>
    </xf>
    <xf numFmtId="0" fontId="126" fillId="57" borderId="86" applyNumberFormat="0" applyAlignment="0" applyProtection="0">
      <alignment vertical="center"/>
    </xf>
    <xf numFmtId="0" fontId="318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178" fontId="184" fillId="2" borderId="107">
      <alignment horizontal="right" vertical="center"/>
      <protection locked="0"/>
    </xf>
    <xf numFmtId="0" fontId="306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1" fontId="111" fillId="0" borderId="107" applyFill="0" applyBorder="0">
      <alignment horizontal="center"/>
    </xf>
    <xf numFmtId="0" fontId="309" fillId="71" borderId="86" applyNumberFormat="0" applyAlignment="0" applyProtection="0">
      <alignment vertical="center"/>
    </xf>
    <xf numFmtId="0" fontId="119" fillId="71" borderId="86" applyNumberFormat="0" applyAlignment="0" applyProtection="0">
      <alignment vertical="center"/>
    </xf>
    <xf numFmtId="0" fontId="119" fillId="71" borderId="86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163" fillId="76" borderId="94" applyNumberFormat="0" applyFont="0" applyAlignment="0" applyProtection="0"/>
    <xf numFmtId="0" fontId="201" fillId="71" borderId="95" applyNumberFormat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32" fillId="71" borderId="95" applyNumberFormat="0" applyAlignment="0" applyProtection="0">
      <alignment vertical="center"/>
    </xf>
    <xf numFmtId="178" fontId="138" fillId="0" borderId="107" applyFill="0" applyBorder="0" applyAlignment="0"/>
    <xf numFmtId="0" fontId="119" fillId="71" borderId="86" applyNumberFormat="0" applyAlignment="0" applyProtection="0">
      <alignment vertical="center"/>
    </xf>
    <xf numFmtId="0" fontId="104" fillId="45" borderId="0" applyNumberFormat="0" applyBorder="0" applyAlignment="0" applyProtection="0">
      <alignment vertical="center"/>
    </xf>
    <xf numFmtId="0" fontId="104" fillId="41" borderId="0" applyNumberFormat="0" applyBorder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135" fillId="0" borderId="100">
      <alignment vertical="justify" wrapText="1"/>
    </xf>
    <xf numFmtId="0" fontId="269" fillId="71" borderId="95" applyNumberFormat="0" applyAlignment="0" applyProtection="0"/>
    <xf numFmtId="0" fontId="107" fillId="76" borderId="94" applyNumberFormat="0" applyFont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4" fontId="282" fillId="78" borderId="96" applyNumberFormat="0" applyProtection="0">
      <alignment horizontal="right" vertical="center"/>
    </xf>
    <xf numFmtId="0" fontId="107" fillId="76" borderId="94" applyNumberFormat="0" applyFon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4" fontId="284" fillId="81" borderId="97" applyNumberFormat="0" applyProtection="0">
      <alignment horizontal="left" vertical="center" indent="1"/>
    </xf>
    <xf numFmtId="0" fontId="168" fillId="71" borderId="86" applyNumberFormat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26" fillId="57" borderId="86" applyNumberForma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4" fontId="282" fillId="78" borderId="96" applyNumberFormat="0" applyProtection="0">
      <alignment horizontal="right" vertical="center"/>
    </xf>
    <xf numFmtId="233" fontId="224" fillId="0" borderId="105" applyFill="0"/>
    <xf numFmtId="0" fontId="106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163" fillId="76" borderId="94" applyNumberFormat="0" applyFont="0" applyAlignment="0" applyProtection="0"/>
    <xf numFmtId="4" fontId="284" fillId="81" borderId="97" applyNumberFormat="0" applyProtection="0">
      <alignment horizontal="left" vertical="center" indent="1"/>
    </xf>
    <xf numFmtId="0" fontId="106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35" fillId="0" borderId="100">
      <alignment vertical="justify" wrapText="1"/>
    </xf>
    <xf numFmtId="0" fontId="194" fillId="57" borderId="86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324" fillId="71" borderId="95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269" fillId="71" borderId="95" applyNumberFormat="0" applyAlignment="0" applyProtection="0"/>
    <xf numFmtId="4" fontId="285" fillId="78" borderId="96" applyNumberFormat="0" applyProtection="0">
      <alignment horizontal="right" vertical="center"/>
    </xf>
    <xf numFmtId="0" fontId="168" fillId="71" borderId="86" applyNumberForma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06" fillId="76" borderId="94" applyNumberFormat="0" applyFont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4" fontId="285" fillId="78" borderId="96" applyNumberFormat="0" applyProtection="0">
      <alignment horizontal="right" vertical="center"/>
    </xf>
    <xf numFmtId="233" fontId="224" fillId="0" borderId="105" applyFill="0"/>
    <xf numFmtId="0" fontId="269" fillId="71" borderId="95" applyNumberFormat="0" applyAlignment="0" applyProtection="0"/>
    <xf numFmtId="4" fontId="282" fillId="78" borderId="96" applyNumberFormat="0" applyProtection="0">
      <alignment horizontal="right" vertical="center"/>
    </xf>
    <xf numFmtId="0" fontId="119" fillId="71" borderId="86" applyNumberForma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26" fillId="57" borderId="86" applyNumberForma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224" fillId="0" borderId="22">
      <alignment horizontal="left" vertical="center"/>
    </xf>
    <xf numFmtId="4" fontId="282" fillId="78" borderId="96" applyNumberFormat="0" applyProtection="0">
      <alignment horizontal="right" vertical="center"/>
    </xf>
    <xf numFmtId="0" fontId="119" fillId="71" borderId="86" applyNumberFormat="0" applyAlignment="0" applyProtection="0">
      <alignment vertical="center"/>
    </xf>
    <xf numFmtId="0" fontId="119" fillId="71" borderId="86" applyNumberForma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26" fillId="57" borderId="86" applyNumberFormat="0" applyAlignment="0" applyProtection="0">
      <alignment vertical="center"/>
    </xf>
    <xf numFmtId="0" fontId="238" fillId="73" borderId="87" applyNumberFormat="0" applyAlignment="0" applyProtection="0"/>
    <xf numFmtId="4" fontId="282" fillId="78" borderId="96" applyNumberFormat="0" applyProtection="0">
      <alignment horizontal="right" vertical="center"/>
    </xf>
    <xf numFmtId="0" fontId="135" fillId="0" borderId="100">
      <alignment vertical="justify" wrapText="1"/>
    </xf>
    <xf numFmtId="0" fontId="119" fillId="71" borderId="86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06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19" fillId="71" borderId="86" applyNumberFormat="0" applyAlignment="0" applyProtection="0">
      <alignment vertical="center"/>
    </xf>
    <xf numFmtId="204" fontId="116" fillId="0" borderId="107" applyFont="0" applyBorder="0" applyAlignment="0">
      <alignment horizontal="center" vertical="center"/>
    </xf>
    <xf numFmtId="10" fontId="158" fillId="50" borderId="107" applyNumberFormat="0" applyBorder="0" applyAlignment="0" applyProtection="0"/>
    <xf numFmtId="0" fontId="123" fillId="73" borderId="87" applyNumberFormat="0" applyAlignment="0" applyProtection="0">
      <alignment vertical="center"/>
    </xf>
    <xf numFmtId="0" fontId="123" fillId="73" borderId="87" applyNumberFormat="0" applyAlignment="0" applyProtection="0">
      <alignment vertical="center"/>
    </xf>
    <xf numFmtId="0" fontId="183" fillId="73" borderId="87" applyNumberFormat="0" applyAlignment="0" applyProtection="0">
      <alignment vertical="center"/>
    </xf>
    <xf numFmtId="0" fontId="183" fillId="73" borderId="87" applyNumberFormat="0" applyAlignment="0" applyProtection="0">
      <alignment vertical="center"/>
    </xf>
    <xf numFmtId="0" fontId="183" fillId="73" borderId="87" applyNumberFormat="0" applyAlignment="0" applyProtection="0">
      <alignment vertical="center"/>
    </xf>
    <xf numFmtId="0" fontId="183" fillId="73" borderId="87" applyNumberFormat="0" applyAlignment="0" applyProtection="0">
      <alignment vertical="center"/>
    </xf>
    <xf numFmtId="37" fontId="135" fillId="0" borderId="105" applyAlignment="0"/>
    <xf numFmtId="1" fontId="63" fillId="70" borderId="22">
      <alignment horizontal="center"/>
    </xf>
    <xf numFmtId="0" fontId="224" fillId="0" borderId="22">
      <alignment horizontal="left" vertical="center"/>
    </xf>
    <xf numFmtId="0" fontId="163" fillId="76" borderId="94" applyNumberFormat="0" applyFont="0" applyAlignment="0" applyProtection="0"/>
    <xf numFmtId="0" fontId="269" fillId="71" borderId="95" applyNumberFormat="0" applyAlignment="0" applyProtection="0"/>
    <xf numFmtId="4" fontId="283" fillId="80" borderId="96" applyNumberFormat="0" applyProtection="0">
      <alignment horizontal="left" vertical="center" indent="1"/>
    </xf>
    <xf numFmtId="4" fontId="284" fillId="81" borderId="97" applyNumberFormat="0" applyProtection="0">
      <alignment horizontal="left" vertical="center" indent="1"/>
    </xf>
    <xf numFmtId="4" fontId="285" fillId="78" borderId="96" applyNumberFormat="0" applyProtection="0">
      <alignment horizontal="right" vertical="center"/>
    </xf>
    <xf numFmtId="233" fontId="224" fillId="0" borderId="105" applyFill="0"/>
    <xf numFmtId="4" fontId="284" fillId="81" borderId="97" applyNumberFormat="0" applyProtection="0">
      <alignment horizontal="left" vertical="center" indent="1"/>
    </xf>
    <xf numFmtId="4" fontId="285" fillId="78" borderId="96" applyNumberFormat="0" applyProtection="0">
      <alignment horizontal="right" vertical="center"/>
    </xf>
    <xf numFmtId="0" fontId="119" fillId="71" borderId="86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06" fillId="76" borderId="94" applyNumberFormat="0" applyFont="0" applyAlignment="0" applyProtection="0">
      <alignment vertical="center"/>
    </xf>
    <xf numFmtId="0" fontId="106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35" fillId="0" borderId="100">
      <alignment vertical="justify" wrapText="1"/>
    </xf>
    <xf numFmtId="0" fontId="126" fillId="57" borderId="86" applyNumberFormat="0" applyAlignment="0" applyProtection="0">
      <alignment vertical="center"/>
    </xf>
    <xf numFmtId="0" fontId="126" fillId="57" borderId="86" applyNumberFormat="0" applyAlignment="0" applyProtection="0">
      <alignment vertical="center"/>
    </xf>
    <xf numFmtId="0" fontId="126" fillId="57" borderId="86" applyNumberForma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135" fillId="0" borderId="100">
      <alignment vertical="justify" wrapText="1"/>
    </xf>
    <xf numFmtId="0" fontId="125" fillId="0" borderId="99" applyNumberFormat="0" applyFill="0" applyAlignment="0" applyProtection="0">
      <alignment vertical="center"/>
    </xf>
    <xf numFmtId="0" fontId="119" fillId="71" borderId="86" applyNumberFormat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19" fillId="71" borderId="86" applyNumberFormat="0" applyAlignment="0" applyProtection="0">
      <alignment vertical="center"/>
    </xf>
    <xf numFmtId="4" fontId="283" fillId="80" borderId="96" applyNumberFormat="0" applyProtection="0">
      <alignment horizontal="left" vertical="center" indent="1"/>
    </xf>
    <xf numFmtId="4" fontId="284" fillId="81" borderId="97" applyNumberFormat="0" applyProtection="0">
      <alignment horizontal="left" vertical="center" indent="1"/>
    </xf>
    <xf numFmtId="37" fontId="135" fillId="0" borderId="105" applyAlignment="0"/>
    <xf numFmtId="0" fontId="125" fillId="0" borderId="99" applyNumberFormat="0" applyFill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26" fillId="57" borderId="86" applyNumberForma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269" fillId="71" borderId="95" applyNumberFormat="0" applyAlignment="0" applyProtection="0"/>
    <xf numFmtId="4" fontId="285" fillId="78" borderId="96" applyNumberFormat="0" applyProtection="0">
      <alignment horizontal="right" vertical="center"/>
    </xf>
    <xf numFmtId="0" fontId="106" fillId="76" borderId="94" applyNumberFormat="0" applyFont="0" applyAlignment="0" applyProtection="0">
      <alignment vertical="center"/>
    </xf>
    <xf numFmtId="0" fontId="112" fillId="76" borderId="94" applyNumberFormat="0" applyFon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106" fillId="76" borderId="94" applyNumberFormat="0" applyFont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19" fillId="71" borderId="86" applyNumberFormat="0" applyAlignment="0" applyProtection="0">
      <alignment vertical="center"/>
    </xf>
    <xf numFmtId="1" fontId="111" fillId="0" borderId="107" applyFill="0" applyBorder="0">
      <alignment horizontal="center"/>
    </xf>
    <xf numFmtId="0" fontId="318" fillId="0" borderId="99" applyNumberFormat="0" applyFill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06" fillId="76" borderId="94" applyNumberFormat="0" applyFont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19" fillId="71" borderId="86" applyNumberFormat="0" applyAlignment="0" applyProtection="0">
      <alignment vertical="center"/>
    </xf>
    <xf numFmtId="0" fontId="236" fillId="71" borderId="86" applyNumberFormat="0" applyAlignment="0" applyProtection="0"/>
    <xf numFmtId="0" fontId="107" fillId="76" borderId="94" applyNumberFormat="0" applyFont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26" fillId="57" borderId="86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19" fillId="71" borderId="86" applyNumberFormat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4" fontId="283" fillId="80" borderId="96" applyNumberFormat="0" applyProtection="0">
      <alignment horizontal="left" vertical="center" indent="1"/>
    </xf>
    <xf numFmtId="0" fontId="168" fillId="71" borderId="86" applyNumberFormat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202" fontId="112" fillId="0" borderId="107">
      <alignment horizontal="right" vertical="center" shrinkToFit="1"/>
    </xf>
    <xf numFmtId="0" fontId="194" fillId="57" borderId="86" applyNumberFormat="0" applyAlignment="0" applyProtection="0">
      <alignment vertical="center"/>
    </xf>
    <xf numFmtId="0" fontId="106" fillId="76" borderId="94" applyNumberFormat="0" applyFon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04" fillId="25" borderId="0" applyNumberFormat="0" applyBorder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06" fillId="76" borderId="94" applyNumberFormat="0" applyFont="0" applyAlignment="0" applyProtection="0">
      <alignment vertical="center"/>
    </xf>
    <xf numFmtId="0" fontId="183" fillId="73" borderId="87" applyNumberFormat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4" fontId="282" fillId="78" borderId="96" applyNumberFormat="0" applyProtection="0">
      <alignment horizontal="right" vertical="center"/>
    </xf>
    <xf numFmtId="0" fontId="168" fillId="71" borderId="86" applyNumberFormat="0" applyAlignment="0" applyProtection="0">
      <alignment vertical="center"/>
    </xf>
    <xf numFmtId="4" fontId="283" fillId="80" borderId="96" applyNumberFormat="0" applyProtection="0">
      <alignment horizontal="left" vertical="center" indent="1"/>
    </xf>
    <xf numFmtId="4" fontId="285" fillId="78" borderId="96" applyNumberFormat="0" applyProtection="0">
      <alignment horizontal="right" vertical="center"/>
    </xf>
    <xf numFmtId="0" fontId="126" fillId="57" borderId="86" applyNumberForma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19" fillId="71" borderId="86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126" fillId="57" borderId="86" applyNumberFormat="0" applyAlignment="0" applyProtection="0">
      <alignment vertical="center"/>
    </xf>
    <xf numFmtId="4" fontId="285" fillId="78" borderId="96" applyNumberFormat="0" applyProtection="0">
      <alignment horizontal="right" vertical="center"/>
    </xf>
    <xf numFmtId="0" fontId="107" fillId="76" borderId="94" applyNumberFormat="0" applyFont="0" applyAlignment="0" applyProtection="0">
      <alignment vertical="center"/>
    </xf>
    <xf numFmtId="4" fontId="285" fillId="78" borderId="96" applyNumberFormat="0" applyProtection="0">
      <alignment horizontal="right" vertical="center"/>
    </xf>
    <xf numFmtId="0" fontId="123" fillId="73" borderId="87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236" fillId="71" borderId="86" applyNumberFormat="0" applyAlignment="0" applyProtection="0"/>
    <xf numFmtId="0" fontId="119" fillId="71" borderId="86" applyNumberFormat="0" applyAlignment="0" applyProtection="0">
      <alignment vertical="center"/>
    </xf>
    <xf numFmtId="4" fontId="282" fillId="78" borderId="96" applyNumberFormat="0" applyProtection="0">
      <alignment horizontal="right" vertical="center"/>
    </xf>
    <xf numFmtId="233" fontId="224" fillId="0" borderId="105" applyFill="0"/>
    <xf numFmtId="0" fontId="125" fillId="0" borderId="99" applyNumberFormat="0" applyFill="0" applyAlignment="0" applyProtection="0">
      <alignment vertical="center"/>
    </xf>
    <xf numFmtId="0" fontId="135" fillId="0" borderId="100">
      <alignment vertical="justify" wrapText="1"/>
    </xf>
    <xf numFmtId="0" fontId="163" fillId="76" borderId="94" applyNumberFormat="0" applyFont="0" applyAlignment="0" applyProtection="0"/>
    <xf numFmtId="233" fontId="222" fillId="0" borderId="85" applyFill="0"/>
    <xf numFmtId="0" fontId="132" fillId="71" borderId="95" applyNumberFormat="0" applyAlignment="0" applyProtection="0">
      <alignment vertical="center"/>
    </xf>
    <xf numFmtId="0" fontId="126" fillId="57" borderId="86" applyNumberFormat="0" applyAlignment="0" applyProtection="0">
      <alignment vertical="center"/>
    </xf>
    <xf numFmtId="0" fontId="306" fillId="76" borderId="94" applyNumberFormat="0" applyFont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19" fillId="71" borderId="86" applyNumberFormat="0" applyAlignment="0" applyProtection="0">
      <alignment vertical="center"/>
    </xf>
    <xf numFmtId="0" fontId="236" fillId="71" borderId="86" applyNumberFormat="0" applyAlignment="0" applyProtection="0"/>
    <xf numFmtId="0" fontId="112" fillId="76" borderId="94" applyNumberFormat="0" applyFont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26" fillId="57" borderId="86" applyNumberFormat="0" applyAlignment="0" applyProtection="0">
      <alignment vertical="center"/>
    </xf>
    <xf numFmtId="0" fontId="172" fillId="0" borderId="85">
      <protection locked="0"/>
    </xf>
    <xf numFmtId="37" fontId="135" fillId="0" borderId="105" applyAlignment="0"/>
    <xf numFmtId="0" fontId="194" fillId="57" borderId="86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112" fillId="76" borderId="94" applyNumberFormat="0" applyFont="0" applyAlignment="0" applyProtection="0">
      <alignment vertical="center"/>
    </xf>
    <xf numFmtId="0" fontId="126" fillId="57" borderId="86" applyNumberFormat="0" applyAlignment="0" applyProtection="0">
      <alignment vertical="center"/>
    </xf>
    <xf numFmtId="4" fontId="282" fillId="78" borderId="96" applyNumberFormat="0" applyProtection="0">
      <alignment horizontal="right" vertical="center"/>
    </xf>
    <xf numFmtId="0" fontId="194" fillId="57" borderId="86" applyNumberFormat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119" fillId="71" borderId="86" applyNumberForma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26" fillId="57" borderId="86" applyNumberFormat="0" applyAlignment="0" applyProtection="0">
      <alignment vertical="center"/>
    </xf>
    <xf numFmtId="4" fontId="284" fillId="81" borderId="97" applyNumberFormat="0" applyProtection="0">
      <alignment horizontal="left" vertical="center" indent="1"/>
    </xf>
    <xf numFmtId="0" fontId="126" fillId="57" borderId="86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26" fillId="57" borderId="86" applyNumberFormat="0" applyAlignment="0" applyProtection="0">
      <alignment vertical="center"/>
    </xf>
    <xf numFmtId="0" fontId="106" fillId="76" borderId="94" applyNumberFormat="0" applyFon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4" fontId="283" fillId="80" borderId="96" applyNumberFormat="0" applyProtection="0">
      <alignment horizontal="left" vertical="center" indent="1"/>
    </xf>
    <xf numFmtId="0" fontId="119" fillId="71" borderId="86" applyNumberFormat="0" applyAlignment="0" applyProtection="0">
      <alignment vertical="center"/>
    </xf>
    <xf numFmtId="0" fontId="112" fillId="76" borderId="94" applyNumberFormat="0" applyFon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178" fontId="184" fillId="2" borderId="107">
      <alignment horizontal="right" vertical="center"/>
      <protection locked="0"/>
    </xf>
    <xf numFmtId="0" fontId="126" fillId="57" borderId="86" applyNumberFormat="0" applyAlignment="0" applyProtection="0">
      <alignment vertical="center"/>
    </xf>
    <xf numFmtId="0" fontId="269" fillId="71" borderId="95" applyNumberFormat="0" applyAlignment="0" applyProtection="0"/>
    <xf numFmtId="0" fontId="201" fillId="71" borderId="95" applyNumberFormat="0" applyAlignment="0" applyProtection="0">
      <alignment vertical="center"/>
    </xf>
    <xf numFmtId="0" fontId="119" fillId="71" borderId="86" applyNumberFormat="0" applyAlignment="0" applyProtection="0">
      <alignment vertical="center"/>
    </xf>
    <xf numFmtId="4" fontId="282" fillId="78" borderId="96" applyNumberFormat="0" applyProtection="0">
      <alignment horizontal="right" vertical="center"/>
    </xf>
    <xf numFmtId="0" fontId="125" fillId="0" borderId="99" applyNumberFormat="0" applyFill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106" fillId="76" borderId="94" applyNumberFormat="0" applyFont="0" applyAlignment="0" applyProtection="0">
      <alignment vertical="center"/>
    </xf>
    <xf numFmtId="0" fontId="126" fillId="57" borderId="86" applyNumberFormat="0" applyAlignment="0" applyProtection="0">
      <alignment vertical="center"/>
    </xf>
    <xf numFmtId="4" fontId="283" fillId="80" borderId="96" applyNumberFormat="0" applyProtection="0">
      <alignment horizontal="left" vertical="center" indent="1"/>
    </xf>
    <xf numFmtId="0" fontId="107" fillId="76" borderId="94" applyNumberFormat="0" applyFont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26" fillId="57" borderId="86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233" fontId="224" fillId="0" borderId="105" applyFill="0"/>
    <xf numFmtId="0" fontId="107" fillId="76" borderId="94" applyNumberFormat="0" applyFont="0" applyAlignment="0" applyProtection="0">
      <alignment vertical="center"/>
    </xf>
    <xf numFmtId="0" fontId="126" fillId="57" borderId="86" applyNumberFormat="0" applyAlignment="0" applyProtection="0">
      <alignment vertical="center"/>
    </xf>
    <xf numFmtId="0" fontId="119" fillId="71" borderId="86" applyNumberForma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12" fillId="76" borderId="94" applyNumberFormat="0" applyFont="0" applyAlignment="0" applyProtection="0">
      <alignment vertical="center"/>
    </xf>
    <xf numFmtId="0" fontId="269" fillId="71" borderId="95" applyNumberFormat="0" applyAlignment="0" applyProtection="0"/>
    <xf numFmtId="0" fontId="107" fillId="76" borderId="94" applyNumberFormat="0" applyFon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26" fillId="57" borderId="86" applyNumberFormat="0" applyAlignment="0" applyProtection="0">
      <alignment vertical="center"/>
    </xf>
    <xf numFmtId="4" fontId="285" fillId="78" borderId="96" applyNumberFormat="0" applyProtection="0">
      <alignment horizontal="right" vertical="center"/>
    </xf>
    <xf numFmtId="37" fontId="135" fillId="0" borderId="105" applyAlignment="0"/>
    <xf numFmtId="0" fontId="107" fillId="76" borderId="94" applyNumberFormat="0" applyFont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63" fillId="76" borderId="94" applyNumberFormat="0" applyFont="0" applyAlignment="0" applyProtection="0"/>
    <xf numFmtId="0" fontId="112" fillId="76" borderId="94" applyNumberFormat="0" applyFont="0" applyAlignment="0" applyProtection="0">
      <alignment vertical="center"/>
    </xf>
    <xf numFmtId="0" fontId="301" fillId="17" borderId="0" applyNumberFormat="0" applyBorder="0" applyAlignment="0" applyProtection="0">
      <alignment vertical="center"/>
    </xf>
    <xf numFmtId="0" fontId="104" fillId="25" borderId="0" applyNumberFormat="0" applyBorder="0" applyAlignment="0" applyProtection="0">
      <alignment vertical="center"/>
    </xf>
    <xf numFmtId="0" fontId="104" fillId="29" borderId="0" applyNumberFormat="0" applyBorder="0" applyAlignment="0" applyProtection="0">
      <alignment vertical="center"/>
    </xf>
    <xf numFmtId="0" fontId="104" fillId="33" borderId="0" applyNumberFormat="0" applyBorder="0" applyAlignment="0" applyProtection="0">
      <alignment vertical="center"/>
    </xf>
    <xf numFmtId="0" fontId="104" fillId="37" borderId="0" applyNumberFormat="0" applyBorder="0" applyAlignment="0" applyProtection="0">
      <alignment vertical="center"/>
    </xf>
    <xf numFmtId="0" fontId="104" fillId="41" borderId="0" applyNumberFormat="0" applyBorder="0" applyAlignment="0" applyProtection="0">
      <alignment vertical="center"/>
    </xf>
    <xf numFmtId="0" fontId="104" fillId="45" borderId="0" applyNumberFormat="0" applyBorder="0" applyAlignment="0" applyProtection="0">
      <alignment vertical="center"/>
    </xf>
    <xf numFmtId="4" fontId="284" fillId="81" borderId="97" applyNumberFormat="0" applyProtection="0">
      <alignment horizontal="left" vertical="center" indent="1"/>
    </xf>
    <xf numFmtId="0" fontId="119" fillId="71" borderId="86" applyNumberFormat="0" applyAlignment="0" applyProtection="0">
      <alignment vertical="center"/>
    </xf>
    <xf numFmtId="1" fontId="63" fillId="70" borderId="22">
      <alignment horizontal="center"/>
    </xf>
    <xf numFmtId="0" fontId="168" fillId="71" borderId="86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236" fillId="71" borderId="86" applyNumberFormat="0" applyAlignment="0" applyProtection="0"/>
    <xf numFmtId="37" fontId="135" fillId="0" borderId="105" applyAlignment="0"/>
    <xf numFmtId="0" fontId="236" fillId="71" borderId="86" applyNumberFormat="0" applyAlignment="0" applyProtection="0"/>
    <xf numFmtId="178" fontId="138" fillId="0" borderId="107" applyFill="0" applyBorder="0" applyAlignment="0"/>
    <xf numFmtId="0" fontId="104" fillId="37" borderId="0" applyNumberFormat="0" applyBorder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06" fillId="76" borderId="94" applyNumberFormat="0" applyFon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26" fillId="57" borderId="86" applyNumberForma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12" fillId="76" borderId="94" applyNumberFormat="0" applyFon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236" fillId="71" borderId="86" applyNumberFormat="0" applyAlignment="0" applyProtection="0"/>
    <xf numFmtId="233" fontId="224" fillId="0" borderId="105" applyFill="0"/>
    <xf numFmtId="0" fontId="168" fillId="71" borderId="86" applyNumberForma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1" fontId="63" fillId="70" borderId="22">
      <alignment horizontal="center"/>
    </xf>
    <xf numFmtId="4" fontId="283" fillId="80" borderId="96" applyNumberFormat="0" applyProtection="0">
      <alignment horizontal="left" vertical="center" indent="1"/>
    </xf>
    <xf numFmtId="0" fontId="119" fillId="71" borderId="86" applyNumberFormat="0" applyAlignment="0" applyProtection="0">
      <alignment vertical="center"/>
    </xf>
    <xf numFmtId="0" fontId="106" fillId="76" borderId="94" applyNumberFormat="0" applyFon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202" fontId="112" fillId="0" borderId="107">
      <alignment horizontal="right" vertical="center" shrinkToFit="1"/>
    </xf>
    <xf numFmtId="0" fontId="201" fillId="71" borderId="95" applyNumberForma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26" fillId="57" borderId="86" applyNumberFormat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35" fillId="0" borderId="100">
      <alignment vertical="justify" wrapText="1"/>
    </xf>
    <xf numFmtId="0" fontId="201" fillId="71" borderId="95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135" fillId="0" borderId="100">
      <alignment vertical="justify" wrapText="1"/>
    </xf>
    <xf numFmtId="0" fontId="125" fillId="0" borderId="99" applyNumberFormat="0" applyFill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1" fontId="63" fillId="70" borderId="22">
      <alignment horizontal="center"/>
    </xf>
    <xf numFmtId="0" fontId="236" fillId="71" borderId="86" applyNumberFormat="0" applyAlignment="0" applyProtection="0"/>
    <xf numFmtId="0" fontId="163" fillId="76" borderId="94" applyNumberFormat="0" applyFont="0" applyAlignment="0" applyProtection="0"/>
    <xf numFmtId="0" fontId="106" fillId="76" borderId="94" applyNumberFormat="0" applyFont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32" fillId="71" borderId="95" applyNumberFormat="0" applyAlignment="0" applyProtection="0">
      <alignment vertical="center"/>
    </xf>
    <xf numFmtId="0" fontId="106" fillId="76" borderId="94" applyNumberFormat="0" applyFont="0" applyAlignment="0" applyProtection="0">
      <alignment vertical="center"/>
    </xf>
    <xf numFmtId="37" fontId="135" fillId="0" borderId="105" applyAlignment="0"/>
    <xf numFmtId="0" fontId="168" fillId="71" borderId="86" applyNumberForma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35" fillId="0" borderId="100">
      <alignment vertical="justify" wrapText="1"/>
    </xf>
    <xf numFmtId="0" fontId="132" fillId="71" borderId="95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112" fillId="76" borderId="94" applyNumberFormat="0" applyFont="0" applyAlignment="0" applyProtection="0">
      <alignment vertical="center"/>
    </xf>
    <xf numFmtId="4" fontId="283" fillId="80" borderId="96" applyNumberFormat="0" applyProtection="0">
      <alignment horizontal="left" vertical="center" indent="1"/>
    </xf>
    <xf numFmtId="0" fontId="107" fillId="76" borderId="94" applyNumberFormat="0" applyFont="0" applyAlignment="0" applyProtection="0">
      <alignment vertical="center"/>
    </xf>
    <xf numFmtId="0" fontId="126" fillId="57" borderId="86" applyNumberFormat="0" applyAlignment="0" applyProtection="0">
      <alignment vertical="center"/>
    </xf>
    <xf numFmtId="10" fontId="158" fillId="50" borderId="107" applyNumberFormat="0" applyBorder="0" applyAlignment="0" applyProtection="0"/>
    <xf numFmtId="0" fontId="301" fillId="17" borderId="0" applyNumberFormat="0" applyBorder="0" applyAlignment="0" applyProtection="0">
      <alignment vertical="center"/>
    </xf>
    <xf numFmtId="0" fontId="106" fillId="76" borderId="94" applyNumberFormat="0" applyFont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269" fillId="71" borderId="95" applyNumberFormat="0" applyAlignment="0" applyProtection="0"/>
    <xf numFmtId="4" fontId="284" fillId="81" borderId="97" applyNumberFormat="0" applyProtection="0">
      <alignment horizontal="left" vertical="center" indent="1"/>
    </xf>
    <xf numFmtId="0" fontId="194" fillId="57" borderId="86" applyNumberFormat="0" applyAlignment="0" applyProtection="0">
      <alignment vertical="center"/>
    </xf>
    <xf numFmtId="0" fontId="163" fillId="76" borderId="94" applyNumberFormat="0" applyFont="0" applyAlignment="0" applyProtection="0"/>
    <xf numFmtId="0" fontId="201" fillId="71" borderId="95" applyNumberFormat="0" applyAlignment="0" applyProtection="0">
      <alignment vertical="center"/>
    </xf>
    <xf numFmtId="0" fontId="119" fillId="71" borderId="86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0" fontId="163" fillId="76" borderId="94" applyNumberFormat="0" applyFont="0" applyAlignment="0" applyProtection="0"/>
    <xf numFmtId="0" fontId="104" fillId="29" borderId="0" applyNumberFormat="0" applyBorder="0" applyAlignment="0" applyProtection="0">
      <alignment vertical="center"/>
    </xf>
    <xf numFmtId="0" fontId="224" fillId="0" borderId="22">
      <alignment horizontal="left" vertical="center"/>
    </xf>
    <xf numFmtId="204" fontId="116" fillId="0" borderId="107" applyFont="0" applyBorder="0" applyAlignment="0">
      <alignment horizontal="center" vertical="center"/>
    </xf>
    <xf numFmtId="0" fontId="112" fillId="76" borderId="94" applyNumberFormat="0" applyFont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104" fillId="33" borderId="0" applyNumberFormat="0" applyBorder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25" fillId="0" borderId="99" applyNumberFormat="0" applyFill="0" applyAlignment="0" applyProtection="0">
      <alignment vertical="center"/>
    </xf>
    <xf numFmtId="0" fontId="168" fillId="71" borderId="86" applyNumberFormat="0" applyAlignment="0" applyProtection="0">
      <alignment vertical="center"/>
    </xf>
    <xf numFmtId="4" fontId="283" fillId="80" borderId="96" applyNumberFormat="0" applyProtection="0">
      <alignment horizontal="left" vertical="center" indent="1"/>
    </xf>
    <xf numFmtId="0" fontId="168" fillId="71" borderId="86" applyNumberFormat="0" applyAlignment="0" applyProtection="0">
      <alignment vertical="center"/>
    </xf>
    <xf numFmtId="0" fontId="107" fillId="76" borderId="94" applyNumberFormat="0" applyFont="0" applyAlignment="0" applyProtection="0">
      <alignment vertical="center"/>
    </xf>
    <xf numFmtId="0" fontId="106" fillId="76" borderId="94" applyNumberFormat="0" applyFont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224" fillId="0" borderId="22">
      <alignment horizontal="left" vertical="center"/>
    </xf>
    <xf numFmtId="0" fontId="269" fillId="71" borderId="95" applyNumberFormat="0" applyAlignment="0" applyProtection="0"/>
    <xf numFmtId="0" fontId="201" fillId="71" borderId="95" applyNumberFormat="0" applyAlignment="0" applyProtection="0">
      <alignment vertical="center"/>
    </xf>
    <xf numFmtId="0" fontId="168" fillId="71" borderId="86" applyNumberFormat="0" applyAlignment="0" applyProtection="0">
      <alignment vertical="center"/>
    </xf>
    <xf numFmtId="0" fontId="191" fillId="0" borderId="99" applyNumberFormat="0" applyFill="0" applyAlignment="0" applyProtection="0">
      <alignment vertical="center"/>
    </xf>
    <xf numFmtId="0" fontId="194" fillId="57" borderId="86" applyNumberFormat="0" applyAlignment="0" applyProtection="0">
      <alignment vertical="center"/>
    </xf>
    <xf numFmtId="0" fontId="201" fillId="71" borderId="95" applyNumberFormat="0" applyAlignment="0" applyProtection="0">
      <alignment vertical="center"/>
    </xf>
    <xf numFmtId="41" fontId="85" fillId="0" borderId="0" applyFont="0" applyFill="0" applyBorder="0" applyAlignment="0" applyProtection="0">
      <alignment vertical="center"/>
    </xf>
    <xf numFmtId="43" fontId="211" fillId="0" borderId="0" applyFont="0" applyFill="0" applyBorder="0" applyAlignment="0" applyProtection="0"/>
    <xf numFmtId="41" fontId="10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09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/>
    <xf numFmtId="41" fontId="110" fillId="0" borderId="0" applyFont="0" applyFill="0" applyBorder="0" applyAlignment="0" applyProtection="0">
      <alignment vertical="center"/>
    </xf>
    <xf numFmtId="41" fontId="107" fillId="0" borderId="0"/>
    <xf numFmtId="41" fontId="107" fillId="0" borderId="0"/>
    <xf numFmtId="43" fontId="146" fillId="0" borderId="0" applyFont="0" applyFill="0" applyBorder="0" applyAlignment="0" applyProtection="0"/>
    <xf numFmtId="41" fontId="211" fillId="0" borderId="0" applyFont="0" applyFill="0" applyBorder="0" applyAlignment="0" applyProtection="0"/>
    <xf numFmtId="41" fontId="211" fillId="0" borderId="0" applyFont="0" applyFill="0" applyBorder="0" applyAlignment="0" applyProtection="0"/>
    <xf numFmtId="43" fontId="211" fillId="0" borderId="0" applyFont="0" applyFill="0" applyBorder="0" applyAlignment="0" applyProtection="0"/>
    <xf numFmtId="43" fontId="211" fillId="0" borderId="0" applyFont="0" applyFill="0" applyBorder="0" applyAlignment="0" applyProtection="0"/>
    <xf numFmtId="43" fontId="211" fillId="0" borderId="0" applyFont="0" applyFill="0" applyBorder="0" applyAlignment="0" applyProtection="0"/>
    <xf numFmtId="43" fontId="211" fillId="0" borderId="0" applyFont="0" applyFill="0" applyBorder="0" applyAlignment="0" applyProtection="0"/>
    <xf numFmtId="41" fontId="211" fillId="0" borderId="0" applyFont="0" applyFill="0" applyBorder="0" applyAlignment="0" applyProtection="0"/>
    <xf numFmtId="41" fontId="211" fillId="0" borderId="0" applyFont="0" applyFill="0" applyBorder="0" applyAlignment="0" applyProtection="0"/>
    <xf numFmtId="41" fontId="211" fillId="0" borderId="0" applyFont="0" applyFill="0" applyBorder="0" applyAlignment="0" applyProtection="0"/>
    <xf numFmtId="43" fontId="211" fillId="0" borderId="0" applyFont="0" applyFill="0" applyBorder="0" applyAlignment="0" applyProtection="0"/>
    <xf numFmtId="43" fontId="211" fillId="0" borderId="0" applyFont="0" applyFill="0" applyBorder="0" applyAlignment="0" applyProtection="0"/>
    <xf numFmtId="41" fontId="211" fillId="0" borderId="0" applyFont="0" applyFill="0" applyBorder="0" applyAlignment="0" applyProtection="0"/>
    <xf numFmtId="41" fontId="211" fillId="0" borderId="0" applyFont="0" applyFill="0" applyBorder="0" applyAlignment="0" applyProtection="0"/>
    <xf numFmtId="41" fontId="107" fillId="0" borderId="0"/>
    <xf numFmtId="43" fontId="211" fillId="0" borderId="0" applyFont="0" applyFill="0" applyBorder="0" applyAlignment="0" applyProtection="0"/>
    <xf numFmtId="43" fontId="211" fillId="0" borderId="0" applyFont="0" applyFill="0" applyBorder="0" applyAlignment="0" applyProtection="0"/>
    <xf numFmtId="41" fontId="211" fillId="0" borderId="0" applyFont="0" applyFill="0" applyBorder="0" applyAlignment="0" applyProtection="0"/>
    <xf numFmtId="41" fontId="211" fillId="0" borderId="0" applyFont="0" applyFill="0" applyBorder="0" applyAlignment="0" applyProtection="0"/>
    <xf numFmtId="43" fontId="211" fillId="0" borderId="0" applyFont="0" applyFill="0" applyBorder="0" applyAlignment="0" applyProtection="0"/>
    <xf numFmtId="43" fontId="211" fillId="0" borderId="0" applyFont="0" applyFill="0" applyBorder="0" applyAlignment="0" applyProtection="0"/>
    <xf numFmtId="41" fontId="211" fillId="0" borderId="0" applyFont="0" applyFill="0" applyBorder="0" applyAlignment="0" applyProtection="0"/>
    <xf numFmtId="41" fontId="211" fillId="0" borderId="0" applyFont="0" applyFill="0" applyBorder="0" applyAlignment="0" applyProtection="0"/>
    <xf numFmtId="43" fontId="211" fillId="0" borderId="0" applyFont="0" applyFill="0" applyBorder="0" applyAlignment="0" applyProtection="0"/>
    <xf numFmtId="43" fontId="211" fillId="0" borderId="0" applyFont="0" applyFill="0" applyBorder="0" applyAlignment="0" applyProtection="0"/>
    <xf numFmtId="41" fontId="151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>
      <alignment vertical="center"/>
    </xf>
    <xf numFmtId="41" fontId="151" fillId="0" borderId="0" applyFont="0" applyFill="0" applyBorder="0" applyAlignment="0" applyProtection="0">
      <alignment vertical="center"/>
    </xf>
    <xf numFmtId="41" fontId="151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>
      <alignment vertical="center"/>
    </xf>
    <xf numFmtId="41" fontId="106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>
      <alignment vertical="center"/>
    </xf>
    <xf numFmtId="41" fontId="178" fillId="0" borderId="0" applyFont="0" applyFill="0" applyBorder="0" applyAlignment="0" applyProtection="0"/>
    <xf numFmtId="41" fontId="107" fillId="0" borderId="0" applyFont="0" applyFill="0" applyBorder="0" applyAlignment="0" applyProtection="0">
      <alignment vertical="center"/>
    </xf>
    <xf numFmtId="41" fontId="18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>
      <alignment vertical="center"/>
    </xf>
    <xf numFmtId="41" fontId="187" fillId="0" borderId="0" applyFont="0" applyFill="0" applyBorder="0" applyAlignment="0" applyProtection="0"/>
    <xf numFmtId="41" fontId="107" fillId="0" borderId="0" applyFont="0" applyFill="0" applyBorder="0" applyAlignment="0" applyProtection="0">
      <alignment vertical="center"/>
    </xf>
    <xf numFmtId="41" fontId="133" fillId="0" borderId="0" applyFont="0" applyFill="0" applyBorder="0" applyAlignment="0" applyProtection="0">
      <alignment vertical="center"/>
    </xf>
    <xf numFmtId="41" fontId="106" fillId="0" borderId="0" applyFont="0" applyFill="0" applyBorder="0" applyAlignment="0" applyProtection="0">
      <alignment vertical="center"/>
    </xf>
    <xf numFmtId="41" fontId="114" fillId="0" borderId="0" applyFont="0" applyFill="0" applyBorder="0" applyAlignment="0" applyProtection="0">
      <alignment vertical="center"/>
    </xf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>
      <alignment vertical="center"/>
    </xf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>
      <alignment vertical="center"/>
    </xf>
    <xf numFmtId="41" fontId="177" fillId="0" borderId="0" applyFont="0" applyFill="0" applyBorder="0" applyAlignment="0" applyProtection="0">
      <alignment vertical="center"/>
    </xf>
    <xf numFmtId="41" fontId="106" fillId="0" borderId="0" applyFont="0" applyFill="0" applyBorder="0" applyAlignment="0" applyProtection="0">
      <alignment vertical="center"/>
    </xf>
    <xf numFmtId="41" fontId="134" fillId="0" borderId="0" applyFont="0" applyFill="0" applyBorder="0" applyAlignment="0" applyProtection="0">
      <alignment vertical="center"/>
    </xf>
    <xf numFmtId="41" fontId="18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33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/>
    <xf numFmtId="41" fontId="133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>
      <alignment vertical="center"/>
    </xf>
    <xf numFmtId="41" fontId="106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108" fillId="0" borderId="104">
      <alignment horizontal="center"/>
    </xf>
    <xf numFmtId="0" fontId="275" fillId="2" borderId="104"/>
    <xf numFmtId="0" fontId="262" fillId="0" borderId="104"/>
    <xf numFmtId="14" fontId="251" fillId="51" borderId="104">
      <alignment horizontal="center" vertical="center" wrapText="1"/>
    </xf>
    <xf numFmtId="0" fontId="161" fillId="0" borderId="104">
      <alignment vertical="center"/>
    </xf>
    <xf numFmtId="0" fontId="161" fillId="0" borderId="104">
      <alignment vertical="center"/>
    </xf>
    <xf numFmtId="0" fontId="161" fillId="0" borderId="104">
      <alignment vertical="center"/>
    </xf>
    <xf numFmtId="0" fontId="161" fillId="0" borderId="104">
      <alignment vertical="center"/>
    </xf>
    <xf numFmtId="0" fontId="161" fillId="0" borderId="104">
      <alignment vertical="center"/>
    </xf>
    <xf numFmtId="41" fontId="10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0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7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11" fillId="0" borderId="0" applyFont="0" applyFill="0" applyBorder="0" applyAlignment="0" applyProtection="0"/>
    <xf numFmtId="41" fontId="302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/>
    <xf numFmtId="41" fontId="178" fillId="0" borderId="0" applyFont="0" applyFill="0" applyBorder="0" applyAlignment="0" applyProtection="0">
      <alignment vertical="center"/>
    </xf>
    <xf numFmtId="41" fontId="163" fillId="0" borderId="0" applyFont="0" applyFill="0" applyBorder="0" applyAlignment="0" applyProtection="0">
      <alignment vertical="center"/>
    </xf>
    <xf numFmtId="41" fontId="211" fillId="0" borderId="0" applyFont="0" applyFill="0" applyBorder="0" applyAlignment="0" applyProtection="0"/>
    <xf numFmtId="41" fontId="106" fillId="0" borderId="0" applyFont="0" applyFill="0" applyBorder="0" applyAlignment="0" applyProtection="0">
      <alignment vertical="center"/>
    </xf>
    <xf numFmtId="41" fontId="186" fillId="0" borderId="0" applyFont="0" applyFill="0" applyBorder="0" applyAlignment="0" applyProtection="0"/>
    <xf numFmtId="41" fontId="107" fillId="0" borderId="0" applyFont="0" applyFill="0" applyBorder="0" applyAlignment="0" applyProtection="0">
      <alignment vertical="center"/>
    </xf>
    <xf numFmtId="41" fontId="114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161" fillId="0" borderId="104">
      <alignment vertical="center"/>
    </xf>
    <xf numFmtId="0" fontId="161" fillId="0" borderId="104">
      <alignment vertical="center"/>
    </xf>
    <xf numFmtId="0" fontId="161" fillId="0" borderId="104">
      <alignment vertical="center"/>
    </xf>
    <xf numFmtId="0" fontId="161" fillId="0" borderId="104">
      <alignment vertical="center"/>
    </xf>
    <xf numFmtId="0" fontId="161" fillId="0" borderId="104">
      <alignment vertical="center"/>
    </xf>
    <xf numFmtId="14" fontId="251" fillId="51" borderId="104">
      <alignment horizontal="center" vertical="center" wrapText="1"/>
    </xf>
    <xf numFmtId="0" fontId="262" fillId="0" borderId="104"/>
    <xf numFmtId="0" fontId="275" fillId="2" borderId="104"/>
    <xf numFmtId="0" fontId="108" fillId="0" borderId="104">
      <alignment horizont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61" fillId="0" borderId="104">
      <alignment vertical="center"/>
    </xf>
    <xf numFmtId="0" fontId="161" fillId="0" borderId="104">
      <alignment vertical="center"/>
    </xf>
    <xf numFmtId="0" fontId="161" fillId="0" borderId="104">
      <alignment vertical="center"/>
    </xf>
    <xf numFmtId="0" fontId="161" fillId="0" borderId="104">
      <alignment vertical="center"/>
    </xf>
    <xf numFmtId="0" fontId="161" fillId="0" borderId="104">
      <alignment vertical="center"/>
    </xf>
    <xf numFmtId="14" fontId="251" fillId="51" borderId="104">
      <alignment horizontal="center" vertical="center" wrapText="1"/>
    </xf>
    <xf numFmtId="0" fontId="262" fillId="0" borderId="104"/>
    <xf numFmtId="0" fontId="275" fillId="2" borderId="104"/>
    <xf numFmtId="0" fontId="108" fillId="0" borderId="104">
      <alignment horizontal="center"/>
    </xf>
    <xf numFmtId="43" fontId="211" fillId="0" borderId="0" applyFont="0" applyFill="0" applyBorder="0" applyAlignment="0" applyProtection="0"/>
    <xf numFmtId="41" fontId="107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/>
    <xf numFmtId="43" fontId="211" fillId="0" borderId="0" applyFont="0" applyFill="0" applyBorder="0" applyAlignment="0" applyProtection="0"/>
    <xf numFmtId="43" fontId="211" fillId="0" borderId="0" applyFont="0" applyFill="0" applyBorder="0" applyAlignment="0" applyProtection="0"/>
    <xf numFmtId="41" fontId="211" fillId="0" borderId="0" applyFont="0" applyFill="0" applyBorder="0" applyAlignment="0" applyProtection="0"/>
    <xf numFmtId="41" fontId="211" fillId="0" borderId="0" applyFont="0" applyFill="0" applyBorder="0" applyAlignment="0" applyProtection="0"/>
    <xf numFmtId="43" fontId="211" fillId="0" borderId="0" applyFont="0" applyFill="0" applyBorder="0" applyAlignment="0" applyProtection="0"/>
    <xf numFmtId="41" fontId="211" fillId="0" borderId="0" applyFont="0" applyFill="0" applyBorder="0" applyAlignment="0" applyProtection="0"/>
    <xf numFmtId="41" fontId="211" fillId="0" borderId="0" applyFont="0" applyFill="0" applyBorder="0" applyAlignment="0" applyProtection="0"/>
    <xf numFmtId="41" fontId="211" fillId="0" borderId="0" applyFont="0" applyFill="0" applyBorder="0" applyAlignment="0" applyProtection="0"/>
    <xf numFmtId="43" fontId="211" fillId="0" borderId="0" applyFont="0" applyFill="0" applyBorder="0" applyAlignment="0" applyProtection="0"/>
    <xf numFmtId="43" fontId="211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>
      <alignment vertical="center"/>
    </xf>
    <xf numFmtId="41" fontId="163" fillId="0" borderId="0" applyFont="0" applyFill="0" applyBorder="0" applyAlignment="0" applyProtection="0">
      <alignment vertical="center"/>
    </xf>
    <xf numFmtId="41" fontId="312" fillId="0" borderId="0" applyFont="0" applyFill="0" applyBorder="0" applyAlignment="0" applyProtection="0"/>
    <xf numFmtId="41" fontId="313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>
      <alignment vertical="center"/>
    </xf>
    <xf numFmtId="41" fontId="211" fillId="0" borderId="0" applyFont="0" applyFill="0" applyBorder="0" applyAlignment="0" applyProtection="0"/>
    <xf numFmtId="43" fontId="211" fillId="0" borderId="0" applyFont="0" applyFill="0" applyBorder="0" applyAlignment="0" applyProtection="0"/>
    <xf numFmtId="41" fontId="107" fillId="0" borderId="0" applyFont="0" applyFill="0" applyBorder="0" applyAlignment="0" applyProtection="0">
      <alignment vertical="center"/>
    </xf>
    <xf numFmtId="41" fontId="327" fillId="0" borderId="0" applyFont="0" applyFill="0" applyBorder="0" applyAlignment="0" applyProtection="0">
      <alignment vertical="center"/>
    </xf>
    <xf numFmtId="41" fontId="107" fillId="0" borderId="0"/>
    <xf numFmtId="41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1" fontId="178" fillId="0" borderId="0" applyFont="0" applyFill="0" applyBorder="0" applyAlignment="0" applyProtection="0">
      <alignment vertical="center"/>
    </xf>
    <xf numFmtId="41" fontId="106" fillId="0" borderId="0" applyFont="0" applyFill="0" applyBorder="0" applyAlignment="0" applyProtection="0">
      <alignment vertical="center"/>
    </xf>
    <xf numFmtId="41" fontId="112" fillId="0" borderId="0" applyFont="0" applyFill="0" applyBorder="0" applyAlignment="0" applyProtection="0"/>
    <xf numFmtId="41" fontId="178" fillId="0" borderId="0" applyFont="0" applyFill="0" applyBorder="0" applyAlignment="0" applyProtection="0"/>
    <xf numFmtId="41" fontId="178" fillId="0" borderId="0" applyFont="0" applyFill="0" applyBorder="0" applyAlignment="0" applyProtection="0"/>
    <xf numFmtId="41" fontId="349" fillId="0" borderId="0" applyFont="0" applyFill="0" applyBorder="0" applyAlignment="0" applyProtection="0">
      <alignment vertical="center"/>
    </xf>
    <xf numFmtId="41" fontId="349" fillId="0" borderId="0" applyFont="0" applyFill="0" applyBorder="0" applyAlignment="0" applyProtection="0">
      <alignment vertical="center"/>
    </xf>
    <xf numFmtId="41" fontId="85" fillId="0" borderId="0" applyFont="0" applyFill="0" applyBorder="0" applyAlignment="0" applyProtection="0">
      <alignment vertical="center"/>
    </xf>
    <xf numFmtId="41" fontId="106" fillId="0" borderId="0" applyFont="0" applyFill="0" applyBorder="0" applyAlignment="0" applyProtection="0">
      <alignment vertical="center"/>
    </xf>
    <xf numFmtId="41" fontId="106" fillId="0" borderId="0" applyFont="0" applyFill="0" applyBorder="0" applyAlignment="0" applyProtection="0">
      <alignment vertical="center"/>
    </xf>
    <xf numFmtId="43" fontId="349" fillId="0" borderId="0" applyFont="0" applyFill="0" applyBorder="0" applyAlignment="0" applyProtection="0"/>
    <xf numFmtId="43" fontId="349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312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63" fillId="0" borderId="0" applyFont="0" applyFill="0" applyBorder="0" applyAlignment="0" applyProtection="0">
      <alignment vertical="center"/>
    </xf>
    <xf numFmtId="41" fontId="313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>
      <alignment vertical="center"/>
    </xf>
    <xf numFmtId="41" fontId="187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211" fillId="0" borderId="0" applyFont="0" applyFill="0" applyBorder="0" applyAlignment="0" applyProtection="0"/>
    <xf numFmtId="41" fontId="211" fillId="0" borderId="0" applyFont="0" applyFill="0" applyBorder="0" applyAlignment="0" applyProtection="0"/>
    <xf numFmtId="43" fontId="211" fillId="0" borderId="0" applyFont="0" applyFill="0" applyBorder="0" applyAlignment="0" applyProtection="0"/>
    <xf numFmtId="43" fontId="211" fillId="0" borderId="0" applyFont="0" applyFill="0" applyBorder="0" applyAlignment="0" applyProtection="0"/>
    <xf numFmtId="41" fontId="21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>
      <alignment vertical="center"/>
    </xf>
    <xf numFmtId="41" fontId="211" fillId="0" borderId="0" applyFont="0" applyFill="0" applyBorder="0" applyAlignment="0" applyProtection="0"/>
    <xf numFmtId="41" fontId="302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7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78" fillId="0" borderId="0" applyFont="0" applyFill="0" applyBorder="0" applyAlignment="0" applyProtection="0">
      <alignment vertical="center"/>
    </xf>
    <xf numFmtId="43" fontId="211" fillId="0" borderId="0" applyFont="0" applyFill="0" applyBorder="0" applyAlignment="0" applyProtection="0"/>
    <xf numFmtId="41" fontId="163" fillId="0" borderId="0" applyFont="0" applyFill="0" applyBorder="0" applyAlignment="0" applyProtection="0">
      <alignment vertical="center"/>
    </xf>
    <xf numFmtId="41" fontId="211" fillId="0" borderId="0" applyFont="0" applyFill="0" applyBorder="0" applyAlignment="0" applyProtection="0"/>
    <xf numFmtId="41" fontId="211" fillId="0" borderId="0" applyFont="0" applyFill="0" applyBorder="0" applyAlignment="0" applyProtection="0"/>
    <xf numFmtId="43" fontId="211" fillId="0" borderId="0" applyFont="0" applyFill="0" applyBorder="0" applyAlignment="0" applyProtection="0"/>
    <xf numFmtId="43" fontId="211" fillId="0" borderId="0" applyFont="0" applyFill="0" applyBorder="0" applyAlignment="0" applyProtection="0"/>
    <xf numFmtId="43" fontId="211" fillId="0" borderId="0" applyFont="0" applyFill="0" applyBorder="0" applyAlignment="0" applyProtection="0"/>
    <xf numFmtId="43" fontId="211" fillId="0" borderId="0" applyFont="0" applyFill="0" applyBorder="0" applyAlignment="0" applyProtection="0"/>
    <xf numFmtId="41" fontId="211" fillId="0" borderId="0" applyFont="0" applyFill="0" applyBorder="0" applyAlignment="0" applyProtection="0"/>
    <xf numFmtId="41" fontId="211" fillId="0" borderId="0" applyFont="0" applyFill="0" applyBorder="0" applyAlignment="0" applyProtection="0"/>
    <xf numFmtId="41" fontId="351" fillId="0" borderId="0" applyFont="0" applyFill="0" applyBorder="0" applyAlignment="0" applyProtection="0">
      <alignment vertical="center"/>
    </xf>
    <xf numFmtId="41" fontId="353" fillId="0" borderId="0" applyFont="0" applyFill="0" applyBorder="0" applyAlignment="0" applyProtection="0">
      <alignment vertical="center"/>
    </xf>
    <xf numFmtId="1" fontId="63" fillId="70" borderId="106">
      <alignment horizontal="center"/>
    </xf>
    <xf numFmtId="0" fontId="224" fillId="0" borderId="106">
      <alignment horizontal="left" vertical="center"/>
    </xf>
    <xf numFmtId="41" fontId="211" fillId="0" borderId="0" applyFont="0" applyFill="0" applyBorder="0" applyAlignment="0" applyProtection="0"/>
    <xf numFmtId="0" fontId="224" fillId="0" borderId="106">
      <alignment horizontal="left" vertical="center"/>
    </xf>
    <xf numFmtId="1" fontId="63" fillId="70" borderId="106">
      <alignment horizontal="center"/>
    </xf>
    <xf numFmtId="0" fontId="224" fillId="0" borderId="106">
      <alignment horizontal="left" vertical="center"/>
    </xf>
    <xf numFmtId="43" fontId="211" fillId="0" borderId="0" applyFont="0" applyFill="0" applyBorder="0" applyAlignment="0" applyProtection="0"/>
    <xf numFmtId="1" fontId="63" fillId="70" borderId="106">
      <alignment horizontal="center"/>
    </xf>
    <xf numFmtId="1" fontId="63" fillId="70" borderId="106">
      <alignment horizontal="center"/>
    </xf>
    <xf numFmtId="1" fontId="63" fillId="70" borderId="106">
      <alignment horizontal="center"/>
    </xf>
    <xf numFmtId="0" fontId="224" fillId="0" borderId="106">
      <alignment horizontal="left" vertical="center"/>
    </xf>
    <xf numFmtId="0" fontId="224" fillId="0" borderId="106">
      <alignment horizontal="left" vertical="center"/>
    </xf>
    <xf numFmtId="0" fontId="35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349" fillId="0" borderId="0" applyFont="0" applyFill="0" applyBorder="0" applyAlignment="0" applyProtection="0">
      <alignment vertical="center"/>
    </xf>
    <xf numFmtId="41" fontId="34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56" fillId="0" borderId="0" applyNumberFormat="0" applyFill="0" applyBorder="0" applyAlignment="0" applyProtection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9" fontId="107" fillId="0" borderId="0" applyFont="0" applyFill="0" applyBorder="0" applyAlignment="0" applyProtection="0">
      <alignment vertical="center"/>
    </xf>
    <xf numFmtId="9" fontId="106" fillId="0" borderId="0" applyFont="0" applyFill="0" applyBorder="0" applyAlignment="0" applyProtection="0">
      <alignment vertical="center"/>
    </xf>
    <xf numFmtId="41" fontId="85" fillId="0" borderId="0" applyFont="0" applyFill="0" applyBorder="0" applyAlignment="0" applyProtection="0">
      <alignment vertical="center"/>
    </xf>
    <xf numFmtId="41" fontId="106" fillId="0" borderId="0" applyFont="0" applyFill="0" applyBorder="0" applyAlignment="0" applyProtection="0">
      <alignment vertical="center"/>
    </xf>
    <xf numFmtId="0" fontId="149" fillId="0" borderId="0"/>
    <xf numFmtId="41" fontId="107" fillId="0" borderId="0" applyFont="0" applyFill="0" applyBorder="0" applyAlignment="0" applyProtection="0">
      <alignment vertical="center"/>
    </xf>
    <xf numFmtId="0" fontId="107" fillId="0" borderId="0">
      <alignment vertical="center"/>
    </xf>
    <xf numFmtId="41" fontId="107" fillId="0" borderId="0" applyFont="0" applyFill="0" applyBorder="0" applyAlignment="0" applyProtection="0">
      <alignment vertical="center"/>
    </xf>
    <xf numFmtId="41" fontId="105" fillId="0" borderId="0" applyFont="0" applyFill="0" applyBorder="0" applyAlignment="0" applyProtection="0">
      <alignment vertical="center"/>
    </xf>
    <xf numFmtId="41" fontId="106" fillId="0" borderId="0" applyFont="0" applyFill="0" applyBorder="0" applyAlignment="0" applyProtection="0">
      <alignment vertical="center"/>
    </xf>
    <xf numFmtId="0" fontId="357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948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5" fillId="2" borderId="0" xfId="0" applyFont="1" applyFill="1" applyAlignment="1">
      <alignment horizontal="left" vertical="center"/>
    </xf>
    <xf numFmtId="0" fontId="2" fillId="0" borderId="0" xfId="0" applyFont="1">
      <alignment vertical="center"/>
    </xf>
    <xf numFmtId="0" fontId="2" fillId="3" borderId="0" xfId="0" applyFont="1" applyFill="1">
      <alignment vertical="center"/>
    </xf>
    <xf numFmtId="0" fontId="2" fillId="4" borderId="0" xfId="0" applyFont="1" applyFill="1">
      <alignment vertical="center"/>
    </xf>
    <xf numFmtId="0" fontId="8" fillId="0" borderId="0" xfId="0" applyFont="1">
      <alignment vertical="center"/>
    </xf>
    <xf numFmtId="0" fontId="8" fillId="3" borderId="0" xfId="0" applyFont="1" applyFill="1">
      <alignment vertical="center"/>
    </xf>
    <xf numFmtId="0" fontId="8" fillId="4" borderId="0" xfId="0" applyFont="1" applyFill="1">
      <alignment vertical="center"/>
    </xf>
    <xf numFmtId="0" fontId="12" fillId="4" borderId="0" xfId="0" applyFont="1" applyFill="1">
      <alignment vertical="center"/>
    </xf>
    <xf numFmtId="0" fontId="8" fillId="2" borderId="0" xfId="0" applyFont="1" applyFill="1">
      <alignment vertical="center"/>
    </xf>
    <xf numFmtId="0" fontId="13" fillId="4" borderId="0" xfId="0" applyFont="1" applyFill="1" applyAlignment="1">
      <alignment horizontal="left" vertical="center"/>
    </xf>
    <xf numFmtId="0" fontId="11" fillId="4" borderId="0" xfId="0" applyFont="1" applyFill="1" applyAlignment="1" applyProtection="1">
      <alignment horizontal="left" vertical="center"/>
    </xf>
    <xf numFmtId="0" fontId="14" fillId="0" borderId="0" xfId="0" applyFont="1" applyFill="1" applyAlignment="1" applyProtection="1">
      <alignment vertical="center"/>
    </xf>
    <xf numFmtId="0" fontId="14" fillId="3" borderId="0" xfId="0" applyFont="1" applyFill="1" applyAlignment="1" applyProtection="1">
      <alignment vertical="center"/>
    </xf>
    <xf numFmtId="0" fontId="14" fillId="4" borderId="0" xfId="0" applyFont="1" applyFill="1" applyAlignment="1" applyProtection="1">
      <alignment vertical="center"/>
    </xf>
    <xf numFmtId="0" fontId="13" fillId="4" borderId="0" xfId="0" applyFont="1" applyFill="1" applyAlignment="1" applyProtection="1">
      <alignment vertical="center"/>
    </xf>
    <xf numFmtId="0" fontId="14" fillId="0" borderId="0" xfId="0" applyFont="1" applyAlignment="1">
      <alignment horizontal="left" vertical="center" indent="1"/>
    </xf>
    <xf numFmtId="0" fontId="14" fillId="3" borderId="0" xfId="0" applyFont="1" applyFill="1" applyAlignment="1">
      <alignment horizontal="left" vertical="center" indent="1"/>
    </xf>
    <xf numFmtId="0" fontId="14" fillId="4" borderId="0" xfId="0" applyFont="1" applyFill="1" applyAlignment="1">
      <alignment horizontal="left" vertical="center" indent="1"/>
    </xf>
    <xf numFmtId="0" fontId="15" fillId="4" borderId="0" xfId="0" applyFont="1" applyFill="1">
      <alignment vertical="center"/>
    </xf>
    <xf numFmtId="0" fontId="16" fillId="4" borderId="0" xfId="0" applyFont="1" applyFill="1" applyAlignment="1"/>
    <xf numFmtId="0" fontId="15" fillId="4" borderId="0" xfId="0" applyFont="1" applyFill="1" applyAlignment="1"/>
    <xf numFmtId="0" fontId="17" fillId="0" borderId="0" xfId="0" applyFont="1" applyAlignment="1">
      <alignment horizontal="left" vertical="center" indent="1"/>
    </xf>
    <xf numFmtId="0" fontId="17" fillId="3" borderId="0" xfId="0" applyFont="1" applyFill="1" applyAlignment="1">
      <alignment horizontal="left" vertical="center" indent="1"/>
    </xf>
    <xf numFmtId="0" fontId="17" fillId="4" borderId="0" xfId="0" applyFont="1" applyFill="1" applyAlignment="1">
      <alignment horizontal="left" vertical="center" indent="1"/>
    </xf>
    <xf numFmtId="0" fontId="11" fillId="4" borderId="0" xfId="0" applyFont="1" applyFill="1" applyAlignment="1">
      <alignment horizontal="left" vertical="center" indent="1"/>
    </xf>
    <xf numFmtId="0" fontId="18" fillId="4" borderId="0" xfId="0" applyFont="1" applyFill="1">
      <alignment vertical="center"/>
    </xf>
    <xf numFmtId="0" fontId="20" fillId="4" borderId="0" xfId="0" applyFont="1" applyFill="1">
      <alignment vertical="center"/>
    </xf>
    <xf numFmtId="0" fontId="21" fillId="4" borderId="0" xfId="0" applyFont="1" applyFill="1">
      <alignment vertical="center"/>
    </xf>
    <xf numFmtId="0" fontId="18" fillId="4" borderId="0" xfId="0" applyFont="1" applyFill="1" applyAlignment="1"/>
    <xf numFmtId="0" fontId="22" fillId="4" borderId="0" xfId="0" applyFont="1" applyFill="1" applyAlignment="1">
      <alignment horizontal="left"/>
    </xf>
    <xf numFmtId="0" fontId="23" fillId="4" borderId="0" xfId="0" applyFont="1" applyFill="1">
      <alignment vertical="center"/>
    </xf>
    <xf numFmtId="0" fontId="24" fillId="4" borderId="0" xfId="0" applyFont="1" applyFill="1" applyAlignment="1">
      <alignment horizontal="left" vertical="center" indent="2"/>
    </xf>
    <xf numFmtId="0" fontId="25" fillId="4" borderId="0" xfId="0" applyFont="1" applyFill="1">
      <alignment vertical="center"/>
    </xf>
    <xf numFmtId="0" fontId="20" fillId="4" borderId="0" xfId="0" applyFont="1" applyFill="1" applyAlignment="1">
      <alignment horizontal="left" vertical="center" indent="1"/>
    </xf>
    <xf numFmtId="0" fontId="15" fillId="0" borderId="0" xfId="0" applyFont="1">
      <alignment vertical="center"/>
    </xf>
    <xf numFmtId="0" fontId="15" fillId="0" borderId="0" xfId="0" applyFont="1" applyAlignment="1"/>
    <xf numFmtId="0" fontId="26" fillId="0" borderId="0" xfId="0" applyFont="1">
      <alignment vertical="center"/>
    </xf>
    <xf numFmtId="0" fontId="27" fillId="0" borderId="0" xfId="0" applyFont="1" applyAlignment="1"/>
    <xf numFmtId="0" fontId="28" fillId="0" borderId="0" xfId="0" applyFont="1">
      <alignment vertical="center"/>
    </xf>
    <xf numFmtId="0" fontId="30" fillId="5" borderId="0" xfId="0" applyFont="1" applyFill="1" applyAlignment="1">
      <alignment horizontal="left" vertical="center"/>
    </xf>
    <xf numFmtId="0" fontId="26" fillId="5" borderId="0" xfId="0" applyFont="1" applyFill="1">
      <alignment vertical="center"/>
    </xf>
    <xf numFmtId="0" fontId="27" fillId="5" borderId="0" xfId="0" applyFont="1" applyFill="1">
      <alignment vertical="center"/>
    </xf>
    <xf numFmtId="0" fontId="31" fillId="0" borderId="0" xfId="0" applyFont="1" applyAlignment="1">
      <alignment horizontal="left" vertical="center"/>
    </xf>
    <xf numFmtId="0" fontId="26" fillId="6" borderId="1" xfId="0" applyFont="1" applyFill="1" applyBorder="1">
      <alignment vertical="center"/>
    </xf>
    <xf numFmtId="0" fontId="26" fillId="6" borderId="2" xfId="0" applyFont="1" applyFill="1" applyBorder="1">
      <alignment vertical="center"/>
    </xf>
    <xf numFmtId="0" fontId="26" fillId="6" borderId="3" xfId="0" applyFont="1" applyFill="1" applyBorder="1">
      <alignment vertical="center"/>
    </xf>
    <xf numFmtId="0" fontId="26" fillId="6" borderId="0" xfId="0" applyFont="1" applyFill="1">
      <alignment vertical="center"/>
    </xf>
    <xf numFmtId="0" fontId="32" fillId="6" borderId="4" xfId="0" applyFont="1" applyFill="1" applyBorder="1">
      <alignment vertical="center"/>
    </xf>
    <xf numFmtId="0" fontId="26" fillId="6" borderId="4" xfId="0" applyFont="1" applyFill="1" applyBorder="1">
      <alignment vertical="center"/>
    </xf>
    <xf numFmtId="0" fontId="34" fillId="6" borderId="0" xfId="0" applyFont="1" applyFill="1">
      <alignment vertical="center"/>
    </xf>
    <xf numFmtId="0" fontId="34" fillId="6" borderId="5" xfId="0" applyFont="1" applyFill="1" applyBorder="1">
      <alignment vertical="center"/>
    </xf>
    <xf numFmtId="0" fontId="35" fillId="6" borderId="0" xfId="0" applyFont="1" applyFill="1" applyAlignment="1">
      <alignment horizontal="left" vertical="center"/>
    </xf>
    <xf numFmtId="0" fontId="35" fillId="6" borderId="0" xfId="0" applyFont="1" applyFill="1">
      <alignment vertical="center"/>
    </xf>
    <xf numFmtId="0" fontId="0" fillId="0" borderId="0" xfId="0" applyAlignment="1" applyProtection="1">
      <alignment horizontal="left" vertical="center"/>
    </xf>
    <xf numFmtId="0" fontId="35" fillId="0" borderId="0" xfId="0" applyFont="1" applyAlignment="1">
      <alignment horizontal="left" vertical="center"/>
    </xf>
    <xf numFmtId="0" fontId="26" fillId="6" borderId="5" xfId="0" applyFont="1" applyFill="1" applyBorder="1">
      <alignment vertical="center"/>
    </xf>
    <xf numFmtId="0" fontId="26" fillId="6" borderId="6" xfId="0" applyFont="1" applyFill="1" applyBorder="1">
      <alignment vertical="center"/>
    </xf>
    <xf numFmtId="0" fontId="26" fillId="6" borderId="7" xfId="0" applyFont="1" applyFill="1" applyBorder="1">
      <alignment vertical="center"/>
    </xf>
    <xf numFmtId="0" fontId="26" fillId="6" borderId="8" xfId="0" applyFont="1" applyFill="1" applyBorder="1">
      <alignment vertical="center"/>
    </xf>
    <xf numFmtId="0" fontId="36" fillId="0" borderId="0" xfId="0" applyFont="1">
      <alignment vertical="center"/>
    </xf>
    <xf numFmtId="176" fontId="2" fillId="0" borderId="0" xfId="1" applyNumberFormat="1" applyFont="1" applyFill="1">
      <alignment vertical="center"/>
    </xf>
    <xf numFmtId="0" fontId="38" fillId="5" borderId="0" xfId="0" applyFont="1" applyFill="1" applyAlignment="1">
      <alignment horizontal="center" vertical="center"/>
    </xf>
    <xf numFmtId="0" fontId="39" fillId="5" borderId="0" xfId="0" applyFont="1" applyFill="1">
      <alignment vertical="center"/>
    </xf>
    <xf numFmtId="0" fontId="31" fillId="5" borderId="0" xfId="0" applyFont="1" applyFill="1" applyAlignment="1">
      <alignment horizontal="centerContinuous" vertical="center"/>
    </xf>
    <xf numFmtId="0" fontId="31" fillId="0" borderId="1" xfId="0" applyFont="1" applyBorder="1" applyAlignment="1">
      <alignment horizontal="left" vertical="center"/>
    </xf>
    <xf numFmtId="0" fontId="31" fillId="0" borderId="2" xfId="0" applyFont="1" applyBorder="1" applyAlignment="1">
      <alignment horizontal="left" vertical="center"/>
    </xf>
    <xf numFmtId="0" fontId="31" fillId="0" borderId="3" xfId="0" applyFont="1" applyBorder="1" applyAlignment="1">
      <alignment horizontal="left" vertical="center"/>
    </xf>
    <xf numFmtId="0" fontId="31" fillId="0" borderId="0" xfId="0" applyFont="1" applyAlignment="1">
      <alignment horizontal="centerContinuous" vertical="center"/>
    </xf>
    <xf numFmtId="0" fontId="31" fillId="0" borderId="0" xfId="0" applyFont="1" applyAlignment="1">
      <alignment horizontal="center" vertical="center"/>
    </xf>
    <xf numFmtId="0" fontId="26" fillId="0" borderId="4" xfId="0" applyFont="1" applyBorder="1">
      <alignment vertical="center"/>
    </xf>
    <xf numFmtId="0" fontId="14" fillId="0" borderId="0" xfId="0" applyFont="1" applyAlignment="1">
      <alignment vertical="top"/>
    </xf>
    <xf numFmtId="0" fontId="26" fillId="0" borderId="9" xfId="0" applyFont="1" applyBorder="1">
      <alignment vertical="center"/>
    </xf>
    <xf numFmtId="0" fontId="32" fillId="0" borderId="4" xfId="0" applyFont="1" applyBorder="1">
      <alignment vertical="center"/>
    </xf>
    <xf numFmtId="0" fontId="34" fillId="0" borderId="0" xfId="0" applyFont="1">
      <alignment vertical="center"/>
    </xf>
    <xf numFmtId="0" fontId="34" fillId="0" borderId="5" xfId="0" applyFont="1" applyBorder="1">
      <alignment vertical="center"/>
    </xf>
    <xf numFmtId="0" fontId="40" fillId="7" borderId="10" xfId="0" applyFont="1" applyFill="1" applyBorder="1">
      <alignment vertical="center"/>
    </xf>
    <xf numFmtId="0" fontId="40" fillId="7" borderId="10" xfId="0" applyFont="1" applyFill="1" applyBorder="1" applyAlignment="1">
      <alignment horizontal="right" vertical="center"/>
    </xf>
    <xf numFmtId="0" fontId="40" fillId="7" borderId="10" xfId="0" applyFont="1" applyFill="1" applyBorder="1" applyAlignment="1">
      <alignment horizontal="right" vertical="center" shrinkToFit="1"/>
    </xf>
    <xf numFmtId="0" fontId="40" fillId="7" borderId="10" xfId="0" quotePrefix="1" applyFont="1" applyFill="1" applyBorder="1" applyAlignment="1">
      <alignment horizontal="right" vertical="center" shrinkToFit="1"/>
    </xf>
    <xf numFmtId="0" fontId="40" fillId="7" borderId="10" xfId="0" quotePrefix="1" applyFont="1" applyFill="1" applyBorder="1" applyAlignment="1">
      <alignment horizontal="right" vertical="center"/>
    </xf>
    <xf numFmtId="0" fontId="40" fillId="0" borderId="0" xfId="0" applyFont="1">
      <alignment vertical="center"/>
    </xf>
    <xf numFmtId="177" fontId="26" fillId="0" borderId="0" xfId="0" applyNumberFormat="1" applyFont="1">
      <alignment vertical="center"/>
    </xf>
    <xf numFmtId="177" fontId="26" fillId="6" borderId="0" xfId="0" applyNumberFormat="1" applyFont="1" applyFill="1">
      <alignment vertical="center"/>
    </xf>
    <xf numFmtId="177" fontId="26" fillId="0" borderId="0" xfId="0" applyNumberFormat="1" applyFont="1" applyAlignment="1">
      <alignment vertical="center" shrinkToFit="1"/>
    </xf>
    <xf numFmtId="177" fontId="2" fillId="0" borderId="0" xfId="0" applyNumberFormat="1" applyFont="1" applyAlignment="1">
      <alignment vertical="center" shrinkToFit="1"/>
    </xf>
    <xf numFmtId="177" fontId="2" fillId="6" borderId="0" xfId="0" applyNumberFormat="1" applyFont="1" applyFill="1" applyAlignment="1">
      <alignment vertical="center" shrinkToFit="1"/>
    </xf>
    <xf numFmtId="177" fontId="2" fillId="8" borderId="0" xfId="0" applyNumberFormat="1" applyFont="1" applyFill="1" applyAlignment="1">
      <alignment vertical="center" shrinkToFit="1"/>
    </xf>
    <xf numFmtId="0" fontId="35" fillId="0" borderId="0" xfId="0" applyFont="1">
      <alignment vertical="center"/>
    </xf>
    <xf numFmtId="177" fontId="26" fillId="0" borderId="0" xfId="0" applyNumberFormat="1" applyFont="1" applyAlignment="1">
      <alignment horizontal="right" vertical="center"/>
    </xf>
    <xf numFmtId="177" fontId="26" fillId="6" borderId="0" xfId="0" applyNumberFormat="1" applyFont="1" applyFill="1" applyAlignment="1">
      <alignment horizontal="right" vertical="center"/>
    </xf>
    <xf numFmtId="177" fontId="26" fillId="0" borderId="0" xfId="0" applyNumberFormat="1" applyFont="1" applyAlignment="1">
      <alignment horizontal="right" vertical="center" shrinkToFit="1"/>
    </xf>
    <xf numFmtId="177" fontId="2" fillId="0" borderId="0" xfId="0" applyNumberFormat="1" applyFont="1" applyAlignment="1">
      <alignment horizontal="right" vertical="center" shrinkToFit="1"/>
    </xf>
    <xf numFmtId="177" fontId="2" fillId="6" borderId="0" xfId="0" applyNumberFormat="1" applyFont="1" applyFill="1" applyAlignment="1">
      <alignment horizontal="right" vertical="center" shrinkToFit="1"/>
    </xf>
    <xf numFmtId="0" fontId="26" fillId="0" borderId="0" xfId="0" quotePrefix="1" applyFont="1" applyAlignment="1">
      <alignment horizontal="left" vertical="center"/>
    </xf>
    <xf numFmtId="177" fontId="26" fillId="0" borderId="11" xfId="0" applyNumberFormat="1" applyFont="1" applyBorder="1">
      <alignment vertical="center"/>
    </xf>
    <xf numFmtId="177" fontId="26" fillId="0" borderId="11" xfId="0" applyNumberFormat="1" applyFont="1" applyBorder="1" applyAlignment="1">
      <alignment horizontal="right" vertical="center"/>
    </xf>
    <xf numFmtId="177" fontId="26" fillId="6" borderId="11" xfId="0" applyNumberFormat="1" applyFont="1" applyFill="1" applyBorder="1" applyAlignment="1">
      <alignment horizontal="right" vertical="center"/>
    </xf>
    <xf numFmtId="177" fontId="26" fillId="0" borderId="11" xfId="0" applyNumberFormat="1" applyFont="1" applyBorder="1" applyAlignment="1">
      <alignment horizontal="right" vertical="center" shrinkToFit="1"/>
    </xf>
    <xf numFmtId="177" fontId="2" fillId="0" borderId="11" xfId="0" applyNumberFormat="1" applyFont="1" applyBorder="1" applyAlignment="1">
      <alignment horizontal="right" vertical="center" shrinkToFit="1"/>
    </xf>
    <xf numFmtId="177" fontId="2" fillId="6" borderId="11" xfId="0" applyNumberFormat="1" applyFont="1" applyFill="1" applyBorder="1" applyAlignment="1">
      <alignment horizontal="right" vertical="center" shrinkToFit="1"/>
    </xf>
    <xf numFmtId="177" fontId="42" fillId="6" borderId="0" xfId="0" applyNumberFormat="1" applyFont="1" applyFill="1" applyAlignment="1">
      <alignment vertical="center" shrinkToFit="1"/>
    </xf>
    <xf numFmtId="177" fontId="42" fillId="0" borderId="0" xfId="0" applyNumberFormat="1" applyFont="1" applyAlignment="1">
      <alignment vertical="center" shrinkToFit="1"/>
    </xf>
    <xf numFmtId="177" fontId="42" fillId="8" borderId="0" xfId="0" applyNumberFormat="1" applyFont="1" applyFill="1" applyAlignment="1">
      <alignment vertical="center" shrinkToFit="1"/>
    </xf>
    <xf numFmtId="41" fontId="26" fillId="0" borderId="0" xfId="1" applyFont="1">
      <alignment vertical="center"/>
    </xf>
    <xf numFmtId="177" fontId="26" fillId="7" borderId="0" xfId="0" applyNumberFormat="1" applyFont="1" applyFill="1">
      <alignment vertical="center"/>
    </xf>
    <xf numFmtId="177" fontId="26" fillId="7" borderId="0" xfId="0" applyNumberFormat="1" applyFont="1" applyFill="1" applyAlignment="1">
      <alignment horizontal="right" vertical="center"/>
    </xf>
    <xf numFmtId="0" fontId="26" fillId="6" borderId="0" xfId="0" quotePrefix="1" applyFont="1" applyFill="1" applyAlignment="1">
      <alignment horizontal="left" vertical="center"/>
    </xf>
    <xf numFmtId="177" fontId="26" fillId="7" borderId="0" xfId="0" applyNumberFormat="1" applyFont="1" applyFill="1" applyAlignment="1">
      <alignment vertical="center" shrinkToFit="1"/>
    </xf>
    <xf numFmtId="0" fontId="26" fillId="0" borderId="5" xfId="0" applyFont="1" applyBorder="1">
      <alignment vertical="center"/>
    </xf>
    <xf numFmtId="0" fontId="26" fillId="0" borderId="6" xfId="0" applyFont="1" applyBorder="1">
      <alignment vertical="center"/>
    </xf>
    <xf numFmtId="0" fontId="26" fillId="0" borderId="7" xfId="0" applyFont="1" applyBorder="1">
      <alignment vertical="center"/>
    </xf>
    <xf numFmtId="0" fontId="26" fillId="0" borderId="8" xfId="0" applyFont="1" applyBorder="1">
      <alignment vertical="center"/>
    </xf>
    <xf numFmtId="0" fontId="26" fillId="0" borderId="11" xfId="0" applyFont="1" applyBorder="1">
      <alignment vertical="center"/>
    </xf>
    <xf numFmtId="177" fontId="26" fillId="6" borderId="11" xfId="0" applyNumberFormat="1" applyFont="1" applyFill="1" applyBorder="1">
      <alignment vertical="center"/>
    </xf>
    <xf numFmtId="177" fontId="26" fillId="0" borderId="11" xfId="0" applyNumberFormat="1" applyFont="1" applyBorder="1" applyAlignment="1">
      <alignment vertical="center" shrinkToFit="1"/>
    </xf>
    <xf numFmtId="177" fontId="2" fillId="0" borderId="11" xfId="0" applyNumberFormat="1" applyFont="1" applyBorder="1" applyAlignment="1">
      <alignment vertical="center" shrinkToFit="1"/>
    </xf>
    <xf numFmtId="177" fontId="2" fillId="6" borderId="11" xfId="0" applyNumberFormat="1" applyFont="1" applyFill="1" applyBorder="1" applyAlignment="1">
      <alignment vertical="center" shrinkToFit="1"/>
    </xf>
    <xf numFmtId="0" fontId="40" fillId="0" borderId="12" xfId="0" applyFont="1" applyBorder="1">
      <alignment vertical="center"/>
    </xf>
    <xf numFmtId="177" fontId="26" fillId="0" borderId="12" xfId="0" applyNumberFormat="1" applyFont="1" applyBorder="1">
      <alignment vertical="center"/>
    </xf>
    <xf numFmtId="177" fontId="26" fillId="6" borderId="12" xfId="0" applyNumberFormat="1" applyFont="1" applyFill="1" applyBorder="1">
      <alignment vertical="center"/>
    </xf>
    <xf numFmtId="177" fontId="26" fillId="0" borderId="12" xfId="0" applyNumberFormat="1" applyFont="1" applyBorder="1" applyAlignment="1">
      <alignment vertical="center" shrinkToFit="1"/>
    </xf>
    <xf numFmtId="177" fontId="2" fillId="0" borderId="12" xfId="0" applyNumberFormat="1" applyFont="1" applyBorder="1" applyAlignment="1">
      <alignment vertical="center" shrinkToFit="1"/>
    </xf>
    <xf numFmtId="177" fontId="2" fillId="6" borderId="12" xfId="0" applyNumberFormat="1" applyFont="1" applyFill="1" applyBorder="1" applyAlignment="1">
      <alignment vertical="center" shrinkToFit="1"/>
    </xf>
    <xf numFmtId="177" fontId="42" fillId="6" borderId="12" xfId="0" applyNumberFormat="1" applyFont="1" applyFill="1" applyBorder="1" applyAlignment="1">
      <alignment vertical="center" shrinkToFit="1"/>
    </xf>
    <xf numFmtId="177" fontId="42" fillId="0" borderId="12" xfId="0" applyNumberFormat="1" applyFont="1" applyBorder="1" applyAlignment="1">
      <alignment vertical="center" shrinkToFit="1"/>
    </xf>
    <xf numFmtId="177" fontId="42" fillId="8" borderId="12" xfId="0" applyNumberFormat="1" applyFont="1" applyFill="1" applyBorder="1" applyAlignment="1">
      <alignment vertical="center" shrinkToFit="1"/>
    </xf>
    <xf numFmtId="177" fontId="26" fillId="0" borderId="9" xfId="0" applyNumberFormat="1" applyFont="1" applyBorder="1">
      <alignment vertical="center"/>
    </xf>
    <xf numFmtId="177" fontId="26" fillId="6" borderId="9" xfId="0" applyNumberFormat="1" applyFont="1" applyFill="1" applyBorder="1">
      <alignment vertical="center"/>
    </xf>
    <xf numFmtId="177" fontId="26" fillId="0" borderId="9" xfId="0" applyNumberFormat="1" applyFont="1" applyBorder="1" applyAlignment="1">
      <alignment vertical="center" shrinkToFit="1"/>
    </xf>
    <xf numFmtId="177" fontId="2" fillId="0" borderId="9" xfId="0" applyNumberFormat="1" applyFont="1" applyBorder="1" applyAlignment="1">
      <alignment vertical="center" shrinkToFit="1"/>
    </xf>
    <xf numFmtId="177" fontId="2" fillId="6" borderId="9" xfId="0" applyNumberFormat="1" applyFont="1" applyFill="1" applyBorder="1" applyAlignment="1">
      <alignment vertical="center" shrinkToFit="1"/>
    </xf>
    <xf numFmtId="177" fontId="2" fillId="8" borderId="9" xfId="0" applyNumberFormat="1" applyFont="1" applyFill="1" applyBorder="1" applyAlignment="1">
      <alignment vertical="center" shrinkToFit="1"/>
    </xf>
    <xf numFmtId="0" fontId="43" fillId="0" borderId="0" xfId="0" quotePrefix="1" applyFont="1" applyAlignment="1">
      <alignment horizontal="left" vertical="center"/>
    </xf>
    <xf numFmtId="0" fontId="44" fillId="0" borderId="0" xfId="0" quotePrefix="1" applyFont="1">
      <alignment vertical="center"/>
    </xf>
    <xf numFmtId="177" fontId="45" fillId="0" borderId="0" xfId="0" applyNumberFormat="1" applyFont="1">
      <alignment vertical="center"/>
    </xf>
    <xf numFmtId="177" fontId="45" fillId="6" borderId="0" xfId="0" applyNumberFormat="1" applyFont="1" applyFill="1">
      <alignment vertical="center"/>
    </xf>
    <xf numFmtId="177" fontId="45" fillId="0" borderId="0" xfId="0" applyNumberFormat="1" applyFont="1" applyAlignment="1">
      <alignment vertical="center" shrinkToFit="1"/>
    </xf>
    <xf numFmtId="177" fontId="45" fillId="6" borderId="0" xfId="0" applyNumberFormat="1" applyFont="1" applyFill="1" applyAlignment="1">
      <alignment vertical="center" shrinkToFit="1"/>
    </xf>
    <xf numFmtId="0" fontId="14" fillId="0" borderId="9" xfId="0" applyFont="1" applyBorder="1" applyAlignment="1">
      <alignment vertical="top"/>
    </xf>
    <xf numFmtId="177" fontId="45" fillId="0" borderId="11" xfId="0" applyNumberFormat="1" applyFont="1" applyBorder="1">
      <alignment vertical="center"/>
    </xf>
    <xf numFmtId="177" fontId="45" fillId="6" borderId="11" xfId="0" applyNumberFormat="1" applyFont="1" applyFill="1" applyBorder="1" applyAlignment="1">
      <alignment horizontal="right" vertical="center"/>
    </xf>
    <xf numFmtId="177" fontId="45" fillId="0" borderId="11" xfId="0" applyNumberFormat="1" applyFont="1" applyBorder="1" applyAlignment="1">
      <alignment horizontal="right" vertical="center" shrinkToFit="1"/>
    </xf>
    <xf numFmtId="177" fontId="45" fillId="6" borderId="11" xfId="0" applyNumberFormat="1" applyFont="1" applyFill="1" applyBorder="1" applyAlignment="1">
      <alignment horizontal="right" vertical="center" shrinkToFit="1"/>
    </xf>
    <xf numFmtId="177" fontId="45" fillId="6" borderId="11" xfId="0" quotePrefix="1" applyNumberFormat="1" applyFont="1" applyFill="1" applyBorder="1" applyAlignment="1">
      <alignment horizontal="right" vertical="center" shrinkToFit="1"/>
    </xf>
    <xf numFmtId="177" fontId="45" fillId="0" borderId="9" xfId="0" applyNumberFormat="1" applyFont="1" applyBorder="1" applyAlignment="1">
      <alignment vertical="center" shrinkToFit="1"/>
    </xf>
    <xf numFmtId="177" fontId="45" fillId="6" borderId="9" xfId="0" applyNumberFormat="1" applyFont="1" applyFill="1" applyBorder="1" applyAlignment="1">
      <alignment vertical="center" shrinkToFit="1"/>
    </xf>
    <xf numFmtId="10" fontId="26" fillId="6" borderId="0" xfId="0" applyNumberFormat="1" applyFont="1" applyFill="1">
      <alignment vertical="center"/>
    </xf>
    <xf numFmtId="10" fontId="26" fillId="0" borderId="0" xfId="0" applyNumberFormat="1" applyFont="1">
      <alignment vertical="center"/>
    </xf>
    <xf numFmtId="10" fontId="26" fillId="0" borderId="0" xfId="0" applyNumberFormat="1" applyFont="1" applyAlignment="1">
      <alignment vertical="center" shrinkToFit="1"/>
    </xf>
    <xf numFmtId="10" fontId="2" fillId="0" borderId="0" xfId="0" applyNumberFormat="1" applyFont="1" applyAlignment="1">
      <alignment vertical="center" shrinkToFit="1"/>
    </xf>
    <xf numFmtId="10" fontId="2" fillId="6" borderId="0" xfId="0" applyNumberFormat="1" applyFont="1" applyFill="1" applyAlignment="1">
      <alignment vertical="center" shrinkToFit="1"/>
    </xf>
    <xf numFmtId="10" fontId="2" fillId="8" borderId="0" xfId="0" applyNumberFormat="1" applyFont="1" applyFill="1" applyAlignment="1">
      <alignment vertical="center" shrinkToFit="1"/>
    </xf>
    <xf numFmtId="10" fontId="26" fillId="7" borderId="0" xfId="0" applyNumberFormat="1" applyFont="1" applyFill="1">
      <alignment vertical="center"/>
    </xf>
    <xf numFmtId="10" fontId="26" fillId="7" borderId="0" xfId="0" applyNumberFormat="1" applyFont="1" applyFill="1" applyAlignment="1">
      <alignment vertical="center" shrinkToFit="1"/>
    </xf>
    <xf numFmtId="10" fontId="26" fillId="6" borderId="0" xfId="0" applyNumberFormat="1" applyFont="1" applyFill="1" applyAlignment="1">
      <alignment vertical="center" shrinkToFit="1"/>
    </xf>
    <xf numFmtId="10" fontId="26" fillId="8" borderId="0" xfId="0" applyNumberFormat="1" applyFont="1" applyFill="1" applyAlignment="1">
      <alignment vertical="center" shrinkToFit="1"/>
    </xf>
    <xf numFmtId="178" fontId="26" fillId="0" borderId="0" xfId="0" applyNumberFormat="1" applyFont="1">
      <alignment vertical="center"/>
    </xf>
    <xf numFmtId="178" fontId="26" fillId="0" borderId="0" xfId="0" applyNumberFormat="1" applyFont="1" applyAlignment="1">
      <alignment vertical="center" shrinkToFit="1"/>
    </xf>
    <xf numFmtId="178" fontId="2" fillId="0" borderId="0" xfId="0" applyNumberFormat="1" applyFont="1" applyAlignment="1">
      <alignment vertical="center" shrinkToFit="1"/>
    </xf>
    <xf numFmtId="179" fontId="26" fillId="6" borderId="0" xfId="0" applyNumberFormat="1" applyFont="1" applyFill="1">
      <alignment vertical="center"/>
    </xf>
    <xf numFmtId="179" fontId="26" fillId="0" borderId="0" xfId="0" applyNumberFormat="1" applyFont="1" applyAlignment="1">
      <alignment vertical="center" shrinkToFit="1"/>
    </xf>
    <xf numFmtId="179" fontId="2" fillId="0" borderId="0" xfId="0" applyNumberFormat="1" applyFont="1" applyAlignment="1">
      <alignment vertical="center" shrinkToFit="1"/>
    </xf>
    <xf numFmtId="179" fontId="2" fillId="6" borderId="0" xfId="0" applyNumberFormat="1" applyFont="1" applyFill="1" applyAlignment="1">
      <alignment vertical="center" shrinkToFit="1"/>
    </xf>
    <xf numFmtId="179" fontId="2" fillId="8" borderId="0" xfId="0" applyNumberFormat="1" applyFont="1" applyFill="1" applyAlignment="1">
      <alignment vertical="center" shrinkToFit="1"/>
    </xf>
    <xf numFmtId="179" fontId="26" fillId="0" borderId="0" xfId="0" applyNumberFormat="1" applyFont="1">
      <alignment vertical="center"/>
    </xf>
    <xf numFmtId="10" fontId="26" fillId="0" borderId="9" xfId="0" applyNumberFormat="1" applyFont="1" applyBorder="1">
      <alignment vertical="center"/>
    </xf>
    <xf numFmtId="10" fontId="26" fillId="0" borderId="9" xfId="0" applyNumberFormat="1" applyFont="1" applyBorder="1" applyAlignment="1">
      <alignment vertical="center" shrinkToFit="1"/>
    </xf>
    <xf numFmtId="10" fontId="2" fillId="0" borderId="9" xfId="0" applyNumberFormat="1" applyFont="1" applyBorder="1" applyAlignment="1">
      <alignment vertical="center" shrinkToFit="1"/>
    </xf>
    <xf numFmtId="177" fontId="8" fillId="7" borderId="10" xfId="0" applyNumberFormat="1" applyFont="1" applyFill="1" applyBorder="1" applyAlignment="1">
      <alignment horizontal="right" vertical="center" shrinkToFit="1"/>
    </xf>
    <xf numFmtId="177" fontId="40" fillId="7" borderId="10" xfId="0" applyNumberFormat="1" applyFont="1" applyFill="1" applyBorder="1" applyAlignment="1">
      <alignment horizontal="right" vertical="center" shrinkToFit="1"/>
    </xf>
    <xf numFmtId="10" fontId="26" fillId="0" borderId="0" xfId="0" applyNumberFormat="1" applyFont="1" applyAlignment="1">
      <alignment horizontal="right" vertical="center"/>
    </xf>
    <xf numFmtId="179" fontId="26" fillId="0" borderId="9" xfId="0" applyNumberFormat="1" applyFont="1" applyBorder="1">
      <alignment vertical="center"/>
    </xf>
    <xf numFmtId="179" fontId="26" fillId="6" borderId="9" xfId="0" applyNumberFormat="1" applyFont="1" applyFill="1" applyBorder="1">
      <alignment vertical="center"/>
    </xf>
    <xf numFmtId="179" fontId="26" fillId="0" borderId="9" xfId="0" applyNumberFormat="1" applyFont="1" applyBorder="1" applyAlignment="1">
      <alignment vertical="center" shrinkToFit="1"/>
    </xf>
    <xf numFmtId="179" fontId="2" fillId="0" borderId="9" xfId="0" applyNumberFormat="1" applyFont="1" applyBorder="1" applyAlignment="1">
      <alignment vertical="center" shrinkToFit="1"/>
    </xf>
    <xf numFmtId="179" fontId="2" fillId="6" borderId="9" xfId="0" applyNumberFormat="1" applyFont="1" applyFill="1" applyBorder="1" applyAlignment="1">
      <alignment vertical="center" shrinkToFit="1"/>
    </xf>
    <xf numFmtId="0" fontId="43" fillId="0" borderId="0" xfId="0" quotePrefix="1" applyFont="1">
      <alignment vertical="center"/>
    </xf>
    <xf numFmtId="0" fontId="45" fillId="0" borderId="0" xfId="0" applyFont="1">
      <alignment vertical="center"/>
    </xf>
    <xf numFmtId="0" fontId="45" fillId="6" borderId="0" xfId="0" applyFont="1" applyFill="1">
      <alignment vertical="center"/>
    </xf>
    <xf numFmtId="0" fontId="43" fillId="0" borderId="0" xfId="0" applyFont="1">
      <alignment vertical="center"/>
    </xf>
    <xf numFmtId="0" fontId="45" fillId="0" borderId="0" xfId="0" quotePrefix="1" applyFont="1">
      <alignment vertical="center"/>
    </xf>
    <xf numFmtId="0" fontId="31" fillId="5" borderId="0" xfId="0" applyFont="1" applyFill="1" applyAlignment="1">
      <alignment horizontal="left" vertical="center"/>
    </xf>
    <xf numFmtId="0" fontId="31" fillId="5" borderId="0" xfId="0" applyFont="1" applyFill="1" applyAlignment="1">
      <alignment horizontal="center" vertical="center"/>
    </xf>
    <xf numFmtId="0" fontId="26" fillId="0" borderId="1" xfId="0" applyFont="1" applyBorder="1">
      <alignment vertical="center"/>
    </xf>
    <xf numFmtId="0" fontId="40" fillId="7" borderId="10" xfId="0" applyFont="1" applyFill="1" applyBorder="1" applyAlignment="1">
      <alignment horizontal="center" vertical="center"/>
    </xf>
    <xf numFmtId="0" fontId="40" fillId="7" borderId="14" xfId="0" applyFont="1" applyFill="1" applyBorder="1" applyAlignment="1">
      <alignment horizontal="right" vertical="center"/>
    </xf>
    <xf numFmtId="0" fontId="40" fillId="7" borderId="15" xfId="0" applyFont="1" applyFill="1" applyBorder="1" applyAlignment="1">
      <alignment horizontal="right" vertical="center"/>
    </xf>
    <xf numFmtId="0" fontId="40" fillId="7" borderId="14" xfId="0" quotePrefix="1" applyFont="1" applyFill="1" applyBorder="1" applyAlignment="1">
      <alignment horizontal="right" vertical="center"/>
    </xf>
    <xf numFmtId="177" fontId="26" fillId="6" borderId="16" xfId="0" applyNumberFormat="1" applyFont="1" applyFill="1" applyBorder="1">
      <alignment vertical="center"/>
    </xf>
    <xf numFmtId="177" fontId="26" fillId="6" borderId="17" xfId="0" applyNumberFormat="1" applyFont="1" applyFill="1" applyBorder="1">
      <alignment vertical="center"/>
    </xf>
    <xf numFmtId="177" fontId="2" fillId="0" borderId="0" xfId="0" applyNumberFormat="1" applyFont="1">
      <alignment vertical="center"/>
    </xf>
    <xf numFmtId="177" fontId="2" fillId="6" borderId="0" xfId="0" applyNumberFormat="1" applyFont="1" applyFill="1">
      <alignment vertical="center"/>
    </xf>
    <xf numFmtId="177" fontId="2" fillId="0" borderId="16" xfId="0" applyNumberFormat="1" applyFont="1" applyBorder="1">
      <alignment vertical="center"/>
    </xf>
    <xf numFmtId="177" fontId="2" fillId="8" borderId="0" xfId="0" applyNumberFormat="1" applyFont="1" applyFill="1">
      <alignment vertical="center"/>
    </xf>
    <xf numFmtId="0" fontId="2" fillId="0" borderId="0" xfId="0" applyFont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177" fontId="40" fillId="0" borderId="0" xfId="0" applyNumberFormat="1" applyFont="1">
      <alignment vertical="center"/>
    </xf>
    <xf numFmtId="177" fontId="40" fillId="6" borderId="0" xfId="0" applyNumberFormat="1" applyFont="1" applyFill="1">
      <alignment vertical="center"/>
    </xf>
    <xf numFmtId="177" fontId="40" fillId="6" borderId="16" xfId="0" applyNumberFormat="1" applyFont="1" applyFill="1" applyBorder="1">
      <alignment vertical="center"/>
    </xf>
    <xf numFmtId="177" fontId="40" fillId="6" borderId="17" xfId="0" applyNumberFormat="1" applyFont="1" applyFill="1" applyBorder="1">
      <alignment vertical="center"/>
    </xf>
    <xf numFmtId="177" fontId="8" fillId="0" borderId="0" xfId="0" applyNumberFormat="1" applyFont="1">
      <alignment vertical="center"/>
    </xf>
    <xf numFmtId="177" fontId="8" fillId="6" borderId="0" xfId="0" applyNumberFormat="1" applyFont="1" applyFill="1">
      <alignment vertical="center"/>
    </xf>
    <xf numFmtId="177" fontId="8" fillId="0" borderId="16" xfId="0" applyNumberFormat="1" applyFont="1" applyBorder="1">
      <alignment vertical="center"/>
    </xf>
    <xf numFmtId="177" fontId="8" fillId="8" borderId="0" xfId="0" applyNumberFormat="1" applyFont="1" applyFill="1">
      <alignment vertical="center"/>
    </xf>
    <xf numFmtId="0" fontId="32" fillId="0" borderId="0" xfId="0" applyFont="1">
      <alignment vertical="center"/>
    </xf>
    <xf numFmtId="0" fontId="2" fillId="2" borderId="0" xfId="0" applyFont="1" applyFill="1" applyAlignment="1">
      <alignment horizontal="left" vertical="center"/>
    </xf>
    <xf numFmtId="0" fontId="43" fillId="6" borderId="0" xfId="0" applyFont="1" applyFill="1">
      <alignment vertical="center"/>
    </xf>
    <xf numFmtId="0" fontId="47" fillId="2" borderId="0" xfId="0" applyFont="1" applyFill="1" applyAlignment="1">
      <alignment horizontal="left" vertical="center"/>
    </xf>
    <xf numFmtId="0" fontId="43" fillId="2" borderId="0" xfId="0" applyFont="1" applyFill="1">
      <alignment vertical="center"/>
    </xf>
    <xf numFmtId="0" fontId="43" fillId="2" borderId="9" xfId="0" applyFont="1" applyFill="1" applyBorder="1" applyAlignment="1">
      <alignment vertical="center" wrapText="1" shrinkToFit="1"/>
    </xf>
    <xf numFmtId="177" fontId="40" fillId="0" borderId="9" xfId="0" applyNumberFormat="1" applyFont="1" applyBorder="1">
      <alignment vertical="center"/>
    </xf>
    <xf numFmtId="177" fontId="40" fillId="6" borderId="9" xfId="0" applyNumberFormat="1" applyFont="1" applyFill="1" applyBorder="1">
      <alignment vertical="center"/>
    </xf>
    <xf numFmtId="177" fontId="40" fillId="6" borderId="18" xfId="0" applyNumberFormat="1" applyFont="1" applyFill="1" applyBorder="1">
      <alignment vertical="center"/>
    </xf>
    <xf numFmtId="177" fontId="40" fillId="6" borderId="19" xfId="0" applyNumberFormat="1" applyFont="1" applyFill="1" applyBorder="1">
      <alignment vertical="center"/>
    </xf>
    <xf numFmtId="177" fontId="8" fillId="0" borderId="9" xfId="0" applyNumberFormat="1" applyFont="1" applyBorder="1">
      <alignment vertical="center"/>
    </xf>
    <xf numFmtId="177" fontId="8" fillId="6" borderId="9" xfId="0" applyNumberFormat="1" applyFont="1" applyFill="1" applyBorder="1">
      <alignment vertical="center"/>
    </xf>
    <xf numFmtId="177" fontId="8" fillId="0" borderId="18" xfId="0" applyNumberFormat="1" applyFont="1" applyBorder="1">
      <alignment vertical="center"/>
    </xf>
    <xf numFmtId="177" fontId="8" fillId="8" borderId="9" xfId="0" applyNumberFormat="1" applyFont="1" applyFill="1" applyBorder="1">
      <alignment vertical="center"/>
    </xf>
    <xf numFmtId="0" fontId="43" fillId="6" borderId="5" xfId="0" applyFont="1" applyFill="1" applyBorder="1">
      <alignment vertical="center"/>
    </xf>
    <xf numFmtId="0" fontId="44" fillId="0" borderId="0" xfId="0" quotePrefix="1" applyFont="1" applyAlignment="1">
      <alignment horizontal="left" vertical="center" wrapText="1"/>
    </xf>
    <xf numFmtId="0" fontId="37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9" fillId="0" borderId="0" xfId="0" applyFont="1">
      <alignment vertical="center"/>
    </xf>
    <xf numFmtId="0" fontId="31" fillId="6" borderId="0" xfId="0" applyFont="1" applyFill="1" applyAlignment="1">
      <alignment horizontal="centerContinuous" vertical="center"/>
    </xf>
    <xf numFmtId="0" fontId="31" fillId="6" borderId="0" xfId="0" applyFont="1" applyFill="1" applyAlignment="1">
      <alignment horizontal="center" vertical="center"/>
    </xf>
    <xf numFmtId="0" fontId="26" fillId="0" borderId="0" xfId="0" applyFont="1" applyAlignment="1">
      <alignment horizontal="left" vertical="center"/>
    </xf>
    <xf numFmtId="0" fontId="26" fillId="0" borderId="5" xfId="0" applyFont="1" applyBorder="1" applyAlignment="1">
      <alignment horizontal="left" vertical="center"/>
    </xf>
    <xf numFmtId="0" fontId="8" fillId="2" borderId="13" xfId="0" applyFont="1" applyFill="1" applyBorder="1">
      <alignment vertical="center"/>
    </xf>
    <xf numFmtId="0" fontId="32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center" indent="1"/>
    </xf>
    <xf numFmtId="177" fontId="2" fillId="6" borderId="9" xfId="0" applyNumberFormat="1" applyFont="1" applyFill="1" applyBorder="1">
      <alignment vertical="center"/>
    </xf>
    <xf numFmtId="177" fontId="2" fillId="0" borderId="9" xfId="0" applyNumberFormat="1" applyFont="1" applyBorder="1">
      <alignment vertical="center"/>
    </xf>
    <xf numFmtId="177" fontId="2" fillId="8" borderId="9" xfId="0" applyNumberFormat="1" applyFont="1" applyFill="1" applyBorder="1">
      <alignment vertical="center"/>
    </xf>
    <xf numFmtId="0" fontId="34" fillId="0" borderId="0" xfId="0" applyFont="1" applyAlignment="1">
      <alignment horizontal="left" vertical="center"/>
    </xf>
    <xf numFmtId="0" fontId="34" fillId="0" borderId="5" xfId="0" applyFont="1" applyBorder="1" applyAlignment="1">
      <alignment horizontal="left" vertical="center"/>
    </xf>
    <xf numFmtId="0" fontId="2" fillId="2" borderId="9" xfId="0" applyFont="1" applyFill="1" applyBorder="1">
      <alignment vertical="center"/>
    </xf>
    <xf numFmtId="0" fontId="26" fillId="9" borderId="0" xfId="0" applyFont="1" applyFill="1">
      <alignment vertical="center"/>
    </xf>
    <xf numFmtId="0" fontId="31" fillId="9" borderId="0" xfId="0" applyFont="1" applyFill="1" applyAlignment="1">
      <alignment horizontal="centerContinuous" vertical="center"/>
    </xf>
    <xf numFmtId="0" fontId="49" fillId="0" borderId="0" xfId="0" quotePrefix="1" applyFont="1">
      <alignment vertical="center"/>
    </xf>
    <xf numFmtId="0" fontId="35" fillId="0" borderId="0" xfId="0" quotePrefix="1" applyFont="1" applyAlignment="1">
      <alignment vertical="top"/>
    </xf>
    <xf numFmtId="0" fontId="49" fillId="0" borderId="9" xfId="0" applyFont="1" applyBorder="1" applyAlignment="1">
      <alignment horizontal="center" vertical="center"/>
    </xf>
    <xf numFmtId="0" fontId="49" fillId="0" borderId="9" xfId="0" applyFont="1" applyBorder="1" applyAlignment="1">
      <alignment horizontal="centerContinuous" vertical="center"/>
    </xf>
    <xf numFmtId="0" fontId="26" fillId="0" borderId="9" xfId="0" applyFont="1" applyBorder="1" applyAlignment="1">
      <alignment horizontal="centerContinuous" vertical="center"/>
    </xf>
    <xf numFmtId="0" fontId="26" fillId="0" borderId="20" xfId="0" applyFont="1" applyBorder="1">
      <alignment vertical="center"/>
    </xf>
    <xf numFmtId="0" fontId="26" fillId="0" borderId="21" xfId="0" applyFont="1" applyBorder="1">
      <alignment vertical="center"/>
    </xf>
    <xf numFmtId="0" fontId="32" fillId="0" borderId="20" xfId="0" applyFont="1" applyBorder="1">
      <alignment vertical="center"/>
    </xf>
    <xf numFmtId="177" fontId="40" fillId="0" borderId="0" xfId="0" applyNumberFormat="1" applyFont="1" applyAlignment="1">
      <alignment horizontal="right" vertical="center"/>
    </xf>
    <xf numFmtId="0" fontId="2" fillId="6" borderId="0" xfId="0" applyFont="1" applyFill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22" xfId="0" applyFont="1" applyBorder="1" applyAlignment="1">
      <alignment horizontal="left" vertical="center"/>
    </xf>
    <xf numFmtId="177" fontId="40" fillId="0" borderId="22" xfId="0" applyNumberFormat="1" applyFont="1" applyBorder="1" applyAlignment="1">
      <alignment horizontal="right" vertical="center"/>
    </xf>
    <xf numFmtId="177" fontId="40" fillId="0" borderId="22" xfId="0" applyNumberFormat="1" applyFont="1" applyBorder="1">
      <alignment vertical="center"/>
    </xf>
    <xf numFmtId="177" fontId="40" fillId="6" borderId="22" xfId="0" applyNumberFormat="1" applyFont="1" applyFill="1" applyBorder="1">
      <alignment vertical="center"/>
    </xf>
    <xf numFmtId="177" fontId="40" fillId="6" borderId="23" xfId="0" applyNumberFormat="1" applyFont="1" applyFill="1" applyBorder="1">
      <alignment vertical="center"/>
    </xf>
    <xf numFmtId="177" fontId="40" fillId="6" borderId="24" xfId="0" applyNumberFormat="1" applyFont="1" applyFill="1" applyBorder="1">
      <alignment vertical="center"/>
    </xf>
    <xf numFmtId="177" fontId="8" fillId="0" borderId="22" xfId="0" applyNumberFormat="1" applyFont="1" applyBorder="1">
      <alignment vertical="center"/>
    </xf>
    <xf numFmtId="177" fontId="8" fillId="6" borderId="22" xfId="0" applyNumberFormat="1" applyFont="1" applyFill="1" applyBorder="1">
      <alignment vertical="center"/>
    </xf>
    <xf numFmtId="177" fontId="8" fillId="0" borderId="23" xfId="0" applyNumberFormat="1" applyFont="1" applyBorder="1">
      <alignment vertical="center"/>
    </xf>
    <xf numFmtId="177" fontId="8" fillId="8" borderId="22" xfId="0" applyNumberFormat="1" applyFont="1" applyFill="1" applyBorder="1">
      <alignment vertical="center"/>
    </xf>
    <xf numFmtId="0" fontId="43" fillId="6" borderId="0" xfId="0" applyFont="1" applyFill="1" applyAlignment="1">
      <alignment horizontal="left" vertical="center"/>
    </xf>
    <xf numFmtId="0" fontId="43" fillId="2" borderId="0" xfId="0" applyFont="1" applyFill="1" applyAlignment="1">
      <alignment horizontal="left" vertical="center"/>
    </xf>
    <xf numFmtId="0" fontId="2" fillId="6" borderId="0" xfId="0" applyFont="1" applyFill="1">
      <alignment vertical="center"/>
    </xf>
    <xf numFmtId="0" fontId="35" fillId="0" borderId="9" xfId="0" quotePrefix="1" applyFont="1" applyBorder="1" applyAlignment="1">
      <alignment vertical="top"/>
    </xf>
    <xf numFmtId="0" fontId="45" fillId="0" borderId="9" xfId="0" applyFont="1" applyBorder="1" applyAlignment="1">
      <alignment horizontal="center" vertical="center"/>
    </xf>
    <xf numFmtId="0" fontId="45" fillId="6" borderId="9" xfId="0" applyFont="1" applyFill="1" applyBorder="1" applyAlignment="1">
      <alignment horizontal="center" vertical="center"/>
    </xf>
    <xf numFmtId="0" fontId="40" fillId="7" borderId="25" xfId="0" applyFont="1" applyFill="1" applyBorder="1">
      <alignment vertical="center"/>
    </xf>
    <xf numFmtId="0" fontId="40" fillId="7" borderId="25" xfId="0" applyFont="1" applyFill="1" applyBorder="1" applyAlignment="1">
      <alignment horizontal="center" vertical="center"/>
    </xf>
    <xf numFmtId="0" fontId="8" fillId="7" borderId="10" xfId="0" applyFont="1" applyFill="1" applyBorder="1" applyAlignment="1">
      <alignment horizontal="right" vertical="center"/>
    </xf>
    <xf numFmtId="0" fontId="40" fillId="0" borderId="0" xfId="0" quotePrefix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40" fillId="0" borderId="0" xfId="0" applyFont="1" applyAlignment="1">
      <alignment horizontal="right" vertical="center"/>
    </xf>
    <xf numFmtId="0" fontId="26" fillId="0" borderId="21" xfId="0" applyFont="1" applyBorder="1" applyAlignment="1">
      <alignment horizontal="left" vertical="center"/>
    </xf>
    <xf numFmtId="10" fontId="2" fillId="2" borderId="0" xfId="0" applyNumberFormat="1" applyFont="1" applyFill="1">
      <alignment vertical="center"/>
    </xf>
    <xf numFmtId="10" fontId="2" fillId="0" borderId="0" xfId="0" applyNumberFormat="1" applyFont="1">
      <alignment vertical="center"/>
    </xf>
    <xf numFmtId="10" fontId="2" fillId="6" borderId="0" xfId="0" applyNumberFormat="1" applyFont="1" applyFill="1">
      <alignment vertical="center"/>
    </xf>
    <xf numFmtId="10" fontId="2" fillId="8" borderId="0" xfId="0" applyNumberFormat="1" applyFont="1" applyFill="1">
      <alignment vertical="center"/>
    </xf>
    <xf numFmtId="10" fontId="2" fillId="2" borderId="9" xfId="0" applyNumberFormat="1" applyFont="1" applyFill="1" applyBorder="1" applyAlignment="1">
      <alignment horizontal="left" vertical="center"/>
    </xf>
    <xf numFmtId="10" fontId="26" fillId="6" borderId="9" xfId="0" applyNumberFormat="1" applyFont="1" applyFill="1" applyBorder="1">
      <alignment vertical="center"/>
    </xf>
    <xf numFmtId="10" fontId="2" fillId="0" borderId="9" xfId="0" applyNumberFormat="1" applyFont="1" applyBorder="1">
      <alignment vertical="center"/>
    </xf>
    <xf numFmtId="10" fontId="2" fillId="6" borderId="9" xfId="0" applyNumberFormat="1" applyFont="1" applyFill="1" applyBorder="1">
      <alignment vertical="center"/>
    </xf>
    <xf numFmtId="10" fontId="2" fillId="8" borderId="9" xfId="0" applyNumberFormat="1" applyFont="1" applyFill="1" applyBorder="1">
      <alignment vertical="center"/>
    </xf>
    <xf numFmtId="0" fontId="34" fillId="0" borderId="21" xfId="0" applyFont="1" applyBorder="1" applyAlignment="1">
      <alignment horizontal="left" vertical="center"/>
    </xf>
    <xf numFmtId="0" fontId="43" fillId="2" borderId="0" xfId="0" quotePrefix="1" applyFont="1" applyFill="1" applyAlignment="1">
      <alignment horizontal="left"/>
    </xf>
    <xf numFmtId="0" fontId="45" fillId="0" borderId="0" xfId="0" applyFont="1" applyAlignment="1">
      <alignment horizontal="center" vertical="center"/>
    </xf>
    <xf numFmtId="0" fontId="45" fillId="6" borderId="0" xfId="0" applyFont="1" applyFill="1" applyAlignment="1">
      <alignment horizontal="center" vertical="center"/>
    </xf>
    <xf numFmtId="0" fontId="44" fillId="2" borderId="0" xfId="0" quotePrefix="1" applyFont="1" applyFill="1" applyAlignment="1">
      <alignment horizontal="left" vertical="center"/>
    </xf>
    <xf numFmtId="0" fontId="40" fillId="7" borderId="25" xfId="0" applyFont="1" applyFill="1" applyBorder="1" applyAlignment="1">
      <alignment horizontal="right" vertical="center"/>
    </xf>
    <xf numFmtId="177" fontId="2" fillId="2" borderId="0" xfId="0" applyNumberFormat="1" applyFont="1" applyFill="1">
      <alignment vertical="center"/>
    </xf>
    <xf numFmtId="177" fontId="26" fillId="0" borderId="26" xfId="0" applyNumberFormat="1" applyFont="1" applyBorder="1" applyAlignment="1">
      <alignment horizontal="right" vertical="center"/>
    </xf>
    <xf numFmtId="177" fontId="2" fillId="0" borderId="26" xfId="0" applyNumberFormat="1" applyFont="1" applyBorder="1" applyAlignment="1">
      <alignment horizontal="right" vertical="center"/>
    </xf>
    <xf numFmtId="177" fontId="2" fillId="6" borderId="26" xfId="0" applyNumberFormat="1" applyFont="1" applyFill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2" borderId="0" xfId="0" applyNumberFormat="1" applyFont="1" applyFill="1" applyAlignment="1">
      <alignment horizontal="left" vertical="center"/>
    </xf>
    <xf numFmtId="10" fontId="2" fillId="2" borderId="0" xfId="0" applyNumberFormat="1" applyFont="1" applyFill="1" applyAlignment="1">
      <alignment horizontal="left" vertical="center"/>
    </xf>
    <xf numFmtId="0" fontId="26" fillId="0" borderId="27" xfId="0" applyFont="1" applyBorder="1">
      <alignment vertical="center"/>
    </xf>
    <xf numFmtId="0" fontId="26" fillId="0" borderId="28" xfId="0" applyFont="1" applyBorder="1">
      <alignment vertical="center"/>
    </xf>
    <xf numFmtId="0" fontId="26" fillId="0" borderId="29" xfId="0" applyFont="1" applyBorder="1">
      <alignment vertical="center"/>
    </xf>
    <xf numFmtId="10" fontId="8" fillId="2" borderId="22" xfId="0" applyNumberFormat="1" applyFont="1" applyFill="1" applyBorder="1">
      <alignment vertical="center"/>
    </xf>
    <xf numFmtId="10" fontId="40" fillId="0" borderId="22" xfId="0" applyNumberFormat="1" applyFont="1" applyBorder="1" applyAlignment="1">
      <alignment horizontal="right" vertical="center"/>
    </xf>
    <xf numFmtId="10" fontId="40" fillId="0" borderId="22" xfId="0" applyNumberFormat="1" applyFont="1" applyBorder="1">
      <alignment vertical="center"/>
    </xf>
    <xf numFmtId="10" fontId="40" fillId="6" borderId="22" xfId="0" applyNumberFormat="1" applyFont="1" applyFill="1" applyBorder="1">
      <alignment vertical="center"/>
    </xf>
    <xf numFmtId="10" fontId="8" fillId="0" borderId="22" xfId="0" applyNumberFormat="1" applyFont="1" applyBorder="1">
      <alignment vertical="center"/>
    </xf>
    <xf numFmtId="10" fontId="8" fillId="6" borderId="22" xfId="0" applyNumberFormat="1" applyFont="1" applyFill="1" applyBorder="1">
      <alignment vertical="center"/>
    </xf>
    <xf numFmtId="10" fontId="8" fillId="0" borderId="0" xfId="0" applyNumberFormat="1" applyFont="1">
      <alignment vertical="center"/>
    </xf>
    <xf numFmtId="10" fontId="8" fillId="8" borderId="22" xfId="0" applyNumberFormat="1" applyFont="1" applyFill="1" applyBorder="1">
      <alignment vertical="center"/>
    </xf>
    <xf numFmtId="10" fontId="8" fillId="2" borderId="9" xfId="0" applyNumberFormat="1" applyFont="1" applyFill="1" applyBorder="1">
      <alignment vertical="center"/>
    </xf>
    <xf numFmtId="10" fontId="40" fillId="0" borderId="0" xfId="0" applyNumberFormat="1" applyFont="1" applyAlignment="1">
      <alignment horizontal="right" vertical="center"/>
    </xf>
    <xf numFmtId="10" fontId="40" fillId="0" borderId="0" xfId="0" applyNumberFormat="1" applyFont="1">
      <alignment vertical="center"/>
    </xf>
    <xf numFmtId="10" fontId="40" fillId="6" borderId="0" xfId="0" applyNumberFormat="1" applyFont="1" applyFill="1">
      <alignment vertical="center"/>
    </xf>
    <xf numFmtId="10" fontId="8" fillId="0" borderId="9" xfId="0" applyNumberFormat="1" applyFont="1" applyBorder="1">
      <alignment vertical="center"/>
    </xf>
    <xf numFmtId="10" fontId="8" fillId="6" borderId="9" xfId="0" applyNumberFormat="1" applyFont="1" applyFill="1" applyBorder="1">
      <alignment vertical="center"/>
    </xf>
    <xf numFmtId="10" fontId="8" fillId="8" borderId="9" xfId="0" applyNumberFormat="1" applyFont="1" applyFill="1" applyBorder="1">
      <alignment vertical="center"/>
    </xf>
    <xf numFmtId="177" fontId="49" fillId="0" borderId="13" xfId="0" applyNumberFormat="1" applyFont="1" applyBorder="1">
      <alignment vertical="center"/>
    </xf>
    <xf numFmtId="177" fontId="49" fillId="6" borderId="0" xfId="0" applyNumberFormat="1" applyFont="1" applyFill="1">
      <alignment vertical="center"/>
    </xf>
    <xf numFmtId="0" fontId="43" fillId="2" borderId="0" xfId="0" quotePrefix="1" applyFont="1" applyFill="1" applyAlignment="1">
      <alignment horizontal="left" vertical="center"/>
    </xf>
    <xf numFmtId="0" fontId="43" fillId="2" borderId="0" xfId="0" quotePrefix="1" applyFont="1" applyFill="1" applyAlignment="1">
      <alignment horizontal="left" vertical="top"/>
    </xf>
    <xf numFmtId="0" fontId="44" fillId="2" borderId="0" xfId="0" quotePrefix="1" applyFont="1" applyFill="1" applyAlignment="1">
      <alignment horizontal="left" vertical="top"/>
    </xf>
    <xf numFmtId="177" fontId="2" fillId="6" borderId="0" xfId="0" applyNumberFormat="1" applyFont="1" applyFill="1" applyAlignment="1">
      <alignment horizontal="right" vertical="center"/>
    </xf>
    <xf numFmtId="177" fontId="2" fillId="8" borderId="0" xfId="0" applyNumberFormat="1" applyFont="1" applyFill="1" applyAlignment="1">
      <alignment horizontal="right" vertical="center"/>
    </xf>
    <xf numFmtId="10" fontId="40" fillId="0" borderId="9" xfId="0" applyNumberFormat="1" applyFont="1" applyBorder="1">
      <alignment vertical="center"/>
    </xf>
    <xf numFmtId="10" fontId="40" fillId="6" borderId="9" xfId="0" applyNumberFormat="1" applyFont="1" applyFill="1" applyBorder="1">
      <alignment vertical="center"/>
    </xf>
    <xf numFmtId="0" fontId="2" fillId="2" borderId="9" xfId="0" applyFont="1" applyFill="1" applyBorder="1" applyAlignment="1">
      <alignment horizontal="left" vertical="center"/>
    </xf>
    <xf numFmtId="0" fontId="8" fillId="2" borderId="22" xfId="0" applyFont="1" applyFill="1" applyBorder="1">
      <alignment vertical="center"/>
    </xf>
    <xf numFmtId="0" fontId="35" fillId="0" borderId="5" xfId="0" applyFont="1" applyBorder="1" applyAlignment="1">
      <alignment horizontal="left" vertical="center"/>
    </xf>
    <xf numFmtId="10" fontId="8" fillId="2" borderId="0" xfId="0" applyNumberFormat="1" applyFont="1" applyFill="1">
      <alignment vertical="center"/>
    </xf>
    <xf numFmtId="0" fontId="26" fillId="0" borderId="0" xfId="0" applyFont="1" applyAlignment="1">
      <alignment horizontal="center" vertical="center"/>
    </xf>
    <xf numFmtId="0" fontId="40" fillId="5" borderId="0" xfId="0" applyFont="1" applyFill="1">
      <alignment vertical="center"/>
    </xf>
    <xf numFmtId="0" fontId="31" fillId="6" borderId="0" xfId="0" applyFont="1" applyFill="1" applyAlignment="1">
      <alignment horizontal="left" vertical="center"/>
    </xf>
    <xf numFmtId="177" fontId="8" fillId="2" borderId="0" xfId="0" applyNumberFormat="1" applyFont="1" applyFill="1" applyAlignment="1">
      <alignment horizontal="left" vertical="center"/>
    </xf>
    <xf numFmtId="177" fontId="8" fillId="0" borderId="0" xfId="0" applyNumberFormat="1" applyFont="1" applyAlignment="1">
      <alignment vertical="center" shrinkToFit="1"/>
    </xf>
    <xf numFmtId="177" fontId="8" fillId="6" borderId="0" xfId="0" applyNumberFormat="1" applyFont="1" applyFill="1" applyAlignment="1">
      <alignment vertical="center" shrinkToFit="1"/>
    </xf>
    <xf numFmtId="177" fontId="8" fillId="6" borderId="16" xfId="0" applyNumberFormat="1" applyFont="1" applyFill="1" applyBorder="1" applyAlignment="1">
      <alignment vertical="center" shrinkToFit="1"/>
    </xf>
    <xf numFmtId="177" fontId="8" fillId="8" borderId="0" xfId="0" applyNumberFormat="1" applyFont="1" applyFill="1" applyAlignment="1">
      <alignment vertical="center" shrinkToFit="1"/>
    </xf>
    <xf numFmtId="177" fontId="2" fillId="6" borderId="16" xfId="0" applyNumberFormat="1" applyFont="1" applyFill="1" applyBorder="1" applyAlignment="1">
      <alignment vertical="center" shrinkToFit="1"/>
    </xf>
    <xf numFmtId="177" fontId="2" fillId="6" borderId="0" xfId="0" applyNumberFormat="1" applyFont="1" applyFill="1" applyAlignment="1">
      <alignment horizontal="left" vertical="center"/>
    </xf>
    <xf numFmtId="177" fontId="8" fillId="2" borderId="0" xfId="0" applyNumberFormat="1" applyFont="1" applyFill="1" applyAlignment="1">
      <alignment horizontal="left" vertical="center" wrapText="1" shrinkToFit="1"/>
    </xf>
    <xf numFmtId="177" fontId="8" fillId="6" borderId="0" xfId="0" applyNumberFormat="1" applyFont="1" applyFill="1" applyAlignment="1">
      <alignment horizontal="left" vertical="center"/>
    </xf>
    <xf numFmtId="177" fontId="45" fillId="10" borderId="0" xfId="0" applyNumberFormat="1" applyFont="1" applyFill="1">
      <alignment vertical="center"/>
    </xf>
    <xf numFmtId="177" fontId="2" fillId="0" borderId="0" xfId="0" applyNumberFormat="1" applyFont="1" applyAlignment="1">
      <alignment horizontal="left" vertical="center"/>
    </xf>
    <xf numFmtId="177" fontId="2" fillId="2" borderId="0" xfId="0" applyNumberFormat="1" applyFont="1" applyFill="1" applyAlignment="1">
      <alignment horizontal="left" vertical="center" wrapText="1"/>
    </xf>
    <xf numFmtId="177" fontId="2" fillId="0" borderId="9" xfId="0" applyNumberFormat="1" applyFont="1" applyBorder="1" applyAlignment="1">
      <alignment horizontal="left" vertical="center"/>
    </xf>
    <xf numFmtId="177" fontId="8" fillId="2" borderId="22" xfId="0" applyNumberFormat="1" applyFont="1" applyFill="1" applyBorder="1">
      <alignment vertical="center"/>
    </xf>
    <xf numFmtId="177" fontId="8" fillId="0" borderId="22" xfId="0" applyNumberFormat="1" applyFont="1" applyBorder="1" applyAlignment="1">
      <alignment vertical="center" shrinkToFit="1"/>
    </xf>
    <xf numFmtId="177" fontId="8" fillId="6" borderId="22" xfId="0" applyNumberFormat="1" applyFont="1" applyFill="1" applyBorder="1" applyAlignment="1">
      <alignment vertical="center" shrinkToFit="1"/>
    </xf>
    <xf numFmtId="177" fontId="8" fillId="6" borderId="23" xfId="0" applyNumberFormat="1" applyFont="1" applyFill="1" applyBorder="1" applyAlignment="1">
      <alignment vertical="center" shrinkToFit="1"/>
    </xf>
    <xf numFmtId="0" fontId="43" fillId="6" borderId="0" xfId="0" applyFont="1" applyFill="1" applyAlignment="1">
      <alignment horizontal="left" vertical="top"/>
    </xf>
    <xf numFmtId="0" fontId="51" fillId="0" borderId="0" xfId="0" applyFont="1" applyAlignment="1">
      <alignment vertical="center" wrapText="1" readingOrder="1"/>
    </xf>
    <xf numFmtId="0" fontId="51" fillId="0" borderId="0" xfId="0" applyFont="1" applyAlignment="1">
      <alignment horizontal="left" vertical="center" wrapText="1" readingOrder="1"/>
    </xf>
    <xf numFmtId="0" fontId="54" fillId="0" borderId="0" xfId="0" applyFont="1" applyAlignment="1">
      <alignment vertical="center" wrapText="1" readingOrder="1"/>
    </xf>
    <xf numFmtId="0" fontId="40" fillId="6" borderId="0" xfId="0" applyFont="1" applyFill="1">
      <alignment vertical="center"/>
    </xf>
    <xf numFmtId="0" fontId="35" fillId="0" borderId="9" xfId="0" quotePrefix="1" applyFont="1" applyBorder="1">
      <alignment vertical="center"/>
    </xf>
    <xf numFmtId="177" fontId="45" fillId="0" borderId="9" xfId="0" applyNumberFormat="1" applyFont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3" fillId="6" borderId="0" xfId="0" applyFont="1" applyFill="1" applyAlignment="1">
      <alignment horizontal="center" vertical="center"/>
    </xf>
    <xf numFmtId="180" fontId="8" fillId="2" borderId="0" xfId="0" applyNumberFormat="1" applyFont="1" applyFill="1">
      <alignment vertical="center"/>
    </xf>
    <xf numFmtId="177" fontId="40" fillId="6" borderId="0" xfId="0" applyNumberFormat="1" applyFont="1" applyFill="1" applyAlignment="1">
      <alignment horizontal="right" vertical="center"/>
    </xf>
    <xf numFmtId="177" fontId="8" fillId="0" borderId="0" xfId="0" applyNumberFormat="1" applyFont="1" applyAlignment="1">
      <alignment horizontal="right" vertical="center"/>
    </xf>
    <xf numFmtId="177" fontId="8" fillId="6" borderId="0" xfId="0" applyNumberFormat="1" applyFont="1" applyFill="1" applyAlignment="1">
      <alignment horizontal="right" vertical="center"/>
    </xf>
    <xf numFmtId="177" fontId="8" fillId="8" borderId="0" xfId="0" applyNumberFormat="1" applyFont="1" applyFill="1" applyAlignment="1">
      <alignment horizontal="right" vertical="center"/>
    </xf>
    <xf numFmtId="180" fontId="2" fillId="2" borderId="0" xfId="0" applyNumberFormat="1" applyFont="1" applyFill="1" applyAlignment="1">
      <alignment horizontal="left" vertical="center"/>
    </xf>
    <xf numFmtId="177" fontId="26" fillId="0" borderId="9" xfId="0" applyNumberFormat="1" applyFont="1" applyBorder="1" applyAlignment="1">
      <alignment horizontal="right" vertical="center"/>
    </xf>
    <xf numFmtId="177" fontId="26" fillId="6" borderId="9" xfId="0" applyNumberFormat="1" applyFont="1" applyFill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7" fontId="2" fillId="6" borderId="9" xfId="0" applyNumberFormat="1" applyFont="1" applyFill="1" applyBorder="1" applyAlignment="1">
      <alignment horizontal="right" vertical="center"/>
    </xf>
    <xf numFmtId="177" fontId="2" fillId="8" borderId="9" xfId="0" applyNumberFormat="1" applyFont="1" applyFill="1" applyBorder="1" applyAlignment="1">
      <alignment horizontal="right" vertical="center"/>
    </xf>
    <xf numFmtId="10" fontId="40" fillId="6" borderId="0" xfId="0" applyNumberFormat="1" applyFont="1" applyFill="1" applyAlignment="1">
      <alignment horizontal="right" vertical="center"/>
    </xf>
    <xf numFmtId="10" fontId="8" fillId="0" borderId="0" xfId="0" applyNumberFormat="1" applyFont="1" applyAlignment="1">
      <alignment horizontal="right" vertical="center"/>
    </xf>
    <xf numFmtId="10" fontId="8" fillId="6" borderId="0" xfId="0" applyNumberFormat="1" applyFont="1" applyFill="1" applyAlignment="1">
      <alignment horizontal="right" vertical="center"/>
    </xf>
    <xf numFmtId="10" fontId="40" fillId="8" borderId="0" xfId="0" applyNumberFormat="1" applyFont="1" applyFill="1" applyAlignment="1">
      <alignment horizontal="right" vertical="center"/>
    </xf>
    <xf numFmtId="10" fontId="26" fillId="6" borderId="0" xfId="0" applyNumberFormat="1" applyFont="1" applyFill="1" applyAlignment="1">
      <alignment horizontal="right" vertical="center"/>
    </xf>
    <xf numFmtId="10" fontId="2" fillId="0" borderId="0" xfId="0" applyNumberFormat="1" applyFont="1" applyAlignment="1">
      <alignment horizontal="right" vertical="center"/>
    </xf>
    <xf numFmtId="10" fontId="2" fillId="6" borderId="0" xfId="0" applyNumberFormat="1" applyFont="1" applyFill="1" applyAlignment="1">
      <alignment horizontal="right" vertical="center"/>
    </xf>
    <xf numFmtId="10" fontId="2" fillId="8" borderId="0" xfId="0" applyNumberFormat="1" applyFont="1" applyFill="1" applyAlignment="1">
      <alignment horizontal="right" vertical="center"/>
    </xf>
    <xf numFmtId="10" fontId="26" fillId="8" borderId="0" xfId="0" applyNumberFormat="1" applyFont="1" applyFill="1" applyAlignment="1">
      <alignment horizontal="right" vertical="center"/>
    </xf>
    <xf numFmtId="10" fontId="2" fillId="2" borderId="11" xfId="0" applyNumberFormat="1" applyFont="1" applyFill="1" applyBorder="1" applyAlignment="1">
      <alignment horizontal="left" vertical="center"/>
    </xf>
    <xf numFmtId="10" fontId="26" fillId="0" borderId="11" xfId="0" applyNumberFormat="1" applyFont="1" applyBorder="1" applyAlignment="1">
      <alignment horizontal="right" vertical="center"/>
    </xf>
    <xf numFmtId="10" fontId="26" fillId="6" borderId="11" xfId="0" applyNumberFormat="1" applyFont="1" applyFill="1" applyBorder="1" applyAlignment="1">
      <alignment horizontal="right" vertical="center"/>
    </xf>
    <xf numFmtId="10" fontId="2" fillId="0" borderId="11" xfId="0" applyNumberFormat="1" applyFont="1" applyBorder="1" applyAlignment="1">
      <alignment horizontal="right" vertical="center"/>
    </xf>
    <xf numFmtId="10" fontId="2" fillId="6" borderId="11" xfId="0" applyNumberFormat="1" applyFont="1" applyFill="1" applyBorder="1" applyAlignment="1">
      <alignment horizontal="right" vertical="center"/>
    </xf>
    <xf numFmtId="10" fontId="8" fillId="8" borderId="0" xfId="0" applyNumberFormat="1" applyFont="1" applyFill="1" applyAlignment="1">
      <alignment horizontal="right" vertical="center"/>
    </xf>
    <xf numFmtId="10" fontId="26" fillId="0" borderId="9" xfId="0" applyNumberFormat="1" applyFont="1" applyBorder="1" applyAlignment="1">
      <alignment horizontal="right" vertical="center"/>
    </xf>
    <xf numFmtId="10" fontId="26" fillId="6" borderId="9" xfId="0" applyNumberFormat="1" applyFont="1" applyFill="1" applyBorder="1" applyAlignment="1">
      <alignment horizontal="right" vertical="center"/>
    </xf>
    <xf numFmtId="10" fontId="2" fillId="0" borderId="9" xfId="0" applyNumberFormat="1" applyFont="1" applyBorder="1" applyAlignment="1">
      <alignment horizontal="right" vertical="center"/>
    </xf>
    <xf numFmtId="10" fontId="2" fillId="6" borderId="9" xfId="0" applyNumberFormat="1" applyFont="1" applyFill="1" applyBorder="1" applyAlignment="1">
      <alignment horizontal="right" vertical="center"/>
    </xf>
    <xf numFmtId="10" fontId="26" fillId="8" borderId="9" xfId="0" applyNumberFormat="1" applyFont="1" applyFill="1" applyBorder="1" applyAlignment="1">
      <alignment horizontal="right" vertical="center"/>
    </xf>
    <xf numFmtId="0" fontId="55" fillId="2" borderId="0" xfId="0" quotePrefix="1" applyFont="1" applyFill="1" applyAlignment="1"/>
    <xf numFmtId="10" fontId="49" fillId="0" borderId="0" xfId="0" applyNumberFormat="1" applyFont="1">
      <alignment vertical="center"/>
    </xf>
    <xf numFmtId="10" fontId="49" fillId="6" borderId="0" xfId="0" applyNumberFormat="1" applyFont="1" applyFill="1">
      <alignment vertical="center"/>
    </xf>
    <xf numFmtId="0" fontId="8" fillId="0" borderId="13" xfId="0" applyFont="1" applyBorder="1">
      <alignment vertical="center"/>
    </xf>
    <xf numFmtId="0" fontId="2" fillId="0" borderId="9" xfId="0" applyFont="1" applyBorder="1" applyAlignment="1">
      <alignment horizontal="left" vertical="center"/>
    </xf>
    <xf numFmtId="177" fontId="40" fillId="6" borderId="22" xfId="0" applyNumberFormat="1" applyFont="1" applyFill="1" applyBorder="1" applyAlignment="1">
      <alignment horizontal="right" vertical="center"/>
    </xf>
    <xf numFmtId="177" fontId="8" fillId="0" borderId="22" xfId="0" applyNumberFormat="1" applyFont="1" applyBorder="1" applyAlignment="1">
      <alignment horizontal="right" vertical="center"/>
    </xf>
    <xf numFmtId="177" fontId="8" fillId="6" borderId="22" xfId="0" applyNumberFormat="1" applyFont="1" applyFill="1" applyBorder="1" applyAlignment="1">
      <alignment horizontal="right" vertical="center"/>
    </xf>
    <xf numFmtId="177" fontId="8" fillId="8" borderId="22" xfId="0" applyNumberFormat="1" applyFont="1" applyFill="1" applyBorder="1" applyAlignment="1">
      <alignment horizontal="right" vertical="center"/>
    </xf>
    <xf numFmtId="10" fontId="47" fillId="2" borderId="0" xfId="0" applyNumberFormat="1" applyFont="1" applyFill="1">
      <alignment vertical="center"/>
    </xf>
    <xf numFmtId="10" fontId="47" fillId="0" borderId="0" xfId="0" applyNumberFormat="1" applyFont="1">
      <alignment vertical="center"/>
    </xf>
    <xf numFmtId="10" fontId="47" fillId="6" borderId="0" xfId="0" applyNumberFormat="1" applyFont="1" applyFill="1">
      <alignment vertical="center"/>
    </xf>
    <xf numFmtId="0" fontId="43" fillId="0" borderId="9" xfId="0" applyFont="1" applyBorder="1" applyAlignment="1">
      <alignment horizontal="center" vertical="center"/>
    </xf>
    <xf numFmtId="0" fontId="43" fillId="6" borderId="9" xfId="0" applyFont="1" applyFill="1" applyBorder="1" applyAlignment="1">
      <alignment horizontal="center" vertical="center"/>
    </xf>
    <xf numFmtId="179" fontId="26" fillId="0" borderId="0" xfId="2" applyNumberFormat="1" applyFont="1">
      <alignment vertical="center"/>
    </xf>
    <xf numFmtId="179" fontId="40" fillId="0" borderId="13" xfId="0" applyNumberFormat="1" applyFont="1" applyBorder="1" applyAlignment="1">
      <alignment horizontal="right" vertical="center"/>
    </xf>
    <xf numFmtId="179" fontId="40" fillId="6" borderId="13" xfId="0" applyNumberFormat="1" applyFont="1" applyFill="1" applyBorder="1" applyAlignment="1">
      <alignment horizontal="right" vertical="center"/>
    </xf>
    <xf numFmtId="179" fontId="8" fillId="0" borderId="13" xfId="0" applyNumberFormat="1" applyFont="1" applyBorder="1" applyAlignment="1">
      <alignment horizontal="right" vertical="center"/>
    </xf>
    <xf numFmtId="179" fontId="8" fillId="6" borderId="13" xfId="0" applyNumberFormat="1" applyFont="1" applyFill="1" applyBorder="1" applyAlignment="1">
      <alignment horizontal="right" vertical="center"/>
    </xf>
    <xf numFmtId="179" fontId="8" fillId="8" borderId="13" xfId="0" applyNumberFormat="1" applyFont="1" applyFill="1" applyBorder="1" applyAlignment="1">
      <alignment horizontal="right" vertical="center"/>
    </xf>
    <xf numFmtId="179" fontId="40" fillId="0" borderId="9" xfId="0" applyNumberFormat="1" applyFont="1" applyBorder="1" applyAlignment="1">
      <alignment horizontal="right" vertical="center"/>
    </xf>
    <xf numFmtId="179" fontId="40" fillId="6" borderId="9" xfId="0" applyNumberFormat="1" applyFont="1" applyFill="1" applyBorder="1" applyAlignment="1">
      <alignment horizontal="right" vertical="center"/>
    </xf>
    <xf numFmtId="179" fontId="8" fillId="0" borderId="9" xfId="0" applyNumberFormat="1" applyFont="1" applyBorder="1" applyAlignment="1">
      <alignment horizontal="right" vertical="center"/>
    </xf>
    <xf numFmtId="179" fontId="8" fillId="6" borderId="9" xfId="0" applyNumberFormat="1" applyFont="1" applyFill="1" applyBorder="1" applyAlignment="1">
      <alignment horizontal="right" vertical="center"/>
    </xf>
    <xf numFmtId="179" fontId="8" fillId="8" borderId="9" xfId="0" applyNumberFormat="1" applyFont="1" applyFill="1" applyBorder="1" applyAlignment="1">
      <alignment horizontal="right" vertical="center"/>
    </xf>
    <xf numFmtId="0" fontId="45" fillId="0" borderId="0" xfId="0" quotePrefix="1" applyFont="1" applyAlignment="1"/>
    <xf numFmtId="0" fontId="27" fillId="0" borderId="0" xfId="0" applyFont="1">
      <alignment vertical="center"/>
    </xf>
    <xf numFmtId="177" fontId="57" fillId="2" borderId="13" xfId="0" applyNumberFormat="1" applyFont="1" applyFill="1" applyBorder="1">
      <alignment vertical="center"/>
    </xf>
    <xf numFmtId="177" fontId="58" fillId="2" borderId="0" xfId="0" applyNumberFormat="1" applyFont="1" applyFill="1" applyAlignment="1">
      <alignment horizontal="left" vertical="center" indent="1"/>
    </xf>
    <xf numFmtId="177" fontId="58" fillId="2" borderId="0" xfId="0" applyNumberFormat="1" applyFont="1" applyFill="1">
      <alignment vertical="center"/>
    </xf>
    <xf numFmtId="10" fontId="57" fillId="2" borderId="0" xfId="0" applyNumberFormat="1" applyFont="1" applyFill="1">
      <alignment vertical="center"/>
    </xf>
    <xf numFmtId="177" fontId="58" fillId="0" borderId="0" xfId="0" applyNumberFormat="1" applyFont="1">
      <alignment vertical="center"/>
    </xf>
    <xf numFmtId="177" fontId="57" fillId="0" borderId="0" xfId="0" quotePrefix="1" applyNumberFormat="1" applyFont="1" applyAlignment="1">
      <alignment horizontal="left" vertical="center"/>
    </xf>
    <xf numFmtId="179" fontId="8" fillId="6" borderId="0" xfId="0" applyNumberFormat="1" applyFont="1" applyFill="1" applyAlignment="1">
      <alignment horizontal="right" vertical="center"/>
    </xf>
    <xf numFmtId="179" fontId="40" fillId="0" borderId="0" xfId="0" applyNumberFormat="1" applyFont="1" applyAlignment="1">
      <alignment horizontal="right" vertical="center"/>
    </xf>
    <xf numFmtId="179" fontId="8" fillId="0" borderId="0" xfId="0" applyNumberFormat="1" applyFont="1" applyAlignment="1">
      <alignment horizontal="right" vertical="center"/>
    </xf>
    <xf numFmtId="179" fontId="8" fillId="8" borderId="0" xfId="0" applyNumberFormat="1" applyFont="1" applyFill="1" applyAlignment="1">
      <alignment horizontal="right" vertical="center"/>
    </xf>
    <xf numFmtId="177" fontId="57" fillId="0" borderId="9" xfId="0" quotePrefix="1" applyNumberFormat="1" applyFont="1" applyBorder="1" applyAlignment="1">
      <alignment horizontal="left" vertical="center"/>
    </xf>
    <xf numFmtId="10" fontId="40" fillId="0" borderId="9" xfId="0" applyNumberFormat="1" applyFont="1" applyBorder="1" applyAlignment="1">
      <alignment horizontal="right" vertical="center"/>
    </xf>
    <xf numFmtId="10" fontId="40" fillId="6" borderId="9" xfId="0" applyNumberFormat="1" applyFont="1" applyFill="1" applyBorder="1" applyAlignment="1">
      <alignment horizontal="right" vertical="center"/>
    </xf>
    <xf numFmtId="10" fontId="8" fillId="0" borderId="9" xfId="0" applyNumberFormat="1" applyFont="1" applyBorder="1" applyAlignment="1">
      <alignment horizontal="right" vertical="center"/>
    </xf>
    <xf numFmtId="10" fontId="8" fillId="6" borderId="9" xfId="0" applyNumberFormat="1" applyFont="1" applyFill="1" applyBorder="1" applyAlignment="1">
      <alignment horizontal="right" vertical="center"/>
    </xf>
    <xf numFmtId="179" fontId="40" fillId="6" borderId="9" xfId="2" applyNumberFormat="1" applyFont="1" applyFill="1" applyBorder="1" applyAlignment="1">
      <alignment horizontal="right" vertical="center"/>
    </xf>
    <xf numFmtId="179" fontId="40" fillId="0" borderId="9" xfId="2" applyNumberFormat="1" applyFont="1" applyFill="1" applyBorder="1" applyAlignment="1">
      <alignment horizontal="right" vertical="center"/>
    </xf>
    <xf numFmtId="179" fontId="8" fillId="0" borderId="9" xfId="2" applyNumberFormat="1" applyFont="1" applyFill="1" applyBorder="1" applyAlignment="1">
      <alignment horizontal="right" vertical="center"/>
    </xf>
    <xf numFmtId="179" fontId="8" fillId="6" borderId="9" xfId="2" applyNumberFormat="1" applyFont="1" applyFill="1" applyBorder="1" applyAlignment="1">
      <alignment horizontal="right" vertical="center"/>
    </xf>
    <xf numFmtId="179" fontId="8" fillId="8" borderId="9" xfId="2" applyNumberFormat="1" applyFont="1" applyFill="1" applyBorder="1" applyAlignment="1">
      <alignment horizontal="right" vertical="center"/>
    </xf>
    <xf numFmtId="0" fontId="43" fillId="2" borderId="0" xfId="0" applyFont="1" applyFill="1" applyAlignment="1">
      <alignment horizontal="left"/>
    </xf>
    <xf numFmtId="10" fontId="49" fillId="0" borderId="13" xfId="0" applyNumberFormat="1" applyFont="1" applyBorder="1" applyAlignment="1">
      <alignment horizontal="right" vertical="center"/>
    </xf>
    <xf numFmtId="177" fontId="45" fillId="0" borderId="0" xfId="0" applyNumberFormat="1" applyFont="1" applyAlignment="1">
      <alignment horizontal="right" vertical="center"/>
    </xf>
    <xf numFmtId="177" fontId="45" fillId="6" borderId="0" xfId="0" applyNumberFormat="1" applyFont="1" applyFill="1" applyAlignment="1">
      <alignment horizontal="right" vertical="center"/>
    </xf>
    <xf numFmtId="177" fontId="49" fillId="0" borderId="0" xfId="0" applyNumberFormat="1" applyFont="1" applyAlignment="1">
      <alignment horizontal="right" vertical="center"/>
    </xf>
    <xf numFmtId="10" fontId="61" fillId="0" borderId="0" xfId="2" applyNumberFormat="1" applyFont="1" applyFill="1" applyBorder="1">
      <alignment vertical="center"/>
    </xf>
    <xf numFmtId="0" fontId="44" fillId="2" borderId="0" xfId="0" applyFont="1" applyFill="1" applyAlignment="1">
      <alignment horizontal="left" vertical="center"/>
    </xf>
    <xf numFmtId="10" fontId="45" fillId="0" borderId="0" xfId="2" applyNumberFormat="1" applyFont="1" applyBorder="1">
      <alignment vertical="center"/>
    </xf>
    <xf numFmtId="10" fontId="26" fillId="6" borderId="0" xfId="2" applyNumberFormat="1" applyFont="1" applyFill="1">
      <alignment vertical="center"/>
    </xf>
    <xf numFmtId="181" fontId="26" fillId="0" borderId="0" xfId="0" applyNumberFormat="1" applyFont="1">
      <alignment vertical="center"/>
    </xf>
    <xf numFmtId="177" fontId="40" fillId="8" borderId="0" xfId="0" applyNumberFormat="1" applyFont="1" applyFill="1" applyAlignment="1">
      <alignment horizontal="right" vertical="center"/>
    </xf>
    <xf numFmtId="177" fontId="26" fillId="8" borderId="0" xfId="0" applyNumberFormat="1" applyFont="1" applyFill="1" applyAlignment="1">
      <alignment horizontal="right" vertical="center"/>
    </xf>
    <xf numFmtId="177" fontId="2" fillId="0" borderId="11" xfId="0" applyNumberFormat="1" applyFont="1" applyBorder="1">
      <alignment vertical="center"/>
    </xf>
    <xf numFmtId="177" fontId="2" fillId="0" borderId="11" xfId="0" applyNumberFormat="1" applyFont="1" applyBorder="1" applyAlignment="1">
      <alignment horizontal="right" vertical="center"/>
    </xf>
    <xf numFmtId="177" fontId="26" fillId="8" borderId="11" xfId="0" applyNumberFormat="1" applyFont="1" applyFill="1" applyBorder="1" applyAlignment="1">
      <alignment horizontal="right" vertical="center"/>
    </xf>
    <xf numFmtId="177" fontId="8" fillId="0" borderId="11" xfId="0" applyNumberFormat="1" applyFont="1" applyBorder="1">
      <alignment vertical="center"/>
    </xf>
    <xf numFmtId="177" fontId="40" fillId="0" borderId="11" xfId="0" applyNumberFormat="1" applyFont="1" applyBorder="1" applyAlignment="1">
      <alignment horizontal="right" vertical="center"/>
    </xf>
    <xf numFmtId="177" fontId="40" fillId="6" borderId="11" xfId="0" applyNumberFormat="1" applyFont="1" applyFill="1" applyBorder="1" applyAlignment="1">
      <alignment horizontal="right" vertical="center"/>
    </xf>
    <xf numFmtId="177" fontId="8" fillId="0" borderId="11" xfId="0" applyNumberFormat="1" applyFont="1" applyBorder="1" applyAlignment="1">
      <alignment horizontal="right" vertical="center"/>
    </xf>
    <xf numFmtId="177" fontId="40" fillId="8" borderId="11" xfId="0" applyNumberFormat="1" applyFont="1" applyFill="1" applyBorder="1" applyAlignment="1">
      <alignment horizontal="right" vertical="center"/>
    </xf>
    <xf numFmtId="177" fontId="40" fillId="0" borderId="9" xfId="0" applyNumberFormat="1" applyFont="1" applyBorder="1" applyAlignment="1">
      <alignment horizontal="right" vertical="center"/>
    </xf>
    <xf numFmtId="177" fontId="40" fillId="6" borderId="9" xfId="0" applyNumberFormat="1" applyFont="1" applyFill="1" applyBorder="1" applyAlignment="1">
      <alignment horizontal="right" vertical="center"/>
    </xf>
    <xf numFmtId="177" fontId="8" fillId="0" borderId="9" xfId="0" applyNumberFormat="1" applyFont="1" applyBorder="1" applyAlignment="1">
      <alignment horizontal="right" vertical="center"/>
    </xf>
    <xf numFmtId="177" fontId="40" fillId="8" borderId="9" xfId="0" applyNumberFormat="1" applyFont="1" applyFill="1" applyBorder="1" applyAlignment="1">
      <alignment horizontal="right" vertical="center"/>
    </xf>
    <xf numFmtId="10" fontId="8" fillId="0" borderId="13" xfId="0" applyNumberFormat="1" applyFont="1" applyBorder="1">
      <alignment vertical="center"/>
    </xf>
    <xf numFmtId="10" fontId="8" fillId="0" borderId="0" xfId="0" applyNumberFormat="1" applyFont="1" applyAlignment="1">
      <alignment horizontal="left" vertical="center"/>
    </xf>
    <xf numFmtId="0" fontId="43" fillId="0" borderId="0" xfId="0" quotePrefix="1" applyFont="1" applyAlignment="1"/>
    <xf numFmtId="182" fontId="26" fillId="0" borderId="0" xfId="0" applyNumberFormat="1" applyFont="1">
      <alignment vertical="center"/>
    </xf>
    <xf numFmtId="10" fontId="26" fillId="0" borderId="0" xfId="2" applyNumberFormat="1" applyFont="1" applyFill="1" applyBorder="1">
      <alignment vertical="center"/>
    </xf>
    <xf numFmtId="182" fontId="26" fillId="6" borderId="0" xfId="0" applyNumberFormat="1" applyFont="1" applyFill="1">
      <alignment vertical="center"/>
    </xf>
    <xf numFmtId="10" fontId="26" fillId="0" borderId="0" xfId="2" applyNumberFormat="1" applyFont="1">
      <alignment vertical="center"/>
    </xf>
    <xf numFmtId="2" fontId="26" fillId="0" borderId="0" xfId="0" applyNumberFormat="1" applyFont="1" applyAlignment="1">
      <alignment horizontal="center" vertical="center"/>
    </xf>
    <xf numFmtId="10" fontId="26" fillId="6" borderId="0" xfId="2" applyNumberFormat="1" applyFont="1" applyFill="1" applyBorder="1" applyAlignment="1">
      <alignment horizontal="center" vertical="center"/>
    </xf>
    <xf numFmtId="10" fontId="44" fillId="2" borderId="0" xfId="0" applyNumberFormat="1" applyFont="1" applyFill="1" applyAlignment="1">
      <alignment horizontal="left" vertical="center"/>
    </xf>
    <xf numFmtId="177" fontId="43" fillId="0" borderId="0" xfId="0" applyNumberFormat="1" applyFont="1">
      <alignment vertical="center"/>
    </xf>
    <xf numFmtId="177" fontId="43" fillId="0" borderId="0" xfId="0" applyNumberFormat="1" applyFont="1" applyAlignment="1">
      <alignment horizontal="right" vertical="center"/>
    </xf>
    <xf numFmtId="183" fontId="45" fillId="0" borderId="9" xfId="0" applyNumberFormat="1" applyFont="1" applyBorder="1" applyAlignment="1">
      <alignment horizontal="center" vertical="center"/>
    </xf>
    <xf numFmtId="183" fontId="45" fillId="6" borderId="0" xfId="0" applyNumberFormat="1" applyFont="1" applyFill="1" applyAlignment="1">
      <alignment horizontal="center" vertical="center"/>
    </xf>
    <xf numFmtId="183" fontId="45" fillId="0" borderId="0" xfId="0" applyNumberFormat="1" applyFont="1" applyAlignment="1">
      <alignment horizontal="center" vertical="center"/>
    </xf>
    <xf numFmtId="184" fontId="2" fillId="0" borderId="0" xfId="0" applyNumberFormat="1" applyFont="1">
      <alignment vertical="center"/>
    </xf>
    <xf numFmtId="183" fontId="2" fillId="0" borderId="0" xfId="0" applyNumberFormat="1" applyFont="1" applyAlignment="1">
      <alignment horizontal="right" vertical="center"/>
    </xf>
    <xf numFmtId="183" fontId="26" fillId="0" borderId="0" xfId="0" applyNumberFormat="1" applyFont="1" applyAlignment="1">
      <alignment horizontal="right" vertical="center"/>
    </xf>
    <xf numFmtId="183" fontId="26" fillId="6" borderId="0" xfId="0" applyNumberFormat="1" applyFont="1" applyFill="1" applyAlignment="1">
      <alignment horizontal="right" vertical="center"/>
    </xf>
    <xf numFmtId="183" fontId="26" fillId="8" borderId="0" xfId="0" applyNumberFormat="1" applyFont="1" applyFill="1" applyAlignment="1">
      <alignment horizontal="right" vertical="center"/>
    </xf>
    <xf numFmtId="183" fontId="2" fillId="11" borderId="0" xfId="0" applyNumberFormat="1" applyFont="1" applyFill="1" applyAlignment="1">
      <alignment horizontal="right" vertical="center"/>
    </xf>
    <xf numFmtId="183" fontId="26" fillId="11" borderId="0" xfId="0" applyNumberFormat="1" applyFont="1" applyFill="1" applyAlignment="1">
      <alignment horizontal="right" vertical="center"/>
    </xf>
    <xf numFmtId="184" fontId="2" fillId="6" borderId="0" xfId="0" applyNumberFormat="1" applyFont="1" applyFill="1">
      <alignment vertical="center"/>
    </xf>
    <xf numFmtId="0" fontId="26" fillId="7" borderId="0" xfId="0" applyFont="1" applyFill="1">
      <alignment vertical="center"/>
    </xf>
    <xf numFmtId="183" fontId="26" fillId="7" borderId="0" xfId="0" applyNumberFormat="1" applyFont="1" applyFill="1" applyAlignment="1">
      <alignment horizontal="right" vertical="center"/>
    </xf>
    <xf numFmtId="184" fontId="2" fillId="0" borderId="9" xfId="0" applyNumberFormat="1" applyFont="1" applyBorder="1">
      <alignment vertical="center"/>
    </xf>
    <xf numFmtId="183" fontId="2" fillId="0" borderId="9" xfId="0" applyNumberFormat="1" applyFont="1" applyBorder="1" applyAlignment="1">
      <alignment horizontal="right" vertical="center"/>
    </xf>
    <xf numFmtId="183" fontId="26" fillId="0" borderId="9" xfId="0" applyNumberFormat="1" applyFont="1" applyBorder="1" applyAlignment="1">
      <alignment horizontal="right" vertical="center"/>
    </xf>
    <xf numFmtId="183" fontId="26" fillId="6" borderId="9" xfId="0" applyNumberFormat="1" applyFont="1" applyFill="1" applyBorder="1" applyAlignment="1">
      <alignment horizontal="right" vertical="center"/>
    </xf>
    <xf numFmtId="183" fontId="26" fillId="8" borderId="9" xfId="0" applyNumberFormat="1" applyFont="1" applyFill="1" applyBorder="1" applyAlignment="1">
      <alignment horizontal="right" vertical="center"/>
    </xf>
    <xf numFmtId="183" fontId="40" fillId="0" borderId="22" xfId="0" applyNumberFormat="1" applyFont="1" applyBorder="1" applyAlignment="1">
      <alignment horizontal="right" vertical="center"/>
    </xf>
    <xf numFmtId="183" fontId="40" fillId="6" borderId="22" xfId="0" applyNumberFormat="1" applyFont="1" applyFill="1" applyBorder="1" applyAlignment="1">
      <alignment horizontal="right" vertical="center"/>
    </xf>
    <xf numFmtId="183" fontId="40" fillId="8" borderId="22" xfId="0" applyNumberFormat="1" applyFont="1" applyFill="1" applyBorder="1" applyAlignment="1">
      <alignment horizontal="right" vertical="center"/>
    </xf>
    <xf numFmtId="0" fontId="35" fillId="0" borderId="9" xfId="0" quotePrefix="1" applyFont="1" applyBorder="1" applyAlignment="1">
      <alignment horizontal="left" vertical="top"/>
    </xf>
    <xf numFmtId="38" fontId="2" fillId="2" borderId="0" xfId="0" applyNumberFormat="1" applyFont="1" applyFill="1">
      <alignment vertical="center"/>
    </xf>
    <xf numFmtId="183" fontId="2" fillId="6" borderId="0" xfId="0" applyNumberFormat="1" applyFont="1" applyFill="1" applyAlignment="1">
      <alignment horizontal="right" vertical="center"/>
    </xf>
    <xf numFmtId="38" fontId="2" fillId="2" borderId="0" xfId="0" applyNumberFormat="1" applyFont="1" applyFill="1" applyAlignment="1">
      <alignment horizontal="left" vertical="center" indent="1"/>
    </xf>
    <xf numFmtId="178" fontId="26" fillId="0" borderId="0" xfId="0" applyNumberFormat="1" applyFont="1" applyAlignment="1">
      <alignment horizontal="right" vertical="center"/>
    </xf>
    <xf numFmtId="178" fontId="26" fillId="6" borderId="0" xfId="0" applyNumberFormat="1" applyFont="1" applyFill="1" applyAlignment="1">
      <alignment horizontal="right" vertical="center"/>
    </xf>
    <xf numFmtId="178" fontId="26" fillId="8" borderId="0" xfId="0" applyNumberFormat="1" applyFont="1" applyFill="1" applyAlignment="1">
      <alignment horizontal="right" vertical="center"/>
    </xf>
    <xf numFmtId="184" fontId="8" fillId="0" borderId="22" xfId="0" quotePrefix="1" applyNumberFormat="1" applyFont="1" applyBorder="1" applyAlignment="1">
      <alignment horizontal="left" vertical="center"/>
    </xf>
    <xf numFmtId="178" fontId="40" fillId="0" borderId="22" xfId="0" applyNumberFormat="1" applyFont="1" applyBorder="1" applyAlignment="1">
      <alignment horizontal="right" vertical="center"/>
    </xf>
    <xf numFmtId="178" fontId="40" fillId="6" borderId="22" xfId="0" applyNumberFormat="1" applyFont="1" applyFill="1" applyBorder="1" applyAlignment="1">
      <alignment horizontal="right" vertical="center"/>
    </xf>
    <xf numFmtId="178" fontId="40" fillId="8" borderId="22" xfId="0" applyNumberFormat="1" applyFont="1" applyFill="1" applyBorder="1" applyAlignment="1">
      <alignment horizontal="right" vertical="center"/>
    </xf>
    <xf numFmtId="184" fontId="43" fillId="0" borderId="0" xfId="0" applyNumberFormat="1" applyFont="1" applyAlignment="1"/>
    <xf numFmtId="183" fontId="49" fillId="0" borderId="0" xfId="0" applyNumberFormat="1" applyFont="1" applyAlignment="1">
      <alignment horizontal="right" vertical="center"/>
    </xf>
    <xf numFmtId="178" fontId="49" fillId="0" borderId="0" xfId="0" applyNumberFormat="1" applyFont="1" applyAlignment="1">
      <alignment horizontal="right" vertical="center"/>
    </xf>
    <xf numFmtId="178" fontId="49" fillId="6" borderId="0" xfId="0" applyNumberFormat="1" applyFont="1" applyFill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8" fillId="0" borderId="22" xfId="0" applyNumberFormat="1" applyFont="1" applyBorder="1" applyAlignment="1">
      <alignment horizontal="right" vertical="center"/>
    </xf>
    <xf numFmtId="184" fontId="43" fillId="0" borderId="0" xfId="0" applyNumberFormat="1" applyFont="1">
      <alignment vertical="center"/>
    </xf>
    <xf numFmtId="178" fontId="2" fillId="11" borderId="0" xfId="0" applyNumberFormat="1" applyFont="1" applyFill="1" applyAlignment="1">
      <alignment horizontal="right" vertical="center"/>
    </xf>
    <xf numFmtId="178" fontId="26" fillId="11" borderId="0" xfId="0" applyNumberFormat="1" applyFont="1" applyFill="1" applyAlignment="1">
      <alignment horizontal="right" vertical="center"/>
    </xf>
    <xf numFmtId="178" fontId="2" fillId="6" borderId="0" xfId="0" applyNumberFormat="1" applyFont="1" applyFill="1" applyAlignment="1">
      <alignment horizontal="right" vertical="center"/>
    </xf>
    <xf numFmtId="184" fontId="8" fillId="0" borderId="22" xfId="0" applyNumberFormat="1" applyFont="1" applyBorder="1">
      <alignment vertical="center"/>
    </xf>
    <xf numFmtId="178" fontId="8" fillId="11" borderId="22" xfId="0" applyNumberFormat="1" applyFont="1" applyFill="1" applyBorder="1" applyAlignment="1">
      <alignment horizontal="right" vertical="center"/>
    </xf>
    <xf numFmtId="178" fontId="40" fillId="11" borderId="22" xfId="0" applyNumberFormat="1" applyFont="1" applyFill="1" applyBorder="1" applyAlignment="1">
      <alignment horizontal="right" vertical="center"/>
    </xf>
    <xf numFmtId="183" fontId="43" fillId="0" borderId="0" xfId="0" applyNumberFormat="1" applyFont="1" applyAlignment="1">
      <alignment horizontal="right" vertical="center"/>
    </xf>
    <xf numFmtId="183" fontId="45" fillId="0" borderId="0" xfId="0" applyNumberFormat="1" applyFont="1" applyAlignment="1">
      <alignment horizontal="right" vertical="center"/>
    </xf>
    <xf numFmtId="183" fontId="45" fillId="6" borderId="0" xfId="0" applyNumberFormat="1" applyFont="1" applyFill="1" applyAlignment="1">
      <alignment horizontal="right" vertical="center"/>
    </xf>
    <xf numFmtId="178" fontId="26" fillId="7" borderId="0" xfId="0" applyNumberFormat="1" applyFont="1" applyFill="1" applyAlignment="1">
      <alignment horizontal="right" vertical="center"/>
    </xf>
    <xf numFmtId="178" fontId="2" fillId="7" borderId="0" xfId="0" applyNumberFormat="1" applyFont="1" applyFill="1" applyAlignment="1">
      <alignment horizontal="right" vertical="center"/>
    </xf>
    <xf numFmtId="0" fontId="42" fillId="0" borderId="0" xfId="0" applyFont="1">
      <alignment vertical="center"/>
    </xf>
    <xf numFmtId="178" fontId="40" fillId="7" borderId="22" xfId="0" applyNumberFormat="1" applyFont="1" applyFill="1" applyBorder="1" applyAlignment="1">
      <alignment horizontal="right" vertical="center"/>
    </xf>
    <xf numFmtId="0" fontId="45" fillId="0" borderId="0" xfId="0" applyFont="1" applyAlignment="1">
      <alignment horizontal="left" vertical="center" wrapText="1"/>
    </xf>
    <xf numFmtId="38" fontId="2" fillId="2" borderId="13" xfId="0" applyNumberFormat="1" applyFont="1" applyFill="1" applyBorder="1">
      <alignment vertical="center"/>
    </xf>
    <xf numFmtId="38" fontId="2" fillId="2" borderId="9" xfId="0" applyNumberFormat="1" applyFont="1" applyFill="1" applyBorder="1">
      <alignment vertical="center"/>
    </xf>
    <xf numFmtId="178" fontId="26" fillId="0" borderId="9" xfId="0" applyNumberFormat="1" applyFont="1" applyBorder="1" applyAlignment="1">
      <alignment horizontal="right" vertical="center"/>
    </xf>
    <xf numFmtId="178" fontId="26" fillId="6" borderId="9" xfId="0" applyNumberFormat="1" applyFont="1" applyFill="1" applyBorder="1" applyAlignment="1">
      <alignment horizontal="right" vertical="center"/>
    </xf>
    <xf numFmtId="178" fontId="26" fillId="8" borderId="9" xfId="0" applyNumberFormat="1" applyFont="1" applyFill="1" applyBorder="1" applyAlignment="1">
      <alignment horizontal="right" vertical="center"/>
    </xf>
    <xf numFmtId="0" fontId="62" fillId="0" borderId="0" xfId="0" applyFont="1">
      <alignment vertical="center"/>
    </xf>
    <xf numFmtId="184" fontId="2" fillId="0" borderId="22" xfId="0" applyNumberFormat="1" applyFont="1" applyBorder="1">
      <alignment vertical="center"/>
    </xf>
    <xf numFmtId="178" fontId="2" fillId="0" borderId="22" xfId="0" applyNumberFormat="1" applyFont="1" applyBorder="1" applyAlignment="1">
      <alignment horizontal="right" vertical="center"/>
    </xf>
    <xf numFmtId="178" fontId="26" fillId="0" borderId="22" xfId="0" applyNumberFormat="1" applyFont="1" applyBorder="1" applyAlignment="1">
      <alignment horizontal="right" vertical="center"/>
    </xf>
    <xf numFmtId="178" fontId="26" fillId="6" borderId="22" xfId="0" applyNumberFormat="1" applyFont="1" applyFill="1" applyBorder="1" applyAlignment="1">
      <alignment horizontal="right" vertical="center"/>
    </xf>
    <xf numFmtId="178" fontId="26" fillId="8" borderId="22" xfId="0" applyNumberFormat="1" applyFont="1" applyFill="1" applyBorder="1" applyAlignment="1">
      <alignment horizontal="right" vertical="center"/>
    </xf>
    <xf numFmtId="0" fontId="2" fillId="6" borderId="0" xfId="0" quotePrefix="1" applyFont="1" applyFill="1" applyAlignment="1">
      <alignment horizontal="left" vertical="top"/>
    </xf>
    <xf numFmtId="0" fontId="8" fillId="7" borderId="1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43" fillId="6" borderId="0" xfId="0" applyFont="1" applyFill="1" applyAlignment="1"/>
    <xf numFmtId="177" fontId="47" fillId="0" borderId="0" xfId="0" applyNumberFormat="1" applyFont="1" applyAlignment="1">
      <alignment horizontal="right" vertical="center"/>
    </xf>
    <xf numFmtId="10" fontId="2" fillId="0" borderId="0" xfId="0" applyNumberFormat="1" applyFont="1" applyAlignment="1">
      <alignment horizontal="left" vertical="center"/>
    </xf>
    <xf numFmtId="0" fontId="14" fillId="0" borderId="0" xfId="0" applyFont="1" applyAlignment="1" applyProtection="1">
      <alignment horizontal="left" vertical="center"/>
    </xf>
    <xf numFmtId="0" fontId="30" fillId="0" borderId="0" xfId="0" applyFont="1" applyAlignment="1">
      <alignment horizontal="center" vertical="center"/>
    </xf>
    <xf numFmtId="0" fontId="65" fillId="0" borderId="0" xfId="0" applyFont="1">
      <alignment vertical="center"/>
    </xf>
    <xf numFmtId="0" fontId="49" fillId="0" borderId="0" xfId="0" applyFont="1">
      <alignment vertical="center"/>
    </xf>
    <xf numFmtId="0" fontId="49" fillId="0" borderId="0" xfId="0" applyFont="1" applyAlignment="1">
      <alignment horizontal="center" vertical="center"/>
    </xf>
    <xf numFmtId="0" fontId="43" fillId="2" borderId="9" xfId="0" applyFont="1" applyFill="1" applyBorder="1" applyAlignment="1">
      <alignment vertical="center" wrapText="1"/>
    </xf>
    <xf numFmtId="177" fontId="8" fillId="6" borderId="9" xfId="0" applyNumberFormat="1" applyFont="1" applyFill="1" applyBorder="1" applyAlignment="1">
      <alignment horizontal="right" vertical="center"/>
    </xf>
    <xf numFmtId="177" fontId="8" fillId="8" borderId="9" xfId="0" applyNumberFormat="1" applyFont="1" applyFill="1" applyBorder="1" applyAlignment="1">
      <alignment horizontal="right" vertical="center"/>
    </xf>
    <xf numFmtId="0" fontId="66" fillId="5" borderId="0" xfId="0" applyFont="1" applyFill="1" applyAlignment="1">
      <alignment horizontal="left" vertical="center"/>
    </xf>
    <xf numFmtId="0" fontId="8" fillId="2" borderId="22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177" fontId="26" fillId="0" borderId="13" xfId="0" applyNumberFormat="1" applyFont="1" applyBorder="1">
      <alignment vertical="center"/>
    </xf>
    <xf numFmtId="177" fontId="26" fillId="6" borderId="13" xfId="0" applyNumberFormat="1" applyFont="1" applyFill="1" applyBorder="1">
      <alignment vertical="center"/>
    </xf>
    <xf numFmtId="0" fontId="40" fillId="0" borderId="9" xfId="0" quotePrefix="1" applyFont="1" applyBorder="1" applyAlignment="1">
      <alignment vertical="top"/>
    </xf>
    <xf numFmtId="0" fontId="26" fillId="0" borderId="9" xfId="0" applyFont="1" applyBorder="1" applyAlignment="1">
      <alignment horizontal="center" vertical="center"/>
    </xf>
    <xf numFmtId="0" fontId="26" fillId="6" borderId="9" xfId="0" applyFont="1" applyFill="1" applyBorder="1" applyAlignment="1">
      <alignment horizontal="center" vertical="center"/>
    </xf>
    <xf numFmtId="0" fontId="26" fillId="6" borderId="0" xfId="0" applyFont="1" applyFill="1" applyAlignment="1">
      <alignment horizontal="center" vertical="center"/>
    </xf>
    <xf numFmtId="177" fontId="49" fillId="0" borderId="0" xfId="0" applyNumberFormat="1" applyFont="1">
      <alignment vertical="center"/>
    </xf>
    <xf numFmtId="177" fontId="43" fillId="2" borderId="0" xfId="0" applyNumberFormat="1" applyFont="1" applyFill="1" applyAlignment="1">
      <alignment horizontal="left" vertical="center"/>
    </xf>
    <xf numFmtId="10" fontId="43" fillId="2" borderId="0" xfId="0" applyNumberFormat="1" applyFont="1" applyFill="1" applyAlignment="1">
      <alignment horizontal="left" vertical="top"/>
    </xf>
    <xf numFmtId="0" fontId="67" fillId="0" borderId="0" xfId="0" applyFont="1">
      <alignment vertical="center"/>
    </xf>
    <xf numFmtId="0" fontId="68" fillId="0" borderId="0" xfId="0" applyFont="1">
      <alignment vertical="center"/>
    </xf>
    <xf numFmtId="177" fontId="8" fillId="2" borderId="0" xfId="0" applyNumberFormat="1" applyFont="1" applyFill="1" applyAlignment="1">
      <alignment horizontal="left" vertical="center" wrapText="1"/>
    </xf>
    <xf numFmtId="177" fontId="2" fillId="2" borderId="9" xfId="0" applyNumberFormat="1" applyFont="1" applyFill="1" applyBorder="1" applyAlignment="1">
      <alignment horizontal="left" vertical="center"/>
    </xf>
    <xf numFmtId="0" fontId="43" fillId="6" borderId="0" xfId="0" applyFont="1" applyFill="1" applyAlignment="1">
      <alignment horizontal="left"/>
    </xf>
    <xf numFmtId="0" fontId="43" fillId="0" borderId="0" xfId="0" applyFont="1" applyAlignment="1">
      <alignment horizontal="left" vertical="center"/>
    </xf>
    <xf numFmtId="10" fontId="49" fillId="0" borderId="0" xfId="0" applyNumberFormat="1" applyFont="1" applyAlignment="1">
      <alignment horizontal="right" vertical="center"/>
    </xf>
    <xf numFmtId="179" fontId="8" fillId="0" borderId="26" xfId="0" applyNumberFormat="1" applyFont="1" applyBorder="1">
      <alignment vertical="center"/>
    </xf>
    <xf numFmtId="179" fontId="40" fillId="0" borderId="26" xfId="0" applyNumberFormat="1" applyFont="1" applyBorder="1" applyAlignment="1">
      <alignment horizontal="right" vertical="center"/>
    </xf>
    <xf numFmtId="179" fontId="40" fillId="6" borderId="26" xfId="0" applyNumberFormat="1" applyFont="1" applyFill="1" applyBorder="1" applyAlignment="1">
      <alignment horizontal="right" vertical="center"/>
    </xf>
    <xf numFmtId="179" fontId="8" fillId="0" borderId="26" xfId="0" applyNumberFormat="1" applyFont="1" applyBorder="1" applyAlignment="1">
      <alignment horizontal="right" vertical="center"/>
    </xf>
    <xf numFmtId="179" fontId="8" fillId="6" borderId="26" xfId="0" applyNumberFormat="1" applyFont="1" applyFill="1" applyBorder="1" applyAlignment="1">
      <alignment horizontal="right" vertical="center"/>
    </xf>
    <xf numFmtId="179" fontId="8" fillId="0" borderId="0" xfId="0" applyNumberFormat="1" applyFont="1">
      <alignment vertical="center"/>
    </xf>
    <xf numFmtId="179" fontId="40" fillId="6" borderId="0" xfId="0" applyNumberFormat="1" applyFont="1" applyFill="1" applyAlignment="1">
      <alignment horizontal="right" vertical="center"/>
    </xf>
    <xf numFmtId="179" fontId="2" fillId="0" borderId="0" xfId="2" applyNumberFormat="1" applyFont="1">
      <alignment vertical="center"/>
    </xf>
    <xf numFmtId="179" fontId="2" fillId="6" borderId="0" xfId="2" applyNumberFormat="1" applyFont="1" applyFill="1">
      <alignment vertical="center"/>
    </xf>
    <xf numFmtId="179" fontId="2" fillId="0" borderId="0" xfId="2" applyNumberFormat="1" applyFont="1" applyFill="1">
      <alignment vertical="center"/>
    </xf>
    <xf numFmtId="177" fontId="8" fillId="0" borderId="13" xfId="0" applyNumberFormat="1" applyFont="1" applyBorder="1">
      <alignment vertical="center"/>
    </xf>
    <xf numFmtId="177" fontId="8" fillId="2" borderId="13" xfId="0" applyNumberFormat="1" applyFont="1" applyFill="1" applyBorder="1" applyAlignment="1">
      <alignment horizontal="right" vertical="center"/>
    </xf>
    <xf numFmtId="177" fontId="2" fillId="2" borderId="0" xfId="0" applyNumberFormat="1" applyFont="1" applyFill="1" applyAlignment="1">
      <alignment horizontal="right" vertical="center"/>
    </xf>
    <xf numFmtId="177" fontId="8" fillId="0" borderId="0" xfId="0" applyNumberFormat="1" applyFont="1" applyAlignment="1">
      <alignment horizontal="left" vertical="center"/>
    </xf>
    <xf numFmtId="177" fontId="2" fillId="2" borderId="9" xfId="0" applyNumberFormat="1" applyFont="1" applyFill="1" applyBorder="1" applyAlignment="1">
      <alignment horizontal="right" vertical="center"/>
    </xf>
    <xf numFmtId="177" fontId="26" fillId="8" borderId="9" xfId="0" applyNumberFormat="1" applyFont="1" applyFill="1" applyBorder="1" applyAlignment="1">
      <alignment horizontal="right" vertical="center"/>
    </xf>
    <xf numFmtId="177" fontId="8" fillId="0" borderId="9" xfId="0" applyNumberFormat="1" applyFont="1" applyBorder="1" applyAlignment="1">
      <alignment horizontal="left" vertical="center"/>
    </xf>
    <xf numFmtId="177" fontId="8" fillId="2" borderId="9" xfId="0" applyNumberFormat="1" applyFont="1" applyFill="1" applyBorder="1" applyAlignment="1">
      <alignment horizontal="right" vertical="center"/>
    </xf>
    <xf numFmtId="179" fontId="8" fillId="2" borderId="13" xfId="0" applyNumberFormat="1" applyFont="1" applyFill="1" applyBorder="1" applyAlignment="1">
      <alignment horizontal="right" vertical="center"/>
    </xf>
    <xf numFmtId="179" fontId="2" fillId="2" borderId="0" xfId="0" applyNumberFormat="1" applyFont="1" applyFill="1" applyAlignment="1">
      <alignment horizontal="right" vertical="center"/>
    </xf>
    <xf numFmtId="179" fontId="2" fillId="6" borderId="0" xfId="0" applyNumberFormat="1" applyFont="1" applyFill="1" applyAlignment="1">
      <alignment horizontal="right" vertical="center"/>
    </xf>
    <xf numFmtId="179" fontId="2" fillId="0" borderId="0" xfId="0" applyNumberFormat="1" applyFont="1" applyAlignment="1">
      <alignment horizontal="right" vertical="center"/>
    </xf>
    <xf numFmtId="179" fontId="26" fillId="0" borderId="0" xfId="0" applyNumberFormat="1" applyFont="1" applyAlignment="1">
      <alignment horizontal="right" vertical="center"/>
    </xf>
    <xf numFmtId="179" fontId="26" fillId="6" borderId="0" xfId="0" applyNumberFormat="1" applyFont="1" applyFill="1" applyAlignment="1">
      <alignment horizontal="right" vertical="center"/>
    </xf>
    <xf numFmtId="179" fontId="2" fillId="2" borderId="9" xfId="0" applyNumberFormat="1" applyFont="1" applyFill="1" applyBorder="1" applyAlignment="1">
      <alignment horizontal="right" vertical="center"/>
    </xf>
    <xf numFmtId="179" fontId="2" fillId="6" borderId="9" xfId="0" applyNumberFormat="1" applyFont="1" applyFill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6" fillId="0" borderId="9" xfId="0" applyNumberFormat="1" applyFont="1" applyBorder="1" applyAlignment="1">
      <alignment horizontal="right" vertical="center"/>
    </xf>
    <xf numFmtId="179" fontId="26" fillId="6" borderId="9" xfId="0" applyNumberFormat="1" applyFont="1" applyFill="1" applyBorder="1" applyAlignment="1">
      <alignment horizontal="right" vertical="center"/>
    </xf>
    <xf numFmtId="179" fontId="8" fillId="2" borderId="9" xfId="0" applyNumberFormat="1" applyFont="1" applyFill="1" applyBorder="1" applyAlignment="1">
      <alignment horizontal="right" vertical="center"/>
    </xf>
    <xf numFmtId="179" fontId="40" fillId="8" borderId="9" xfId="0" applyNumberFormat="1" applyFont="1" applyFill="1" applyBorder="1" applyAlignment="1">
      <alignment horizontal="right" vertical="center"/>
    </xf>
    <xf numFmtId="177" fontId="2" fillId="0" borderId="13" xfId="0" applyNumberFormat="1" applyFont="1" applyBorder="1">
      <alignment vertical="center"/>
    </xf>
    <xf numFmtId="177" fontId="2" fillId="2" borderId="13" xfId="0" applyNumberFormat="1" applyFont="1" applyFill="1" applyBorder="1" applyAlignment="1">
      <alignment horizontal="right" vertical="center"/>
    </xf>
    <xf numFmtId="177" fontId="8" fillId="0" borderId="22" xfId="0" applyNumberFormat="1" applyFont="1" applyBorder="1" applyAlignment="1">
      <alignment horizontal="left" vertical="center"/>
    </xf>
    <xf numFmtId="179" fontId="40" fillId="0" borderId="30" xfId="0" applyNumberFormat="1" applyFont="1" applyBorder="1" applyAlignment="1">
      <alignment horizontal="right" vertical="center"/>
    </xf>
    <xf numFmtId="179" fontId="40" fillId="0" borderId="22" xfId="0" applyNumberFormat="1" applyFont="1" applyBorder="1" applyAlignment="1">
      <alignment horizontal="right" vertical="center"/>
    </xf>
    <xf numFmtId="179" fontId="40" fillId="6" borderId="22" xfId="0" applyNumberFormat="1" applyFont="1" applyFill="1" applyBorder="1" applyAlignment="1">
      <alignment horizontal="right" vertical="center"/>
    </xf>
    <xf numFmtId="179" fontId="40" fillId="8" borderId="22" xfId="0" applyNumberFormat="1" applyFont="1" applyFill="1" applyBorder="1" applyAlignment="1">
      <alignment horizontal="right" vertical="center"/>
    </xf>
    <xf numFmtId="177" fontId="43" fillId="0" borderId="0" xfId="0" applyNumberFormat="1" applyFont="1" applyAlignment="1">
      <alignment horizontal="left" vertical="center"/>
    </xf>
    <xf numFmtId="177" fontId="2" fillId="0" borderId="31" xfId="0" applyNumberFormat="1" applyFont="1" applyBorder="1">
      <alignment vertical="center"/>
    </xf>
    <xf numFmtId="179" fontId="2" fillId="2" borderId="31" xfId="0" applyNumberFormat="1" applyFont="1" applyFill="1" applyBorder="1" applyAlignment="1">
      <alignment horizontal="right" vertical="center"/>
    </xf>
    <xf numFmtId="179" fontId="26" fillId="0" borderId="31" xfId="0" applyNumberFormat="1" applyFont="1" applyBorder="1" applyAlignment="1">
      <alignment horizontal="right" vertical="center"/>
    </xf>
    <xf numFmtId="179" fontId="26" fillId="6" borderId="31" xfId="0" applyNumberFormat="1" applyFont="1" applyFill="1" applyBorder="1" applyAlignment="1">
      <alignment horizontal="right" vertical="center"/>
    </xf>
    <xf numFmtId="0" fontId="43" fillId="0" borderId="0" xfId="0" applyFont="1" applyAlignment="1"/>
    <xf numFmtId="10" fontId="49" fillId="0" borderId="0" xfId="2" applyNumberFormat="1" applyFont="1" applyBorder="1" applyAlignment="1">
      <alignment horizontal="right" vertical="center"/>
    </xf>
    <xf numFmtId="10" fontId="49" fillId="6" borderId="0" xfId="2" applyNumberFormat="1" applyFont="1" applyFill="1" applyBorder="1" applyAlignment="1">
      <alignment horizontal="right" vertical="center"/>
    </xf>
    <xf numFmtId="0" fontId="43" fillId="2" borderId="0" xfId="0" quotePrefix="1" applyFont="1" applyFill="1">
      <alignment vertical="center"/>
    </xf>
    <xf numFmtId="0" fontId="66" fillId="0" borderId="0" xfId="0" applyFont="1" applyAlignment="1">
      <alignment horizontal="left" vertical="center"/>
    </xf>
    <xf numFmtId="0" fontId="49" fillId="0" borderId="9" xfId="0" quotePrefix="1" applyFont="1" applyBorder="1">
      <alignment vertical="center"/>
    </xf>
    <xf numFmtId="10" fontId="49" fillId="6" borderId="13" xfId="0" applyNumberFormat="1" applyFont="1" applyFill="1" applyBorder="1" applyAlignment="1">
      <alignment horizontal="right" vertical="center"/>
    </xf>
    <xf numFmtId="10" fontId="45" fillId="0" borderId="0" xfId="2" applyNumberFormat="1" applyFont="1" applyFill="1" applyBorder="1" applyAlignment="1">
      <alignment horizontal="right" vertical="center"/>
    </xf>
    <xf numFmtId="10" fontId="45" fillId="6" borderId="0" xfId="2" applyNumberFormat="1" applyFont="1" applyFill="1" applyBorder="1" applyAlignment="1">
      <alignment horizontal="right" vertical="center"/>
    </xf>
    <xf numFmtId="10" fontId="49" fillId="0" borderId="0" xfId="2" applyNumberFormat="1" applyFont="1" applyFill="1" applyBorder="1" applyAlignment="1">
      <alignment horizontal="right" vertical="center"/>
    </xf>
    <xf numFmtId="177" fontId="26" fillId="6" borderId="0" xfId="0" quotePrefix="1" applyNumberFormat="1" applyFont="1" applyFill="1" applyAlignment="1">
      <alignment horizontal="right" vertical="center"/>
    </xf>
    <xf numFmtId="0" fontId="49" fillId="6" borderId="0" xfId="0" applyFont="1" applyFill="1">
      <alignment vertical="center"/>
    </xf>
    <xf numFmtId="177" fontId="40" fillId="8" borderId="0" xfId="0" applyNumberFormat="1" applyFont="1" applyFill="1">
      <alignment vertical="center"/>
    </xf>
    <xf numFmtId="177" fontId="26" fillId="8" borderId="0" xfId="0" applyNumberFormat="1" applyFont="1" applyFill="1">
      <alignment vertical="center"/>
    </xf>
    <xf numFmtId="177" fontId="26" fillId="8" borderId="9" xfId="0" applyNumberFormat="1" applyFont="1" applyFill="1" applyBorder="1">
      <alignment vertical="center"/>
    </xf>
    <xf numFmtId="0" fontId="47" fillId="0" borderId="0" xfId="0" applyFont="1">
      <alignment vertical="center"/>
    </xf>
    <xf numFmtId="177" fontId="8" fillId="2" borderId="22" xfId="0" applyNumberFormat="1" applyFont="1" applyFill="1" applyBorder="1" applyAlignment="1">
      <alignment horizontal="left" vertical="center"/>
    </xf>
    <xf numFmtId="10" fontId="57" fillId="2" borderId="13" xfId="0" applyNumberFormat="1" applyFont="1" applyFill="1" applyBorder="1" applyAlignment="1">
      <alignment horizontal="left" vertical="center"/>
    </xf>
    <xf numFmtId="10" fontId="8" fillId="2" borderId="13" xfId="0" applyNumberFormat="1" applyFont="1" applyFill="1" applyBorder="1" applyAlignment="1">
      <alignment horizontal="right" vertical="center"/>
    </xf>
    <xf numFmtId="10" fontId="2" fillId="0" borderId="0" xfId="0" applyNumberFormat="1" applyFont="1" applyAlignment="1">
      <alignment horizontal="left" vertical="center" indent="1"/>
    </xf>
    <xf numFmtId="10" fontId="8" fillId="0" borderId="22" xfId="0" applyNumberFormat="1" applyFont="1" applyBorder="1" applyAlignment="1">
      <alignment horizontal="left" vertical="center"/>
    </xf>
    <xf numFmtId="10" fontId="8" fillId="0" borderId="22" xfId="0" applyNumberFormat="1" applyFont="1" applyBorder="1" applyAlignment="1">
      <alignment horizontal="right" vertical="center"/>
    </xf>
    <xf numFmtId="10" fontId="8" fillId="6" borderId="22" xfId="0" applyNumberFormat="1" applyFont="1" applyFill="1" applyBorder="1" applyAlignment="1">
      <alignment horizontal="right" vertical="center"/>
    </xf>
    <xf numFmtId="10" fontId="40" fillId="6" borderId="22" xfId="0" applyNumberFormat="1" applyFont="1" applyFill="1" applyBorder="1" applyAlignment="1">
      <alignment horizontal="right" vertical="center"/>
    </xf>
    <xf numFmtId="10" fontId="40" fillId="8" borderId="22" xfId="0" applyNumberFormat="1" applyFont="1" applyFill="1" applyBorder="1" applyAlignment="1">
      <alignment horizontal="right" vertical="center"/>
    </xf>
    <xf numFmtId="10" fontId="43" fillId="0" borderId="0" xfId="0" applyNumberFormat="1" applyFont="1" applyAlignment="1">
      <alignment horizontal="right" vertical="center"/>
    </xf>
    <xf numFmtId="10" fontId="43" fillId="6" borderId="0" xfId="0" applyNumberFormat="1" applyFont="1" applyFill="1" applyAlignment="1">
      <alignment horizontal="right" vertical="center"/>
    </xf>
    <xf numFmtId="177" fontId="43" fillId="6" borderId="0" xfId="0" applyNumberFormat="1" applyFont="1" applyFill="1" applyAlignment="1">
      <alignment horizontal="right" vertical="center"/>
    </xf>
    <xf numFmtId="177" fontId="40" fillId="8" borderId="22" xfId="0" applyNumberFormat="1" applyFont="1" applyFill="1" applyBorder="1" applyAlignment="1">
      <alignment horizontal="right" vertical="center"/>
    </xf>
    <xf numFmtId="177" fontId="43" fillId="0" borderId="0" xfId="0" applyNumberFormat="1" applyFont="1" applyAlignment="1">
      <alignment horizontal="left" vertical="center" indent="1"/>
    </xf>
    <xf numFmtId="180" fontId="2" fillId="2" borderId="13" xfId="0" applyNumberFormat="1" applyFont="1" applyFill="1" applyBorder="1" applyAlignment="1">
      <alignment horizontal="right" vertical="center"/>
    </xf>
    <xf numFmtId="180" fontId="26" fillId="0" borderId="0" xfId="0" applyNumberFormat="1" applyFont="1" applyAlignment="1">
      <alignment horizontal="right" vertical="center"/>
    </xf>
    <xf numFmtId="180" fontId="26" fillId="6" borderId="0" xfId="0" applyNumberFormat="1" applyFont="1" applyFill="1" applyAlignment="1">
      <alignment horizontal="right" vertical="center"/>
    </xf>
    <xf numFmtId="180" fontId="2" fillId="0" borderId="0" xfId="0" applyNumberFormat="1" applyFont="1" applyAlignment="1">
      <alignment horizontal="right" vertical="center"/>
    </xf>
    <xf numFmtId="180" fontId="2" fillId="6" borderId="0" xfId="0" applyNumberFormat="1" applyFont="1" applyFill="1" applyAlignment="1">
      <alignment horizontal="right" vertical="center"/>
    </xf>
    <xf numFmtId="180" fontId="2" fillId="0" borderId="0" xfId="0" applyNumberFormat="1" applyFont="1">
      <alignment vertical="center"/>
    </xf>
    <xf numFmtId="180" fontId="8" fillId="0" borderId="22" xfId="0" applyNumberFormat="1" applyFont="1" applyBorder="1" applyAlignment="1">
      <alignment horizontal="right" vertical="center"/>
    </xf>
    <xf numFmtId="180" fontId="8" fillId="6" borderId="22" xfId="0" applyNumberFormat="1" applyFont="1" applyFill="1" applyBorder="1" applyAlignment="1">
      <alignment horizontal="right" vertical="center"/>
    </xf>
    <xf numFmtId="180" fontId="40" fillId="0" borderId="22" xfId="0" applyNumberFormat="1" applyFont="1" applyBorder="1" applyAlignment="1">
      <alignment horizontal="right" vertical="center"/>
    </xf>
    <xf numFmtId="180" fontId="40" fillId="6" borderId="22" xfId="0" applyNumberFormat="1" applyFont="1" applyFill="1" applyBorder="1" applyAlignment="1">
      <alignment horizontal="right" vertical="center"/>
    </xf>
    <xf numFmtId="0" fontId="14" fillId="2" borderId="0" xfId="0" applyFont="1" applyFill="1" applyAlignment="1">
      <alignment horizontal="left" vertical="top"/>
    </xf>
    <xf numFmtId="10" fontId="43" fillId="0" borderId="9" xfId="0" applyNumberFormat="1" applyFont="1" applyBorder="1" applyAlignment="1">
      <alignment horizontal="right" vertical="center"/>
    </xf>
    <xf numFmtId="10" fontId="43" fillId="6" borderId="9" xfId="0" applyNumberFormat="1" applyFont="1" applyFill="1" applyBorder="1" applyAlignment="1">
      <alignment horizontal="right" vertical="center"/>
    </xf>
    <xf numFmtId="0" fontId="2" fillId="2" borderId="13" xfId="0" applyFont="1" applyFill="1" applyBorder="1">
      <alignment vertical="center"/>
    </xf>
    <xf numFmtId="10" fontId="2" fillId="0" borderId="0" xfId="2" applyNumberFormat="1" applyFont="1" applyFill="1" applyBorder="1" applyAlignment="1">
      <alignment vertical="center"/>
    </xf>
    <xf numFmtId="10" fontId="26" fillId="0" borderId="0" xfId="2" applyNumberFormat="1" applyFont="1" applyFill="1" applyBorder="1" applyAlignment="1">
      <alignment vertical="center"/>
    </xf>
    <xf numFmtId="0" fontId="2" fillId="2" borderId="0" xfId="0" applyFont="1" applyFill="1" applyAlignment="1">
      <alignment vertical="center" wrapText="1"/>
    </xf>
    <xf numFmtId="10" fontId="26" fillId="0" borderId="0" xfId="2" applyNumberFormat="1" applyFont="1" applyFill="1" applyAlignment="1">
      <alignment vertical="center"/>
    </xf>
    <xf numFmtId="10" fontId="26" fillId="0" borderId="9" xfId="2" applyNumberFormat="1" applyFont="1" applyFill="1" applyBorder="1" applyAlignment="1">
      <alignment vertical="center"/>
    </xf>
    <xf numFmtId="10" fontId="26" fillId="0" borderId="22" xfId="2" applyNumberFormat="1" applyFont="1" applyFill="1" applyBorder="1" applyAlignment="1">
      <alignment vertical="center"/>
    </xf>
    <xf numFmtId="10" fontId="26" fillId="0" borderId="22" xfId="0" applyNumberFormat="1" applyFont="1" applyBorder="1" applyAlignment="1">
      <alignment horizontal="right" vertical="center"/>
    </xf>
    <xf numFmtId="49" fontId="43" fillId="6" borderId="0" xfId="0" applyNumberFormat="1" applyFont="1" applyFill="1" applyAlignment="1">
      <alignment horizontal="left" vertical="center"/>
    </xf>
    <xf numFmtId="177" fontId="2" fillId="6" borderId="11" xfId="0" applyNumberFormat="1" applyFont="1" applyFill="1" applyBorder="1" applyAlignment="1">
      <alignment horizontal="right" vertical="center"/>
    </xf>
    <xf numFmtId="177" fontId="8" fillId="6" borderId="11" xfId="0" applyNumberFormat="1" applyFont="1" applyFill="1" applyBorder="1" applyAlignment="1">
      <alignment horizontal="right" vertical="center"/>
    </xf>
    <xf numFmtId="10" fontId="8" fillId="0" borderId="9" xfId="0" applyNumberFormat="1" applyFont="1" applyBorder="1" applyAlignment="1">
      <alignment horizontal="left" vertical="center"/>
    </xf>
    <xf numFmtId="10" fontId="45" fillId="0" borderId="0" xfId="0" applyNumberFormat="1" applyFont="1" applyAlignment="1">
      <alignment horizontal="center" vertical="center"/>
    </xf>
    <xf numFmtId="10" fontId="45" fillId="6" borderId="0" xfId="0" applyNumberFormat="1" applyFont="1" applyFill="1" applyAlignment="1">
      <alignment horizontal="center" vertical="center"/>
    </xf>
    <xf numFmtId="10" fontId="26" fillId="0" borderId="0" xfId="0" applyNumberFormat="1" applyFont="1" applyAlignment="1">
      <alignment horizontal="center" vertical="center"/>
    </xf>
    <xf numFmtId="10" fontId="26" fillId="6" borderId="0" xfId="0" applyNumberFormat="1" applyFont="1" applyFill="1" applyAlignment="1">
      <alignment horizontal="center" vertical="center"/>
    </xf>
    <xf numFmtId="0" fontId="2" fillId="6" borderId="0" xfId="0" quotePrefix="1" applyFont="1" applyFill="1" applyAlignment="1">
      <alignment horizontal="left" vertical="center"/>
    </xf>
    <xf numFmtId="0" fontId="47" fillId="7" borderId="10" xfId="0" applyFont="1" applyFill="1" applyBorder="1" applyAlignment="1">
      <alignment horizontal="center" vertical="center" wrapText="1"/>
    </xf>
    <xf numFmtId="0" fontId="43" fillId="2" borderId="9" xfId="0" applyFont="1" applyFill="1" applyBorder="1" applyAlignment="1">
      <alignment horizontal="center" vertical="center" wrapText="1"/>
    </xf>
    <xf numFmtId="0" fontId="43" fillId="2" borderId="22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vertical="top"/>
    </xf>
    <xf numFmtId="0" fontId="43" fillId="2" borderId="9" xfId="0" applyFont="1" applyFill="1" applyBorder="1">
      <alignment vertical="center"/>
    </xf>
    <xf numFmtId="38" fontId="8" fillId="7" borderId="32" xfId="0" applyNumberFormat="1" applyFont="1" applyFill="1" applyBorder="1" applyAlignment="1">
      <alignment horizontal="center" vertical="center"/>
    </xf>
    <xf numFmtId="38" fontId="8" fillId="7" borderId="33" xfId="0" applyNumberFormat="1" applyFont="1" applyFill="1" applyBorder="1" applyAlignment="1">
      <alignment horizontal="center" vertical="center"/>
    </xf>
    <xf numFmtId="38" fontId="8" fillId="7" borderId="10" xfId="0" applyNumberFormat="1" applyFont="1" applyFill="1" applyBorder="1" applyAlignment="1">
      <alignment horizontal="center" vertical="center"/>
    </xf>
    <xf numFmtId="185" fontId="2" fillId="2" borderId="34" xfId="0" applyNumberFormat="1" applyFont="1" applyFill="1" applyBorder="1" applyAlignment="1">
      <alignment horizontal="center" vertical="center"/>
    </xf>
    <xf numFmtId="180" fontId="2" fillId="0" borderId="35" xfId="0" applyNumberFormat="1" applyFont="1" applyBorder="1">
      <alignment vertical="center"/>
    </xf>
    <xf numFmtId="180" fontId="2" fillId="2" borderId="35" xfId="0" applyNumberFormat="1" applyFont="1" applyFill="1" applyBorder="1">
      <alignment vertical="center"/>
    </xf>
    <xf numFmtId="180" fontId="2" fillId="2" borderId="0" xfId="0" applyNumberFormat="1" applyFont="1" applyFill="1">
      <alignment vertical="center"/>
    </xf>
    <xf numFmtId="180" fontId="2" fillId="2" borderId="35" xfId="0" applyNumberFormat="1" applyFont="1" applyFill="1" applyBorder="1" applyAlignment="1">
      <alignment horizontal="right" vertical="center"/>
    </xf>
    <xf numFmtId="180" fontId="2" fillId="2" borderId="0" xfId="0" applyNumberFormat="1" applyFont="1" applyFill="1" applyAlignment="1">
      <alignment horizontal="right" vertical="center"/>
    </xf>
    <xf numFmtId="0" fontId="26" fillId="0" borderId="34" xfId="0" applyFont="1" applyBorder="1" applyAlignment="1">
      <alignment horizontal="center" vertical="center"/>
    </xf>
    <xf numFmtId="180" fontId="2" fillId="0" borderId="35" xfId="0" applyNumberFormat="1" applyFont="1" applyBorder="1" applyAlignment="1">
      <alignment horizontal="right" vertical="center"/>
    </xf>
    <xf numFmtId="180" fontId="2" fillId="0" borderId="36" xfId="0" applyNumberFormat="1" applyFont="1" applyBorder="1" applyAlignment="1">
      <alignment horizontal="right" vertical="center"/>
    </xf>
    <xf numFmtId="0" fontId="69" fillId="0" borderId="34" xfId="0" applyFont="1" applyBorder="1" applyAlignment="1">
      <alignment horizontal="center" vertical="center"/>
    </xf>
    <xf numFmtId="180" fontId="2" fillId="12" borderId="35" xfId="0" applyNumberFormat="1" applyFont="1" applyFill="1" applyBorder="1" applyAlignment="1">
      <alignment horizontal="right" vertical="center"/>
    </xf>
    <xf numFmtId="180" fontId="2" fillId="12" borderId="0" xfId="0" applyNumberFormat="1" applyFont="1" applyFill="1" applyAlignment="1">
      <alignment horizontal="right" vertical="center"/>
    </xf>
    <xf numFmtId="0" fontId="26" fillId="0" borderId="34" xfId="0" quotePrefix="1" applyFont="1" applyBorder="1" applyAlignment="1">
      <alignment horizontal="center" vertical="center"/>
    </xf>
    <xf numFmtId="180" fontId="26" fillId="6" borderId="35" xfId="0" applyNumberFormat="1" applyFont="1" applyFill="1" applyBorder="1" applyAlignment="1">
      <alignment horizontal="right" vertical="center"/>
    </xf>
    <xf numFmtId="180" fontId="26" fillId="6" borderId="36" xfId="0" applyNumberFormat="1" applyFont="1" applyFill="1" applyBorder="1" applyAlignment="1">
      <alignment horizontal="right" vertical="center"/>
    </xf>
    <xf numFmtId="0" fontId="45" fillId="0" borderId="0" xfId="0" quotePrefix="1" applyFont="1" applyAlignment="1">
      <alignment horizontal="center" vertical="center"/>
    </xf>
    <xf numFmtId="180" fontId="43" fillId="6" borderId="0" xfId="0" applyNumberFormat="1" applyFont="1" applyFill="1" applyAlignment="1">
      <alignment horizontal="right" vertical="center"/>
    </xf>
    <xf numFmtId="177" fontId="26" fillId="6" borderId="0" xfId="0" applyNumberFormat="1" applyFont="1" applyFill="1" applyAlignment="1">
      <alignment vertical="center" shrinkToFit="1"/>
    </xf>
    <xf numFmtId="177" fontId="40" fillId="0" borderId="17" xfId="0" applyNumberFormat="1" applyFont="1" applyBorder="1">
      <alignment vertical="center"/>
    </xf>
    <xf numFmtId="177" fontId="40" fillId="6" borderId="0" xfId="0" applyNumberFormat="1" applyFont="1" applyFill="1" applyAlignment="1">
      <alignment vertical="center" shrinkToFit="1"/>
    </xf>
    <xf numFmtId="177" fontId="40" fillId="0" borderId="0" xfId="0" applyNumberFormat="1" applyFont="1" applyAlignment="1">
      <alignment vertical="center" shrinkToFit="1"/>
    </xf>
    <xf numFmtId="177" fontId="26" fillId="0" borderId="17" xfId="0" applyNumberFormat="1" applyFont="1" applyBorder="1">
      <alignment vertical="center"/>
    </xf>
    <xf numFmtId="0" fontId="40" fillId="6" borderId="9" xfId="0" applyFont="1" applyFill="1" applyBorder="1">
      <alignment vertical="center"/>
    </xf>
    <xf numFmtId="0" fontId="40" fillId="0" borderId="9" xfId="0" applyFont="1" applyBorder="1">
      <alignment vertical="center"/>
    </xf>
    <xf numFmtId="0" fontId="40" fillId="0" borderId="19" xfId="0" applyFont="1" applyBorder="1">
      <alignment vertical="center"/>
    </xf>
    <xf numFmtId="177" fontId="40" fillId="6" borderId="9" xfId="0" applyNumberFormat="1" applyFont="1" applyFill="1" applyBorder="1" applyAlignment="1">
      <alignment vertical="center" shrinkToFit="1"/>
    </xf>
    <xf numFmtId="177" fontId="40" fillId="0" borderId="9" xfId="0" applyNumberFormat="1" applyFont="1" applyBorder="1" applyAlignment="1">
      <alignment vertical="center" shrinkToFit="1"/>
    </xf>
    <xf numFmtId="177" fontId="8" fillId="0" borderId="9" xfId="0" applyNumberFormat="1" applyFont="1" applyBorder="1" applyAlignment="1">
      <alignment vertical="center" shrinkToFit="1"/>
    </xf>
    <xf numFmtId="177" fontId="8" fillId="6" borderId="9" xfId="0" applyNumberFormat="1" applyFont="1" applyFill="1" applyBorder="1" applyAlignment="1">
      <alignment vertical="center" shrinkToFit="1"/>
    </xf>
    <xf numFmtId="177" fontId="8" fillId="8" borderId="9" xfId="0" applyNumberFormat="1" applyFont="1" applyFill="1" applyBorder="1" applyAlignment="1">
      <alignment vertical="center" shrinkToFit="1"/>
    </xf>
    <xf numFmtId="0" fontId="44" fillId="2" borderId="0" xfId="0" quotePrefix="1" applyFont="1" applyFill="1">
      <alignment vertical="center"/>
    </xf>
    <xf numFmtId="0" fontId="70" fillId="0" borderId="0" xfId="0" applyFont="1">
      <alignment vertical="center"/>
    </xf>
    <xf numFmtId="0" fontId="35" fillId="0" borderId="9" xfId="0" applyFont="1" applyBorder="1" applyAlignment="1">
      <alignment vertical="top"/>
    </xf>
    <xf numFmtId="0" fontId="70" fillId="0" borderId="9" xfId="0" applyFont="1" applyBorder="1">
      <alignment vertical="center"/>
    </xf>
    <xf numFmtId="186" fontId="26" fillId="0" borderId="0" xfId="0" applyNumberFormat="1" applyFont="1">
      <alignment vertical="center"/>
    </xf>
    <xf numFmtId="186" fontId="2" fillId="6" borderId="0" xfId="0" applyNumberFormat="1" applyFont="1" applyFill="1">
      <alignment vertical="center"/>
    </xf>
    <xf numFmtId="186" fontId="26" fillId="6" borderId="0" xfId="0" applyNumberFormat="1" applyFont="1" applyFill="1">
      <alignment vertical="center"/>
    </xf>
    <xf numFmtId="186" fontId="26" fillId="0" borderId="11" xfId="0" applyNumberFormat="1" applyFont="1" applyBorder="1">
      <alignment vertical="center"/>
    </xf>
    <xf numFmtId="186" fontId="2" fillId="6" borderId="11" xfId="0" applyNumberFormat="1" applyFont="1" applyFill="1" applyBorder="1">
      <alignment vertical="center"/>
    </xf>
    <xf numFmtId="186" fontId="26" fillId="6" borderId="11" xfId="0" applyNumberFormat="1" applyFont="1" applyFill="1" applyBorder="1">
      <alignment vertical="center"/>
    </xf>
    <xf numFmtId="186" fontId="26" fillId="0" borderId="9" xfId="0" applyNumberFormat="1" applyFont="1" applyBorder="1">
      <alignment vertical="center"/>
    </xf>
    <xf numFmtId="186" fontId="2" fillId="6" borderId="9" xfId="0" applyNumberFormat="1" applyFont="1" applyFill="1" applyBorder="1">
      <alignment vertical="center"/>
    </xf>
    <xf numFmtId="186" fontId="26" fillId="6" borderId="9" xfId="0" applyNumberFormat="1" applyFont="1" applyFill="1" applyBorder="1">
      <alignment vertical="center"/>
    </xf>
    <xf numFmtId="180" fontId="8" fillId="0" borderId="0" xfId="0" applyNumberFormat="1" applyFont="1">
      <alignment vertical="center"/>
    </xf>
    <xf numFmtId="180" fontId="40" fillId="0" borderId="0" xfId="0" applyNumberFormat="1" applyFont="1">
      <alignment vertical="center"/>
    </xf>
    <xf numFmtId="180" fontId="8" fillId="6" borderId="0" xfId="0" applyNumberFormat="1" applyFont="1" applyFill="1">
      <alignment vertical="center"/>
    </xf>
    <xf numFmtId="180" fontId="40" fillId="6" borderId="0" xfId="0" applyNumberFormat="1" applyFont="1" applyFill="1">
      <alignment vertical="center"/>
    </xf>
    <xf numFmtId="180" fontId="40" fillId="0" borderId="0" xfId="0" applyNumberFormat="1" applyFont="1" applyAlignment="1">
      <alignment horizontal="right" vertical="center"/>
    </xf>
    <xf numFmtId="180" fontId="40" fillId="6" borderId="0" xfId="0" applyNumberFormat="1" applyFont="1" applyFill="1" applyAlignment="1">
      <alignment horizontal="right" vertical="center"/>
    </xf>
    <xf numFmtId="180" fontId="40" fillId="8" borderId="0" xfId="0" applyNumberFormat="1" applyFont="1" applyFill="1" applyAlignment="1">
      <alignment horizontal="right" vertical="center"/>
    </xf>
    <xf numFmtId="180" fontId="26" fillId="0" borderId="0" xfId="0" applyNumberFormat="1" applyFont="1">
      <alignment vertical="center"/>
    </xf>
    <xf numFmtId="180" fontId="26" fillId="6" borderId="0" xfId="0" applyNumberFormat="1" applyFont="1" applyFill="1">
      <alignment vertical="center"/>
    </xf>
    <xf numFmtId="180" fontId="26" fillId="8" borderId="0" xfId="0" applyNumberFormat="1" applyFont="1" applyFill="1">
      <alignment vertical="center"/>
    </xf>
    <xf numFmtId="180" fontId="26" fillId="0" borderId="11" xfId="0" applyNumberFormat="1" applyFont="1" applyBorder="1">
      <alignment vertical="center"/>
    </xf>
    <xf numFmtId="180" fontId="2" fillId="0" borderId="11" xfId="0" applyNumberFormat="1" applyFont="1" applyBorder="1">
      <alignment vertical="center"/>
    </xf>
    <xf numFmtId="180" fontId="26" fillId="6" borderId="11" xfId="0" applyNumberFormat="1" applyFont="1" applyFill="1" applyBorder="1">
      <alignment vertical="center"/>
    </xf>
    <xf numFmtId="180" fontId="26" fillId="8" borderId="11" xfId="0" applyNumberFormat="1" applyFont="1" applyFill="1" applyBorder="1">
      <alignment vertical="center"/>
    </xf>
    <xf numFmtId="180" fontId="26" fillId="0" borderId="9" xfId="0" applyNumberFormat="1" applyFont="1" applyBorder="1">
      <alignment vertical="center"/>
    </xf>
    <xf numFmtId="180" fontId="2" fillId="0" borderId="9" xfId="0" applyNumberFormat="1" applyFont="1" applyBorder="1">
      <alignment vertical="center"/>
    </xf>
    <xf numFmtId="180" fontId="26" fillId="6" borderId="9" xfId="0" applyNumberFormat="1" applyFont="1" applyFill="1" applyBorder="1">
      <alignment vertical="center"/>
    </xf>
    <xf numFmtId="180" fontId="26" fillId="8" borderId="9" xfId="0" applyNumberFormat="1" applyFont="1" applyFill="1" applyBorder="1">
      <alignment vertical="center"/>
    </xf>
    <xf numFmtId="0" fontId="71" fillId="0" borderId="0" xfId="0" quotePrefix="1" applyFont="1">
      <alignment vertical="center"/>
    </xf>
    <xf numFmtId="0" fontId="45" fillId="0" borderId="9" xfId="0" applyFont="1" applyBorder="1">
      <alignment vertical="center"/>
    </xf>
    <xf numFmtId="0" fontId="45" fillId="6" borderId="9" xfId="0" applyFont="1" applyFill="1" applyBorder="1">
      <alignment vertical="center"/>
    </xf>
    <xf numFmtId="187" fontId="40" fillId="0" borderId="26" xfId="2" applyNumberFormat="1" applyFont="1" applyBorder="1" applyAlignment="1">
      <alignment horizontal="right" vertical="center"/>
    </xf>
    <xf numFmtId="187" fontId="40" fillId="0" borderId="26" xfId="2" applyNumberFormat="1" applyFont="1" applyFill="1" applyBorder="1" applyAlignment="1">
      <alignment horizontal="right" vertical="center"/>
    </xf>
    <xf numFmtId="187" fontId="40" fillId="6" borderId="26" xfId="2" applyNumberFormat="1" applyFont="1" applyFill="1" applyBorder="1" applyAlignment="1">
      <alignment horizontal="right" vertical="center"/>
    </xf>
    <xf numFmtId="179" fontId="40" fillId="0" borderId="26" xfId="2" applyNumberFormat="1" applyFont="1" applyFill="1" applyBorder="1" applyAlignment="1">
      <alignment horizontal="right" vertical="center"/>
    </xf>
    <xf numFmtId="177" fontId="2" fillId="2" borderId="0" xfId="0" quotePrefix="1" applyNumberFormat="1" applyFont="1" applyFill="1">
      <alignment vertical="center"/>
    </xf>
    <xf numFmtId="176" fontId="26" fillId="0" borderId="0" xfId="0" applyNumberFormat="1" applyFont="1" applyAlignment="1">
      <alignment horizontal="right" vertical="center"/>
    </xf>
    <xf numFmtId="188" fontId="26" fillId="0" borderId="0" xfId="0" applyNumberFormat="1" applyFont="1">
      <alignment vertical="center"/>
    </xf>
    <xf numFmtId="188" fontId="26" fillId="0" borderId="9" xfId="0" applyNumberFormat="1" applyFont="1" applyBorder="1">
      <alignment vertical="center"/>
    </xf>
    <xf numFmtId="177" fontId="40" fillId="7" borderId="0" xfId="0" applyNumberFormat="1" applyFont="1" applyFill="1">
      <alignment vertical="center"/>
    </xf>
    <xf numFmtId="0" fontId="35" fillId="0" borderId="0" xfId="0" applyFont="1" applyAlignment="1" applyProtection="1">
      <alignment horizontal="left" vertical="center"/>
    </xf>
    <xf numFmtId="0" fontId="40" fillId="7" borderId="9" xfId="0" applyFont="1" applyFill="1" applyBorder="1">
      <alignment vertical="center"/>
    </xf>
    <xf numFmtId="177" fontId="26" fillId="7" borderId="9" xfId="0" applyNumberFormat="1" applyFont="1" applyFill="1" applyBorder="1">
      <alignment vertical="center"/>
    </xf>
    <xf numFmtId="0" fontId="14" fillId="2" borderId="0" xfId="0" applyFont="1" applyFill="1" applyAlignment="1">
      <alignment vertical="top"/>
    </xf>
    <xf numFmtId="0" fontId="49" fillId="7" borderId="10" xfId="0" applyFont="1" applyFill="1" applyBorder="1">
      <alignment vertical="center"/>
    </xf>
    <xf numFmtId="0" fontId="49" fillId="7" borderId="10" xfId="0" applyFont="1" applyFill="1" applyBorder="1" applyAlignment="1">
      <alignment horizontal="center" vertical="center"/>
    </xf>
    <xf numFmtId="0" fontId="49" fillId="7" borderId="10" xfId="0" applyFont="1" applyFill="1" applyBorder="1" applyAlignment="1">
      <alignment horizontal="right" vertical="center"/>
    </xf>
    <xf numFmtId="0" fontId="49" fillId="7" borderId="25" xfId="0" applyFont="1" applyFill="1" applyBorder="1" applyAlignment="1">
      <alignment horizontal="right" vertical="center"/>
    </xf>
    <xf numFmtId="0" fontId="49" fillId="7" borderId="10" xfId="0" quotePrefix="1" applyFont="1" applyFill="1" applyBorder="1" applyAlignment="1">
      <alignment horizontal="right" vertical="center"/>
    </xf>
    <xf numFmtId="0" fontId="43" fillId="2" borderId="38" xfId="0" applyFont="1" applyFill="1" applyBorder="1">
      <alignment vertical="center"/>
    </xf>
    <xf numFmtId="176" fontId="45" fillId="0" borderId="38" xfId="1" applyNumberFormat="1" applyFont="1" applyBorder="1">
      <alignment vertical="center"/>
    </xf>
    <xf numFmtId="176" fontId="45" fillId="0" borderId="38" xfId="1" applyNumberFormat="1" applyFont="1" applyFill="1" applyBorder="1">
      <alignment vertical="center"/>
    </xf>
    <xf numFmtId="2" fontId="45" fillId="6" borderId="38" xfId="1" applyNumberFormat="1" applyFont="1" applyFill="1" applyBorder="1">
      <alignment vertical="center"/>
    </xf>
    <xf numFmtId="176" fontId="45" fillId="6" borderId="38" xfId="1" applyNumberFormat="1" applyFont="1" applyFill="1" applyBorder="1">
      <alignment vertical="center"/>
    </xf>
    <xf numFmtId="176" fontId="43" fillId="0" borderId="38" xfId="1" applyNumberFormat="1" applyFont="1" applyFill="1" applyBorder="1">
      <alignment vertical="center"/>
    </xf>
    <xf numFmtId="176" fontId="43" fillId="6" borderId="38" xfId="1" applyNumberFormat="1" applyFont="1" applyFill="1" applyBorder="1">
      <alignment vertical="center"/>
    </xf>
    <xf numFmtId="176" fontId="43" fillId="8" borderId="38" xfId="1" applyNumberFormat="1" applyFont="1" applyFill="1" applyBorder="1">
      <alignment vertical="center"/>
    </xf>
    <xf numFmtId="176" fontId="45" fillId="0" borderId="0" xfId="1" applyNumberFormat="1" applyFont="1" applyBorder="1">
      <alignment vertical="center"/>
    </xf>
    <xf numFmtId="176" fontId="45" fillId="0" borderId="0" xfId="1" applyNumberFormat="1" applyFont="1" applyFill="1" applyBorder="1">
      <alignment vertical="center"/>
    </xf>
    <xf numFmtId="176" fontId="45" fillId="6" borderId="0" xfId="1" applyNumberFormat="1" applyFont="1" applyFill="1" applyBorder="1">
      <alignment vertical="center"/>
    </xf>
    <xf numFmtId="176" fontId="43" fillId="0" borderId="0" xfId="1" applyNumberFormat="1" applyFont="1" applyFill="1" applyBorder="1">
      <alignment vertical="center"/>
    </xf>
    <xf numFmtId="176" fontId="43" fillId="6" borderId="0" xfId="1" applyNumberFormat="1" applyFont="1" applyFill="1" applyBorder="1">
      <alignment vertical="center"/>
    </xf>
    <xf numFmtId="176" fontId="43" fillId="8" borderId="0" xfId="1" applyNumberFormat="1" applyFont="1" applyFill="1" applyBorder="1">
      <alignment vertical="center"/>
    </xf>
    <xf numFmtId="0" fontId="47" fillId="2" borderId="39" xfId="0" applyFont="1" applyFill="1" applyBorder="1">
      <alignment vertical="center"/>
    </xf>
    <xf numFmtId="176" fontId="45" fillId="0" borderId="39" xfId="1" applyNumberFormat="1" applyFont="1" applyBorder="1">
      <alignment vertical="center"/>
    </xf>
    <xf numFmtId="176" fontId="45" fillId="0" borderId="39" xfId="1" applyNumberFormat="1" applyFont="1" applyFill="1" applyBorder="1">
      <alignment vertical="center"/>
    </xf>
    <xf numFmtId="176" fontId="45" fillId="6" borderId="39" xfId="1" applyNumberFormat="1" applyFont="1" applyFill="1" applyBorder="1">
      <alignment vertical="center"/>
    </xf>
    <xf numFmtId="176" fontId="43" fillId="0" borderId="39" xfId="1" applyNumberFormat="1" applyFont="1" applyFill="1" applyBorder="1">
      <alignment vertical="center"/>
    </xf>
    <xf numFmtId="176" fontId="43" fillId="6" borderId="39" xfId="1" applyNumberFormat="1" applyFont="1" applyFill="1" applyBorder="1">
      <alignment vertical="center"/>
    </xf>
    <xf numFmtId="176" fontId="43" fillId="8" borderId="39" xfId="1" applyNumberFormat="1" applyFont="1" applyFill="1" applyBorder="1">
      <alignment vertical="center"/>
    </xf>
    <xf numFmtId="176" fontId="45" fillId="0" borderId="0" xfId="1" applyNumberFormat="1" applyFont="1">
      <alignment vertical="center"/>
    </xf>
    <xf numFmtId="176" fontId="45" fillId="0" borderId="0" xfId="1" applyNumberFormat="1" applyFont="1" applyFill="1">
      <alignment vertical="center"/>
    </xf>
    <xf numFmtId="176" fontId="45" fillId="6" borderId="0" xfId="1" applyNumberFormat="1" applyFont="1" applyFill="1">
      <alignment vertical="center"/>
    </xf>
    <xf numFmtId="176" fontId="43" fillId="0" borderId="0" xfId="1" applyNumberFormat="1" applyFont="1" applyFill="1">
      <alignment vertical="center"/>
    </xf>
    <xf numFmtId="176" fontId="43" fillId="6" borderId="0" xfId="1" applyNumberFormat="1" applyFont="1" applyFill="1">
      <alignment vertical="center"/>
    </xf>
    <xf numFmtId="176" fontId="43" fillId="8" borderId="0" xfId="1" applyNumberFormat="1" applyFont="1" applyFill="1">
      <alignment vertical="center"/>
    </xf>
    <xf numFmtId="0" fontId="43" fillId="2" borderId="11" xfId="0" applyFont="1" applyFill="1" applyBorder="1">
      <alignment vertical="center"/>
    </xf>
    <xf numFmtId="176" fontId="45" fillId="0" borderId="11" xfId="1" applyNumberFormat="1" applyFont="1" applyBorder="1">
      <alignment vertical="center"/>
    </xf>
    <xf numFmtId="176" fontId="45" fillId="0" borderId="11" xfId="1" applyNumberFormat="1" applyFont="1" applyFill="1" applyBorder="1">
      <alignment vertical="center"/>
    </xf>
    <xf numFmtId="176" fontId="45" fillId="6" borderId="11" xfId="1" applyNumberFormat="1" applyFont="1" applyFill="1" applyBorder="1">
      <alignment vertical="center"/>
    </xf>
    <xf numFmtId="176" fontId="43" fillId="0" borderId="11" xfId="1" applyNumberFormat="1" applyFont="1" applyFill="1" applyBorder="1">
      <alignment vertical="center"/>
    </xf>
    <xf numFmtId="176" fontId="43" fillId="6" borderId="11" xfId="1" applyNumberFormat="1" applyFont="1" applyFill="1" applyBorder="1">
      <alignment vertical="center"/>
    </xf>
    <xf numFmtId="176" fontId="43" fillId="8" borderId="11" xfId="1" applyNumberFormat="1" applyFont="1" applyFill="1" applyBorder="1">
      <alignment vertical="center"/>
    </xf>
    <xf numFmtId="0" fontId="47" fillId="2" borderId="22" xfId="0" applyFont="1" applyFill="1" applyBorder="1">
      <alignment vertical="center"/>
    </xf>
    <xf numFmtId="176" fontId="45" fillId="0" borderId="22" xfId="1" applyNumberFormat="1" applyFont="1" applyBorder="1">
      <alignment vertical="center"/>
    </xf>
    <xf numFmtId="176" fontId="45" fillId="0" borderId="22" xfId="1" applyNumberFormat="1" applyFont="1" applyFill="1" applyBorder="1">
      <alignment vertical="center"/>
    </xf>
    <xf numFmtId="176" fontId="45" fillId="6" borderId="22" xfId="1" applyNumberFormat="1" applyFont="1" applyFill="1" applyBorder="1">
      <alignment vertical="center"/>
    </xf>
    <xf numFmtId="176" fontId="43" fillId="0" borderId="22" xfId="1" applyNumberFormat="1" applyFont="1" applyFill="1" applyBorder="1">
      <alignment vertical="center"/>
    </xf>
    <xf numFmtId="176" fontId="43" fillId="6" borderId="22" xfId="1" applyNumberFormat="1" applyFont="1" applyFill="1" applyBorder="1">
      <alignment vertical="center"/>
    </xf>
    <xf numFmtId="176" fontId="43" fillId="8" borderId="22" xfId="1" applyNumberFormat="1" applyFont="1" applyFill="1" applyBorder="1">
      <alignment vertical="center"/>
    </xf>
    <xf numFmtId="10" fontId="45" fillId="0" borderId="0" xfId="0" applyNumberFormat="1" applyFont="1">
      <alignment vertical="center"/>
    </xf>
    <xf numFmtId="10" fontId="45" fillId="6" borderId="0" xfId="0" applyNumberFormat="1" applyFont="1" applyFill="1">
      <alignment vertical="center"/>
    </xf>
    <xf numFmtId="0" fontId="49" fillId="7" borderId="25" xfId="0" applyFont="1" applyFill="1" applyBorder="1" applyAlignment="1">
      <alignment horizontal="center" vertical="center"/>
    </xf>
    <xf numFmtId="0" fontId="43" fillId="2" borderId="13" xfId="0" applyFont="1" applyFill="1" applyBorder="1">
      <alignment vertical="center"/>
    </xf>
    <xf numFmtId="177" fontId="45" fillId="0" borderId="26" xfId="0" applyNumberFormat="1" applyFont="1" applyBorder="1">
      <alignment vertical="center"/>
    </xf>
    <xf numFmtId="177" fontId="43" fillId="6" borderId="13" xfId="0" applyNumberFormat="1" applyFont="1" applyFill="1" applyBorder="1">
      <alignment vertical="center"/>
    </xf>
    <xf numFmtId="177" fontId="43" fillId="6" borderId="0" xfId="0" applyNumberFormat="1" applyFont="1" applyFill="1">
      <alignment vertical="center"/>
    </xf>
    <xf numFmtId="177" fontId="45" fillId="6" borderId="26" xfId="0" applyNumberFormat="1" applyFont="1" applyFill="1" applyBorder="1">
      <alignment vertical="center"/>
    </xf>
    <xf numFmtId="177" fontId="45" fillId="10" borderId="26" xfId="0" applyNumberFormat="1" applyFont="1" applyFill="1" applyBorder="1">
      <alignment vertical="center"/>
    </xf>
    <xf numFmtId="177" fontId="45" fillId="8" borderId="0" xfId="0" applyNumberFormat="1" applyFont="1" applyFill="1">
      <alignment vertical="center"/>
    </xf>
    <xf numFmtId="177" fontId="45" fillId="0" borderId="9" xfId="0" applyNumberFormat="1" applyFont="1" applyBorder="1">
      <alignment vertical="center"/>
    </xf>
    <xf numFmtId="177" fontId="45" fillId="6" borderId="9" xfId="0" applyNumberFormat="1" applyFont="1" applyFill="1" applyBorder="1">
      <alignment vertical="center"/>
    </xf>
    <xf numFmtId="177" fontId="45" fillId="8" borderId="9" xfId="0" applyNumberFormat="1" applyFont="1" applyFill="1" applyBorder="1">
      <alignment vertical="center"/>
    </xf>
    <xf numFmtId="177" fontId="49" fillId="0" borderId="22" xfId="0" applyNumberFormat="1" applyFont="1" applyBorder="1">
      <alignment vertical="center"/>
    </xf>
    <xf numFmtId="177" fontId="47" fillId="6" borderId="22" xfId="0" applyNumberFormat="1" applyFont="1" applyFill="1" applyBorder="1">
      <alignment vertical="center"/>
    </xf>
    <xf numFmtId="177" fontId="49" fillId="6" borderId="22" xfId="0" applyNumberFormat="1" applyFont="1" applyFill="1" applyBorder="1">
      <alignment vertical="center"/>
    </xf>
    <xf numFmtId="177" fontId="47" fillId="0" borderId="22" xfId="0" applyNumberFormat="1" applyFont="1" applyBorder="1">
      <alignment vertical="center"/>
    </xf>
    <xf numFmtId="177" fontId="47" fillId="8" borderId="22" xfId="0" applyNumberFormat="1" applyFont="1" applyFill="1" applyBorder="1">
      <alignment vertical="center"/>
    </xf>
    <xf numFmtId="177" fontId="47" fillId="6" borderId="0" xfId="0" applyNumberFormat="1" applyFont="1" applyFill="1">
      <alignment vertical="center"/>
    </xf>
    <xf numFmtId="177" fontId="47" fillId="0" borderId="0" xfId="0" applyNumberFormat="1" applyFont="1">
      <alignment vertical="center"/>
    </xf>
    <xf numFmtId="0" fontId="35" fillId="6" borderId="9" xfId="0" quotePrefix="1" applyFont="1" applyFill="1" applyBorder="1" applyAlignment="1">
      <alignment vertical="top"/>
    </xf>
    <xf numFmtId="0" fontId="72" fillId="6" borderId="13" xfId="0" applyFont="1" applyFill="1" applyBorder="1">
      <alignment vertical="center"/>
    </xf>
    <xf numFmtId="179" fontId="47" fillId="6" borderId="13" xfId="0" applyNumberFormat="1" applyFont="1" applyFill="1" applyBorder="1">
      <alignment vertical="center"/>
    </xf>
    <xf numFmtId="179" fontId="47" fillId="0" borderId="13" xfId="0" applyNumberFormat="1" applyFont="1" applyBorder="1">
      <alignment vertical="center"/>
    </xf>
    <xf numFmtId="179" fontId="49" fillId="0" borderId="26" xfId="0" applyNumberFormat="1" applyFont="1" applyBorder="1" applyAlignment="1">
      <alignment horizontal="right" vertical="center"/>
    </xf>
    <xf numFmtId="179" fontId="47" fillId="6" borderId="0" xfId="0" applyNumberFormat="1" applyFont="1" applyFill="1">
      <alignment vertical="center"/>
    </xf>
    <xf numFmtId="179" fontId="49" fillId="6" borderId="26" xfId="0" applyNumberFormat="1" applyFont="1" applyFill="1" applyBorder="1" applyAlignment="1">
      <alignment horizontal="right" vertical="center"/>
    </xf>
    <xf numFmtId="179" fontId="47" fillId="0" borderId="26" xfId="0" applyNumberFormat="1" applyFont="1" applyBorder="1" applyAlignment="1">
      <alignment horizontal="right" vertical="center"/>
    </xf>
    <xf numFmtId="179" fontId="49" fillId="8" borderId="26" xfId="0" applyNumberFormat="1" applyFont="1" applyFill="1" applyBorder="1" applyAlignment="1">
      <alignment horizontal="right" vertical="center"/>
    </xf>
    <xf numFmtId="189" fontId="43" fillId="6" borderId="0" xfId="0" applyNumberFormat="1" applyFont="1" applyFill="1">
      <alignment vertical="center"/>
    </xf>
    <xf numFmtId="189" fontId="43" fillId="0" borderId="0" xfId="0" applyNumberFormat="1" applyFont="1">
      <alignment vertical="center"/>
    </xf>
    <xf numFmtId="177" fontId="45" fillId="8" borderId="0" xfId="0" applyNumberFormat="1" applyFont="1" applyFill="1" applyAlignment="1">
      <alignment horizontal="right" vertical="center"/>
    </xf>
    <xf numFmtId="189" fontId="43" fillId="6" borderId="9" xfId="0" applyNumberFormat="1" applyFont="1" applyFill="1" applyBorder="1">
      <alignment vertical="center"/>
    </xf>
    <xf numFmtId="189" fontId="43" fillId="0" borderId="9" xfId="0" applyNumberFormat="1" applyFont="1" applyBorder="1">
      <alignment vertical="center"/>
    </xf>
    <xf numFmtId="177" fontId="43" fillId="0" borderId="9" xfId="0" applyNumberFormat="1" applyFont="1" applyBorder="1">
      <alignment vertical="center"/>
    </xf>
    <xf numFmtId="177" fontId="45" fillId="10" borderId="9" xfId="0" applyNumberFormat="1" applyFont="1" applyFill="1" applyBorder="1">
      <alignment vertical="center"/>
    </xf>
    <xf numFmtId="180" fontId="45" fillId="0" borderId="0" xfId="0" applyNumberFormat="1" applyFont="1">
      <alignment vertical="center"/>
    </xf>
    <xf numFmtId="180" fontId="45" fillId="6" borderId="0" xfId="0" applyNumberFormat="1" applyFont="1" applyFill="1">
      <alignment vertical="center"/>
    </xf>
    <xf numFmtId="0" fontId="31" fillId="5" borderId="0" xfId="0" applyFont="1" applyFill="1">
      <alignment vertical="center"/>
    </xf>
    <xf numFmtId="0" fontId="8" fillId="7" borderId="40" xfId="0" applyFont="1" applyFill="1" applyBorder="1">
      <alignment vertical="center"/>
    </xf>
    <xf numFmtId="0" fontId="8" fillId="7" borderId="42" xfId="0" applyFont="1" applyFill="1" applyBorder="1">
      <alignment vertical="center"/>
    </xf>
    <xf numFmtId="0" fontId="40" fillId="7" borderId="43" xfId="0" applyFont="1" applyFill="1" applyBorder="1" applyAlignment="1">
      <alignment horizontal="center" vertical="center"/>
    </xf>
    <xf numFmtId="0" fontId="40" fillId="7" borderId="44" xfId="0" applyFont="1" applyFill="1" applyBorder="1" applyAlignment="1">
      <alignment horizontal="center" vertical="center"/>
    </xf>
    <xf numFmtId="2" fontId="40" fillId="7" borderId="25" xfId="0" applyNumberFormat="1" applyFont="1" applyFill="1" applyBorder="1" applyAlignment="1">
      <alignment horizontal="center" vertical="center"/>
    </xf>
    <xf numFmtId="0" fontId="40" fillId="7" borderId="45" xfId="0" applyFont="1" applyFill="1" applyBorder="1" applyAlignment="1">
      <alignment horizontal="center" vertical="center"/>
    </xf>
    <xf numFmtId="0" fontId="40" fillId="7" borderId="43" xfId="0" applyFont="1" applyFill="1" applyBorder="1" applyAlignment="1">
      <alignment horizontal="center" vertical="center" shrinkToFit="1"/>
    </xf>
    <xf numFmtId="0" fontId="40" fillId="7" borderId="45" xfId="0" applyFont="1" applyFill="1" applyBorder="1" applyAlignment="1">
      <alignment horizontal="center" vertical="center" shrinkToFit="1"/>
    </xf>
    <xf numFmtId="0" fontId="8" fillId="2" borderId="46" xfId="0" applyFont="1" applyFill="1" applyBorder="1">
      <alignment vertical="center"/>
    </xf>
    <xf numFmtId="176" fontId="26" fillId="0" borderId="47" xfId="1" applyNumberFormat="1" applyFont="1" applyBorder="1">
      <alignment vertical="center"/>
    </xf>
    <xf numFmtId="176" fontId="26" fillId="0" borderId="48" xfId="1" applyNumberFormat="1" applyFont="1" applyBorder="1">
      <alignment vertical="center"/>
    </xf>
    <xf numFmtId="176" fontId="26" fillId="0" borderId="26" xfId="1" applyNumberFormat="1" applyFont="1" applyBorder="1">
      <alignment vertical="center"/>
    </xf>
    <xf numFmtId="176" fontId="26" fillId="0" borderId="48" xfId="1" applyNumberFormat="1" applyFont="1" applyFill="1" applyBorder="1">
      <alignment vertical="center"/>
    </xf>
    <xf numFmtId="176" fontId="26" fillId="0" borderId="47" xfId="1" applyNumberFormat="1" applyFont="1" applyFill="1" applyBorder="1">
      <alignment vertical="center"/>
    </xf>
    <xf numFmtId="176" fontId="26" fillId="6" borderId="47" xfId="1" applyNumberFormat="1" applyFont="1" applyFill="1" applyBorder="1">
      <alignment vertical="center"/>
    </xf>
    <xf numFmtId="176" fontId="26" fillId="6" borderId="48" xfId="1" applyNumberFormat="1" applyFont="1" applyFill="1" applyBorder="1">
      <alignment vertical="center"/>
    </xf>
    <xf numFmtId="176" fontId="26" fillId="0" borderId="47" xfId="1" applyNumberFormat="1" applyFont="1" applyFill="1" applyBorder="1" applyAlignment="1">
      <alignment vertical="center" shrinkToFit="1"/>
    </xf>
    <xf numFmtId="176" fontId="26" fillId="6" borderId="47" xfId="1" applyNumberFormat="1" applyFont="1" applyFill="1" applyBorder="1" applyAlignment="1">
      <alignment vertical="center" shrinkToFit="1"/>
    </xf>
    <xf numFmtId="176" fontId="26" fillId="8" borderId="47" xfId="1" applyNumberFormat="1" applyFont="1" applyFill="1" applyBorder="1" applyAlignment="1">
      <alignment vertical="center" shrinkToFit="1"/>
    </xf>
    <xf numFmtId="0" fontId="8" fillId="2" borderId="49" xfId="0" applyFont="1" applyFill="1" applyBorder="1">
      <alignment vertical="center"/>
    </xf>
    <xf numFmtId="176" fontId="26" fillId="0" borderId="50" xfId="1" applyNumberFormat="1" applyFont="1" applyBorder="1">
      <alignment vertical="center"/>
    </xf>
    <xf numFmtId="176" fontId="26" fillId="0" borderId="51" xfId="1" applyNumberFormat="1" applyFont="1" applyBorder="1">
      <alignment vertical="center"/>
    </xf>
    <xf numFmtId="176" fontId="26" fillId="0" borderId="12" xfId="1" applyNumberFormat="1" applyFont="1" applyBorder="1">
      <alignment vertical="center"/>
    </xf>
    <xf numFmtId="176" fontId="26" fillId="0" borderId="51" xfId="1" applyNumberFormat="1" applyFont="1" applyFill="1" applyBorder="1">
      <alignment vertical="center"/>
    </xf>
    <xf numFmtId="176" fontId="26" fillId="0" borderId="50" xfId="1" applyNumberFormat="1" applyFont="1" applyFill="1" applyBorder="1">
      <alignment vertical="center"/>
    </xf>
    <xf numFmtId="176" fontId="26" fillId="6" borderId="50" xfId="1" applyNumberFormat="1" applyFont="1" applyFill="1" applyBorder="1">
      <alignment vertical="center"/>
    </xf>
    <xf numFmtId="176" fontId="26" fillId="6" borderId="51" xfId="1" applyNumberFormat="1" applyFont="1" applyFill="1" applyBorder="1">
      <alignment vertical="center"/>
    </xf>
    <xf numFmtId="176" fontId="26" fillId="0" borderId="50" xfId="1" applyNumberFormat="1" applyFont="1" applyFill="1" applyBorder="1" applyAlignment="1">
      <alignment vertical="center" shrinkToFit="1"/>
    </xf>
    <xf numFmtId="176" fontId="26" fillId="6" borderId="50" xfId="1" applyNumberFormat="1" applyFont="1" applyFill="1" applyBorder="1" applyAlignment="1">
      <alignment vertical="center" shrinkToFit="1"/>
    </xf>
    <xf numFmtId="176" fontId="26" fillId="8" borderId="50" xfId="1" applyNumberFormat="1" applyFont="1" applyFill="1" applyBorder="1" applyAlignment="1">
      <alignment vertical="center" shrinkToFit="1"/>
    </xf>
    <xf numFmtId="0" fontId="2" fillId="2" borderId="16" xfId="0" applyFont="1" applyFill="1" applyBorder="1">
      <alignment vertical="center"/>
    </xf>
    <xf numFmtId="176" fontId="26" fillId="0" borderId="17" xfId="1" applyNumberFormat="1" applyFont="1" applyBorder="1">
      <alignment vertical="center"/>
    </xf>
    <xf numFmtId="176" fontId="26" fillId="0" borderId="52" xfId="1" applyNumberFormat="1" applyFont="1" applyBorder="1">
      <alignment vertical="center"/>
    </xf>
    <xf numFmtId="176" fontId="26" fillId="0" borderId="0" xfId="1" applyNumberFormat="1" applyFont="1" applyBorder="1">
      <alignment vertical="center"/>
    </xf>
    <xf numFmtId="176" fontId="26" fillId="0" borderId="52" xfId="1" applyNumberFormat="1" applyFont="1" applyFill="1" applyBorder="1">
      <alignment vertical="center"/>
    </xf>
    <xf numFmtId="176" fontId="26" fillId="0" borderId="17" xfId="1" applyNumberFormat="1" applyFont="1" applyFill="1" applyBorder="1">
      <alignment vertical="center"/>
    </xf>
    <xf numFmtId="176" fontId="26" fillId="6" borderId="17" xfId="1" applyNumberFormat="1" applyFont="1" applyFill="1" applyBorder="1">
      <alignment vertical="center"/>
    </xf>
    <xf numFmtId="176" fontId="26" fillId="6" borderId="52" xfId="1" applyNumberFormat="1" applyFont="1" applyFill="1" applyBorder="1">
      <alignment vertical="center"/>
    </xf>
    <xf numFmtId="176" fontId="26" fillId="0" borderId="17" xfId="1" applyNumberFormat="1" applyFont="1" applyFill="1" applyBorder="1" applyAlignment="1">
      <alignment vertical="center" shrinkToFit="1"/>
    </xf>
    <xf numFmtId="176" fontId="26" fillId="6" borderId="17" xfId="1" applyNumberFormat="1" applyFont="1" applyFill="1" applyBorder="1" applyAlignment="1">
      <alignment vertical="center" shrinkToFit="1"/>
    </xf>
    <xf numFmtId="176" fontId="26" fillId="8" borderId="17" xfId="1" applyNumberFormat="1" applyFont="1" applyFill="1" applyBorder="1" applyAlignment="1">
      <alignment vertical="center" shrinkToFit="1"/>
    </xf>
    <xf numFmtId="0" fontId="8" fillId="2" borderId="14" xfId="0" applyFont="1" applyFill="1" applyBorder="1">
      <alignment vertical="center"/>
    </xf>
    <xf numFmtId="176" fontId="26" fillId="0" borderId="15" xfId="1" applyNumberFormat="1" applyFont="1" applyBorder="1">
      <alignment vertical="center"/>
    </xf>
    <xf numFmtId="176" fontId="26" fillId="0" borderId="53" xfId="1" applyNumberFormat="1" applyFont="1" applyBorder="1">
      <alignment vertical="center"/>
    </xf>
    <xf numFmtId="176" fontId="26" fillId="0" borderId="10" xfId="1" applyNumberFormat="1" applyFont="1" applyBorder="1">
      <alignment vertical="center"/>
    </xf>
    <xf numFmtId="176" fontId="26" fillId="0" borderId="53" xfId="1" applyNumberFormat="1" applyFont="1" applyFill="1" applyBorder="1">
      <alignment vertical="center"/>
    </xf>
    <xf numFmtId="176" fontId="26" fillId="0" borderId="15" xfId="1" applyNumberFormat="1" applyFont="1" applyFill="1" applyBorder="1">
      <alignment vertical="center"/>
    </xf>
    <xf numFmtId="176" fontId="26" fillId="6" borderId="15" xfId="1" applyNumberFormat="1" applyFont="1" applyFill="1" applyBorder="1">
      <alignment vertical="center"/>
    </xf>
    <xf numFmtId="176" fontId="26" fillId="6" borderId="53" xfId="1" applyNumberFormat="1" applyFont="1" applyFill="1" applyBorder="1">
      <alignment vertical="center"/>
    </xf>
    <xf numFmtId="176" fontId="26" fillId="0" borderId="15" xfId="1" applyNumberFormat="1" applyFont="1" applyFill="1" applyBorder="1" applyAlignment="1">
      <alignment vertical="center" shrinkToFit="1"/>
    </xf>
    <xf numFmtId="176" fontId="26" fillId="6" borderId="15" xfId="1" applyNumberFormat="1" applyFont="1" applyFill="1" applyBorder="1" applyAlignment="1">
      <alignment vertical="center" shrinkToFit="1"/>
    </xf>
    <xf numFmtId="176" fontId="26" fillId="8" borderId="15" xfId="1" applyNumberFormat="1" applyFont="1" applyFill="1" applyBorder="1" applyAlignment="1">
      <alignment vertical="center" shrinkToFit="1"/>
    </xf>
    <xf numFmtId="0" fontId="43" fillId="2" borderId="0" xfId="0" applyFont="1" applyFill="1" applyAlignment="1"/>
    <xf numFmtId="176" fontId="45" fillId="0" borderId="0" xfId="1" applyNumberFormat="1" applyFont="1" applyBorder="1" applyAlignment="1">
      <alignment vertical="center" shrinkToFit="1"/>
    </xf>
    <xf numFmtId="176" fontId="45" fillId="0" borderId="0" xfId="1" applyNumberFormat="1" applyFont="1" applyFill="1" applyBorder="1" applyAlignment="1">
      <alignment vertical="center" shrinkToFit="1"/>
    </xf>
    <xf numFmtId="176" fontId="45" fillId="6" borderId="0" xfId="1" applyNumberFormat="1" applyFont="1" applyFill="1" applyBorder="1" applyAlignment="1">
      <alignment vertical="center" shrinkToFit="1"/>
    </xf>
    <xf numFmtId="10" fontId="45" fillId="0" borderId="0" xfId="0" applyNumberFormat="1" applyFont="1" applyAlignment="1">
      <alignment vertical="center" shrinkToFit="1"/>
    </xf>
    <xf numFmtId="10" fontId="45" fillId="6" borderId="0" xfId="0" applyNumberFormat="1" applyFont="1" applyFill="1" applyAlignment="1">
      <alignment vertical="center" shrinkToFit="1"/>
    </xf>
    <xf numFmtId="0" fontId="45" fillId="0" borderId="9" xfId="0" applyFont="1" applyBorder="1" applyAlignment="1">
      <alignment horizontal="center" vertical="center" shrinkToFit="1"/>
    </xf>
    <xf numFmtId="0" fontId="45" fillId="6" borderId="9" xfId="0" applyFont="1" applyFill="1" applyBorder="1" applyAlignment="1">
      <alignment horizontal="center" vertical="center" shrinkToFit="1"/>
    </xf>
    <xf numFmtId="0" fontId="40" fillId="7" borderId="40" xfId="0" applyFont="1" applyFill="1" applyBorder="1">
      <alignment vertical="center"/>
    </xf>
    <xf numFmtId="0" fontId="40" fillId="7" borderId="42" xfId="0" applyFont="1" applyFill="1" applyBorder="1">
      <alignment vertical="center"/>
    </xf>
    <xf numFmtId="0" fontId="8" fillId="2" borderId="16" xfId="0" applyFont="1" applyFill="1" applyBorder="1">
      <alignment vertical="center"/>
    </xf>
    <xf numFmtId="177" fontId="26" fillId="0" borderId="52" xfId="0" applyNumberFormat="1" applyFont="1" applyBorder="1">
      <alignment vertical="center"/>
    </xf>
    <xf numFmtId="177" fontId="2" fillId="6" borderId="17" xfId="0" applyNumberFormat="1" applyFont="1" applyFill="1" applyBorder="1">
      <alignment vertical="center"/>
    </xf>
    <xf numFmtId="177" fontId="2" fillId="6" borderId="52" xfId="0" applyNumberFormat="1" applyFont="1" applyFill="1" applyBorder="1">
      <alignment vertical="center"/>
    </xf>
    <xf numFmtId="177" fontId="26" fillId="6" borderId="52" xfId="0" applyNumberFormat="1" applyFont="1" applyFill="1" applyBorder="1">
      <alignment vertical="center"/>
    </xf>
    <xf numFmtId="177" fontId="26" fillId="0" borderId="17" xfId="0" applyNumberFormat="1" applyFont="1" applyBorder="1" applyAlignment="1">
      <alignment vertical="center" shrinkToFit="1"/>
    </xf>
    <xf numFmtId="177" fontId="26" fillId="6" borderId="17" xfId="0" applyNumberFormat="1" applyFont="1" applyFill="1" applyBorder="1" applyAlignment="1">
      <alignment vertical="center" shrinkToFit="1"/>
    </xf>
    <xf numFmtId="177" fontId="26" fillId="0" borderId="50" xfId="0" applyNumberFormat="1" applyFont="1" applyBorder="1">
      <alignment vertical="center"/>
    </xf>
    <xf numFmtId="177" fontId="26" fillId="0" borderId="51" xfId="0" applyNumberFormat="1" applyFont="1" applyBorder="1">
      <alignment vertical="center"/>
    </xf>
    <xf numFmtId="177" fontId="2" fillId="6" borderId="12" xfId="0" applyNumberFormat="1" applyFont="1" applyFill="1" applyBorder="1">
      <alignment vertical="center"/>
    </xf>
    <xf numFmtId="177" fontId="2" fillId="6" borderId="50" xfId="0" applyNumberFormat="1" applyFont="1" applyFill="1" applyBorder="1">
      <alignment vertical="center"/>
    </xf>
    <xf numFmtId="177" fontId="2" fillId="6" borderId="51" xfId="0" applyNumberFormat="1" applyFont="1" applyFill="1" applyBorder="1">
      <alignment vertical="center"/>
    </xf>
    <xf numFmtId="177" fontId="26" fillId="6" borderId="50" xfId="0" applyNumberFormat="1" applyFont="1" applyFill="1" applyBorder="1">
      <alignment vertical="center"/>
    </xf>
    <xf numFmtId="177" fontId="26" fillId="6" borderId="51" xfId="0" applyNumberFormat="1" applyFont="1" applyFill="1" applyBorder="1">
      <alignment vertical="center"/>
    </xf>
    <xf numFmtId="177" fontId="26" fillId="0" borderId="50" xfId="0" applyNumberFormat="1" applyFont="1" applyBorder="1" applyAlignment="1">
      <alignment vertical="center" shrinkToFit="1"/>
    </xf>
    <xf numFmtId="177" fontId="26" fillId="6" borderId="50" xfId="0" applyNumberFormat="1" applyFont="1" applyFill="1" applyBorder="1" applyAlignment="1">
      <alignment vertical="center" shrinkToFit="1"/>
    </xf>
    <xf numFmtId="0" fontId="2" fillId="2" borderId="54" xfId="0" applyFont="1" applyFill="1" applyBorder="1">
      <alignment vertical="center"/>
    </xf>
    <xf numFmtId="177" fontId="26" fillId="0" borderId="55" xfId="0" applyNumberFormat="1" applyFont="1" applyBorder="1">
      <alignment vertical="center"/>
    </xf>
    <xf numFmtId="177" fontId="26" fillId="0" borderId="56" xfId="0" applyNumberFormat="1" applyFont="1" applyBorder="1">
      <alignment vertical="center"/>
    </xf>
    <xf numFmtId="177" fontId="2" fillId="6" borderId="11" xfId="0" applyNumberFormat="1" applyFont="1" applyFill="1" applyBorder="1">
      <alignment vertical="center"/>
    </xf>
    <xf numFmtId="177" fontId="2" fillId="6" borderId="55" xfId="0" applyNumberFormat="1" applyFont="1" applyFill="1" applyBorder="1">
      <alignment vertical="center"/>
    </xf>
    <xf numFmtId="177" fontId="2" fillId="6" borderId="56" xfId="0" applyNumberFormat="1" applyFont="1" applyFill="1" applyBorder="1">
      <alignment vertical="center"/>
    </xf>
    <xf numFmtId="177" fontId="26" fillId="6" borderId="55" xfId="0" applyNumberFormat="1" applyFont="1" applyFill="1" applyBorder="1">
      <alignment vertical="center"/>
    </xf>
    <xf numFmtId="177" fontId="26" fillId="6" borderId="56" xfId="0" applyNumberFormat="1" applyFont="1" applyFill="1" applyBorder="1">
      <alignment vertical="center"/>
    </xf>
    <xf numFmtId="177" fontId="26" fillId="0" borderId="55" xfId="0" applyNumberFormat="1" applyFont="1" applyBorder="1" applyAlignment="1">
      <alignment vertical="center" shrinkToFit="1"/>
    </xf>
    <xf numFmtId="177" fontId="26" fillId="6" borderId="55" xfId="0" applyNumberFormat="1" applyFont="1" applyFill="1" applyBorder="1" applyAlignment="1">
      <alignment vertical="center" shrinkToFit="1"/>
    </xf>
    <xf numFmtId="177" fontId="26" fillId="0" borderId="15" xfId="0" applyNumberFormat="1" applyFont="1" applyBorder="1">
      <alignment vertical="center"/>
    </xf>
    <xf numFmtId="177" fontId="26" fillId="0" borderId="53" xfId="0" applyNumberFormat="1" applyFont="1" applyBorder="1">
      <alignment vertical="center"/>
    </xf>
    <xf numFmtId="177" fontId="2" fillId="6" borderId="10" xfId="0" applyNumberFormat="1" applyFont="1" applyFill="1" applyBorder="1">
      <alignment vertical="center"/>
    </xf>
    <xf numFmtId="177" fontId="2" fillId="6" borderId="15" xfId="0" applyNumberFormat="1" applyFont="1" applyFill="1" applyBorder="1">
      <alignment vertical="center"/>
    </xf>
    <xf numFmtId="177" fontId="26" fillId="0" borderId="10" xfId="0" applyNumberFormat="1" applyFont="1" applyBorder="1">
      <alignment vertical="center"/>
    </xf>
    <xf numFmtId="177" fontId="2" fillId="6" borderId="53" xfId="0" applyNumberFormat="1" applyFont="1" applyFill="1" applyBorder="1">
      <alignment vertical="center"/>
    </xf>
    <xf numFmtId="177" fontId="26" fillId="6" borderId="15" xfId="0" applyNumberFormat="1" applyFont="1" applyFill="1" applyBorder="1">
      <alignment vertical="center"/>
    </xf>
    <xf numFmtId="177" fontId="26" fillId="6" borderId="53" xfId="0" applyNumberFormat="1" applyFont="1" applyFill="1" applyBorder="1">
      <alignment vertical="center"/>
    </xf>
    <xf numFmtId="177" fontId="26" fillId="0" borderId="15" xfId="0" applyNumberFormat="1" applyFont="1" applyBorder="1" applyAlignment="1">
      <alignment vertical="center" shrinkToFit="1"/>
    </xf>
    <xf numFmtId="177" fontId="26" fillId="6" borderId="15" xfId="0" applyNumberFormat="1" applyFont="1" applyFill="1" applyBorder="1" applyAlignment="1">
      <alignment vertical="center" shrinkToFit="1"/>
    </xf>
    <xf numFmtId="38" fontId="2" fillId="6" borderId="0" xfId="0" applyNumberFormat="1" applyFont="1" applyFill="1">
      <alignment vertical="center"/>
    </xf>
    <xf numFmtId="41" fontId="2" fillId="0" borderId="0" xfId="1" applyFont="1" applyFill="1" applyBorder="1" applyAlignment="1">
      <alignment vertical="center"/>
    </xf>
    <xf numFmtId="41" fontId="2" fillId="6" borderId="0" xfId="1" applyFont="1" applyFill="1" applyBorder="1" applyAlignment="1">
      <alignment vertical="center"/>
    </xf>
    <xf numFmtId="0" fontId="47" fillId="0" borderId="0" xfId="0" applyFont="1" applyAlignment="1">
      <alignment horizontal="center" vertical="center"/>
    </xf>
    <xf numFmtId="49" fontId="47" fillId="0" borderId="0" xfId="0" applyNumberFormat="1" applyFont="1" applyAlignment="1">
      <alignment horizontal="center" vertical="center"/>
    </xf>
    <xf numFmtId="41" fontId="26" fillId="0" borderId="0" xfId="1" applyFont="1" applyFill="1" applyBorder="1" applyAlignment="1">
      <alignment horizontal="right" vertical="center"/>
    </xf>
    <xf numFmtId="41" fontId="26" fillId="6" borderId="0" xfId="1" applyFont="1" applyFill="1" applyBorder="1" applyAlignment="1">
      <alignment horizontal="right" vertical="center"/>
    </xf>
    <xf numFmtId="38" fontId="2" fillId="0" borderId="0" xfId="0" applyNumberFormat="1" applyFont="1">
      <alignment vertical="center"/>
    </xf>
    <xf numFmtId="38" fontId="2" fillId="0" borderId="0" xfId="0" applyNumberFormat="1" applyFont="1" applyAlignment="1">
      <alignment horizontal="right" vertical="center"/>
    </xf>
    <xf numFmtId="179" fontId="2" fillId="0" borderId="0" xfId="2" applyNumberFormat="1" applyFont="1" applyFill="1" applyBorder="1" applyAlignment="1">
      <alignment vertical="center"/>
    </xf>
    <xf numFmtId="179" fontId="2" fillId="6" borderId="0" xfId="2" applyNumberFormat="1" applyFont="1" applyFill="1" applyBorder="1" applyAlignment="1">
      <alignment vertical="center"/>
    </xf>
    <xf numFmtId="179" fontId="2" fillId="0" borderId="0" xfId="0" applyNumberFormat="1" applyFont="1">
      <alignment vertical="center"/>
    </xf>
    <xf numFmtId="179" fontId="2" fillId="6" borderId="0" xfId="0" applyNumberFormat="1" applyFont="1" applyFill="1">
      <alignment vertical="center"/>
    </xf>
    <xf numFmtId="0" fontId="40" fillId="0" borderId="0" xfId="0" quotePrefix="1" applyFont="1">
      <alignment vertical="center"/>
    </xf>
    <xf numFmtId="0" fontId="57" fillId="2" borderId="0" xfId="0" applyFont="1" applyFill="1">
      <alignment vertical="center"/>
    </xf>
    <xf numFmtId="179" fontId="8" fillId="6" borderId="0" xfId="0" applyNumberFormat="1" applyFont="1" applyFill="1">
      <alignment vertical="center"/>
    </xf>
    <xf numFmtId="0" fontId="58" fillId="2" borderId="0" xfId="0" applyFont="1" applyFill="1" applyAlignment="1">
      <alignment horizontal="left" vertical="center" indent="1"/>
    </xf>
    <xf numFmtId="189" fontId="2" fillId="6" borderId="0" xfId="0" applyNumberFormat="1" applyFont="1" applyFill="1">
      <alignment vertical="center"/>
    </xf>
    <xf numFmtId="189" fontId="2" fillId="0" borderId="0" xfId="0" applyNumberFormat="1" applyFont="1">
      <alignment vertical="center"/>
    </xf>
    <xf numFmtId="0" fontId="31" fillId="0" borderId="0" xfId="0" applyFont="1">
      <alignment vertical="center"/>
    </xf>
    <xf numFmtId="0" fontId="8" fillId="7" borderId="13" xfId="0" applyFont="1" applyFill="1" applyBorder="1">
      <alignment vertical="center"/>
    </xf>
    <xf numFmtId="0" fontId="8" fillId="7" borderId="25" xfId="0" applyFont="1" applyFill="1" applyBorder="1">
      <alignment vertical="center"/>
    </xf>
    <xf numFmtId="0" fontId="8" fillId="2" borderId="61" xfId="0" applyFont="1" applyFill="1" applyBorder="1">
      <alignment vertical="center"/>
    </xf>
    <xf numFmtId="176" fontId="26" fillId="0" borderId="46" xfId="1" applyNumberFormat="1" applyFont="1" applyBorder="1">
      <alignment vertical="center"/>
    </xf>
    <xf numFmtId="176" fontId="26" fillId="0" borderId="62" xfId="1" applyNumberFormat="1" applyFont="1" applyBorder="1">
      <alignment vertical="center"/>
    </xf>
    <xf numFmtId="176" fontId="26" fillId="0" borderId="61" xfId="1" applyNumberFormat="1" applyFont="1" applyBorder="1">
      <alignment vertical="center"/>
    </xf>
    <xf numFmtId="176" fontId="26" fillId="0" borderId="62" xfId="1" applyNumberFormat="1" applyFont="1" applyFill="1" applyBorder="1">
      <alignment vertical="center"/>
    </xf>
    <xf numFmtId="176" fontId="26" fillId="0" borderId="26" xfId="1" applyNumberFormat="1" applyFont="1" applyFill="1" applyBorder="1">
      <alignment vertical="center"/>
    </xf>
    <xf numFmtId="176" fontId="26" fillId="0" borderId="61" xfId="1" applyNumberFormat="1" applyFont="1" applyFill="1" applyBorder="1">
      <alignment vertical="center"/>
    </xf>
    <xf numFmtId="176" fontId="26" fillId="6" borderId="62" xfId="1" applyNumberFormat="1" applyFont="1" applyFill="1" applyBorder="1">
      <alignment vertical="center"/>
    </xf>
    <xf numFmtId="176" fontId="26" fillId="6" borderId="26" xfId="1" applyNumberFormat="1" applyFont="1" applyFill="1" applyBorder="1">
      <alignment vertical="center"/>
    </xf>
    <xf numFmtId="176" fontId="26" fillId="6" borderId="61" xfId="1" applyNumberFormat="1" applyFont="1" applyFill="1" applyBorder="1">
      <alignment vertical="center"/>
    </xf>
    <xf numFmtId="177" fontId="2" fillId="6" borderId="36" xfId="0" applyNumberFormat="1" applyFont="1" applyFill="1" applyBorder="1">
      <alignment vertical="center"/>
    </xf>
    <xf numFmtId="177" fontId="26" fillId="6" borderId="26" xfId="0" applyNumberFormat="1" applyFont="1" applyFill="1" applyBorder="1">
      <alignment vertical="center"/>
    </xf>
    <xf numFmtId="177" fontId="26" fillId="6" borderId="61" xfId="0" applyNumberFormat="1" applyFont="1" applyFill="1" applyBorder="1">
      <alignment vertical="center"/>
    </xf>
    <xf numFmtId="176" fontId="26" fillId="0" borderId="62" xfId="1" applyNumberFormat="1" applyFont="1" applyFill="1" applyBorder="1" applyAlignment="1">
      <alignment vertical="center" shrinkToFit="1"/>
    </xf>
    <xf numFmtId="176" fontId="26" fillId="0" borderId="26" xfId="1" applyNumberFormat="1" applyFont="1" applyFill="1" applyBorder="1" applyAlignment="1">
      <alignment vertical="center" shrinkToFit="1"/>
    </xf>
    <xf numFmtId="176" fontId="26" fillId="0" borderId="61" xfId="1" applyNumberFormat="1" applyFont="1" applyFill="1" applyBorder="1" applyAlignment="1">
      <alignment vertical="center" shrinkToFit="1"/>
    </xf>
    <xf numFmtId="176" fontId="26" fillId="6" borderId="62" xfId="1" applyNumberFormat="1" applyFont="1" applyFill="1" applyBorder="1" applyAlignment="1">
      <alignment vertical="center" shrinkToFit="1"/>
    </xf>
    <xf numFmtId="176" fontId="26" fillId="6" borderId="26" xfId="1" applyNumberFormat="1" applyFont="1" applyFill="1" applyBorder="1" applyAlignment="1">
      <alignment vertical="center" shrinkToFit="1"/>
    </xf>
    <xf numFmtId="176" fontId="26" fillId="6" borderId="61" xfId="1" applyNumberFormat="1" applyFont="1" applyFill="1" applyBorder="1" applyAlignment="1">
      <alignment vertical="center" shrinkToFit="1"/>
    </xf>
    <xf numFmtId="176" fontId="26" fillId="8" borderId="62" xfId="1" applyNumberFormat="1" applyFont="1" applyFill="1" applyBorder="1" applyAlignment="1">
      <alignment vertical="center" shrinkToFit="1"/>
    </xf>
    <xf numFmtId="176" fontId="26" fillId="8" borderId="26" xfId="1" applyNumberFormat="1" applyFont="1" applyFill="1" applyBorder="1" applyAlignment="1">
      <alignment vertical="center" shrinkToFit="1"/>
    </xf>
    <xf numFmtId="0" fontId="8" fillId="2" borderId="63" xfId="0" applyFont="1" applyFill="1" applyBorder="1">
      <alignment vertical="center"/>
    </xf>
    <xf numFmtId="176" fontId="26" fillId="0" borderId="49" xfId="1" applyNumberFormat="1" applyFont="1" applyBorder="1">
      <alignment vertical="center"/>
    </xf>
    <xf numFmtId="176" fontId="26" fillId="0" borderId="64" xfId="1" applyNumberFormat="1" applyFont="1" applyBorder="1">
      <alignment vertical="center"/>
    </xf>
    <xf numFmtId="176" fontId="26" fillId="0" borderId="63" xfId="1" applyNumberFormat="1" applyFont="1" applyBorder="1">
      <alignment vertical="center"/>
    </xf>
    <xf numFmtId="176" fontId="26" fillId="0" borderId="64" xfId="1" applyNumberFormat="1" applyFont="1" applyFill="1" applyBorder="1">
      <alignment vertical="center"/>
    </xf>
    <xf numFmtId="176" fontId="26" fillId="0" borderId="12" xfId="1" applyNumberFormat="1" applyFont="1" applyFill="1" applyBorder="1">
      <alignment vertical="center"/>
    </xf>
    <xf numFmtId="176" fontId="26" fillId="0" borderId="63" xfId="1" applyNumberFormat="1" applyFont="1" applyFill="1" applyBorder="1">
      <alignment vertical="center"/>
    </xf>
    <xf numFmtId="176" fontId="26" fillId="6" borderId="64" xfId="1" applyNumberFormat="1" applyFont="1" applyFill="1" applyBorder="1">
      <alignment vertical="center"/>
    </xf>
    <xf numFmtId="176" fontId="26" fillId="6" borderId="12" xfId="1" applyNumberFormat="1" applyFont="1" applyFill="1" applyBorder="1">
      <alignment vertical="center"/>
    </xf>
    <xf numFmtId="176" fontId="26" fillId="6" borderId="63" xfId="1" applyNumberFormat="1" applyFont="1" applyFill="1" applyBorder="1">
      <alignment vertical="center"/>
    </xf>
    <xf numFmtId="177" fontId="2" fillId="6" borderId="64" xfId="0" applyNumberFormat="1" applyFont="1" applyFill="1" applyBorder="1">
      <alignment vertical="center"/>
    </xf>
    <xf numFmtId="177" fontId="26" fillId="6" borderId="63" xfId="0" applyNumberFormat="1" applyFont="1" applyFill="1" applyBorder="1">
      <alignment vertical="center"/>
    </xf>
    <xf numFmtId="176" fontId="26" fillId="0" borderId="64" xfId="1" applyNumberFormat="1" applyFont="1" applyFill="1" applyBorder="1" applyAlignment="1">
      <alignment vertical="center" shrinkToFit="1"/>
    </xf>
    <xf numFmtId="176" fontId="26" fillId="0" borderId="12" xfId="1" applyNumberFormat="1" applyFont="1" applyFill="1" applyBorder="1" applyAlignment="1">
      <alignment vertical="center" shrinkToFit="1"/>
    </xf>
    <xf numFmtId="176" fontId="26" fillId="0" borderId="63" xfId="1" applyNumberFormat="1" applyFont="1" applyFill="1" applyBorder="1" applyAlignment="1">
      <alignment vertical="center" shrinkToFit="1"/>
    </xf>
    <xf numFmtId="176" fontId="26" fillId="6" borderId="64" xfId="1" applyNumberFormat="1" applyFont="1" applyFill="1" applyBorder="1" applyAlignment="1">
      <alignment vertical="center" shrinkToFit="1"/>
    </xf>
    <xf numFmtId="176" fontId="26" fillId="6" borderId="12" xfId="1" applyNumberFormat="1" applyFont="1" applyFill="1" applyBorder="1" applyAlignment="1">
      <alignment vertical="center" shrinkToFit="1"/>
    </xf>
    <xf numFmtId="176" fontId="26" fillId="6" borderId="63" xfId="1" applyNumberFormat="1" applyFont="1" applyFill="1" applyBorder="1" applyAlignment="1">
      <alignment vertical="center" shrinkToFit="1"/>
    </xf>
    <xf numFmtId="176" fontId="26" fillId="8" borderId="64" xfId="1" applyNumberFormat="1" applyFont="1" applyFill="1" applyBorder="1" applyAlignment="1">
      <alignment vertical="center" shrinkToFit="1"/>
    </xf>
    <xf numFmtId="176" fontId="26" fillId="8" borderId="12" xfId="1" applyNumberFormat="1" applyFont="1" applyFill="1" applyBorder="1" applyAlignment="1">
      <alignment vertical="center" shrinkToFit="1"/>
    </xf>
    <xf numFmtId="0" fontId="2" fillId="2" borderId="34" xfId="0" applyFont="1" applyFill="1" applyBorder="1">
      <alignment vertical="center"/>
    </xf>
    <xf numFmtId="176" fontId="26" fillId="0" borderId="16" xfId="1" applyNumberFormat="1" applyFont="1" applyBorder="1">
      <alignment vertical="center"/>
    </xf>
    <xf numFmtId="176" fontId="26" fillId="0" borderId="36" xfId="1" applyNumberFormat="1" applyFont="1" applyBorder="1">
      <alignment vertical="center"/>
    </xf>
    <xf numFmtId="176" fontId="26" fillId="0" borderId="34" xfId="1" applyNumberFormat="1" applyFont="1" applyBorder="1">
      <alignment vertical="center"/>
    </xf>
    <xf numFmtId="176" fontId="26" fillId="0" borderId="36" xfId="1" applyNumberFormat="1" applyFont="1" applyFill="1" applyBorder="1">
      <alignment vertical="center"/>
    </xf>
    <xf numFmtId="176" fontId="26" fillId="0" borderId="0" xfId="1" applyNumberFormat="1" applyFont="1" applyFill="1" applyBorder="1">
      <alignment vertical="center"/>
    </xf>
    <xf numFmtId="176" fontId="26" fillId="0" borderId="34" xfId="1" applyNumberFormat="1" applyFont="1" applyFill="1" applyBorder="1">
      <alignment vertical="center"/>
    </xf>
    <xf numFmtId="176" fontId="26" fillId="6" borderId="36" xfId="1" applyNumberFormat="1" applyFont="1" applyFill="1" applyBorder="1">
      <alignment vertical="center"/>
    </xf>
    <xf numFmtId="176" fontId="26" fillId="6" borderId="0" xfId="1" applyNumberFormat="1" applyFont="1" applyFill="1" applyBorder="1">
      <alignment vertical="center"/>
    </xf>
    <xf numFmtId="176" fontId="26" fillId="6" borderId="34" xfId="1" applyNumberFormat="1" applyFont="1" applyFill="1" applyBorder="1">
      <alignment vertical="center"/>
    </xf>
    <xf numFmtId="177" fontId="26" fillId="6" borderId="34" xfId="0" applyNumberFormat="1" applyFont="1" applyFill="1" applyBorder="1">
      <alignment vertical="center"/>
    </xf>
    <xf numFmtId="176" fontId="26" fillId="0" borderId="36" xfId="1" applyNumberFormat="1" applyFont="1" applyFill="1" applyBorder="1" applyAlignment="1">
      <alignment vertical="center" shrinkToFit="1"/>
    </xf>
    <xf numFmtId="176" fontId="26" fillId="0" borderId="0" xfId="1" applyNumberFormat="1" applyFont="1" applyFill="1" applyBorder="1" applyAlignment="1">
      <alignment vertical="center" shrinkToFit="1"/>
    </xf>
    <xf numFmtId="176" fontId="26" fillId="0" borderId="34" xfId="1" applyNumberFormat="1" applyFont="1" applyFill="1" applyBorder="1" applyAlignment="1">
      <alignment vertical="center" shrinkToFit="1"/>
    </xf>
    <xf numFmtId="176" fontId="26" fillId="6" borderId="36" xfId="1" applyNumberFormat="1" applyFont="1" applyFill="1" applyBorder="1" applyAlignment="1">
      <alignment vertical="center" shrinkToFit="1"/>
    </xf>
    <xf numFmtId="176" fontId="26" fillId="6" borderId="0" xfId="1" applyNumberFormat="1" applyFont="1" applyFill="1" applyBorder="1" applyAlignment="1">
      <alignment vertical="center" shrinkToFit="1"/>
    </xf>
    <xf numFmtId="176" fontId="26" fillId="6" borderId="34" xfId="1" applyNumberFormat="1" applyFont="1" applyFill="1" applyBorder="1" applyAlignment="1">
      <alignment vertical="center" shrinkToFit="1"/>
    </xf>
    <xf numFmtId="176" fontId="26" fillId="8" borderId="36" xfId="1" applyNumberFormat="1" applyFont="1" applyFill="1" applyBorder="1" applyAlignment="1">
      <alignment vertical="center" shrinkToFit="1"/>
    </xf>
    <xf numFmtId="176" fontId="26" fillId="8" borderId="0" xfId="1" applyNumberFormat="1" applyFont="1" applyFill="1" applyBorder="1" applyAlignment="1">
      <alignment vertical="center" shrinkToFit="1"/>
    </xf>
    <xf numFmtId="176" fontId="26" fillId="0" borderId="11" xfId="1" applyNumberFormat="1" applyFont="1" applyBorder="1">
      <alignment vertical="center"/>
    </xf>
    <xf numFmtId="176" fontId="26" fillId="0" borderId="55" xfId="1" applyNumberFormat="1" applyFont="1" applyBorder="1">
      <alignment vertical="center"/>
    </xf>
    <xf numFmtId="176" fontId="26" fillId="0" borderId="54" xfId="1" applyNumberFormat="1" applyFont="1" applyBorder="1">
      <alignment vertical="center"/>
    </xf>
    <xf numFmtId="176" fontId="26" fillId="0" borderId="65" xfId="1" applyNumberFormat="1" applyFont="1" applyBorder="1">
      <alignment vertical="center"/>
    </xf>
    <xf numFmtId="176" fontId="26" fillId="0" borderId="66" xfId="1" applyNumberFormat="1" applyFont="1" applyBorder="1">
      <alignment vertical="center"/>
    </xf>
    <xf numFmtId="176" fontId="26" fillId="0" borderId="65" xfId="1" applyNumberFormat="1" applyFont="1" applyFill="1" applyBorder="1">
      <alignment vertical="center"/>
    </xf>
    <xf numFmtId="176" fontId="26" fillId="0" borderId="11" xfId="1" applyNumberFormat="1" applyFont="1" applyFill="1" applyBorder="1">
      <alignment vertical="center"/>
    </xf>
    <xf numFmtId="176" fontId="26" fillId="0" borderId="66" xfId="1" applyNumberFormat="1" applyFont="1" applyFill="1" applyBorder="1">
      <alignment vertical="center"/>
    </xf>
    <xf numFmtId="177" fontId="2" fillId="6" borderId="65" xfId="0" applyNumberFormat="1" applyFont="1" applyFill="1" applyBorder="1">
      <alignment vertical="center"/>
    </xf>
    <xf numFmtId="177" fontId="26" fillId="6" borderId="66" xfId="0" applyNumberFormat="1" applyFont="1" applyFill="1" applyBorder="1">
      <alignment vertical="center"/>
    </xf>
    <xf numFmtId="176" fontId="2" fillId="0" borderId="12" xfId="1" applyNumberFormat="1" applyFont="1" applyFill="1" applyBorder="1" applyAlignment="1">
      <alignment vertical="center" shrinkToFit="1"/>
    </xf>
    <xf numFmtId="176" fontId="2" fillId="6" borderId="12" xfId="1" applyNumberFormat="1" applyFont="1" applyFill="1" applyBorder="1" applyAlignment="1">
      <alignment vertical="center" shrinkToFit="1"/>
    </xf>
    <xf numFmtId="176" fontId="2" fillId="8" borderId="12" xfId="1" applyNumberFormat="1" applyFont="1" applyFill="1" applyBorder="1" applyAlignment="1">
      <alignment vertical="center" shrinkToFit="1"/>
    </xf>
    <xf numFmtId="0" fontId="8" fillId="2" borderId="32" xfId="0" applyFont="1" applyFill="1" applyBorder="1">
      <alignment vertical="center"/>
    </xf>
    <xf numFmtId="176" fontId="26" fillId="0" borderId="14" xfId="1" applyNumberFormat="1" applyFont="1" applyBorder="1">
      <alignment vertical="center"/>
    </xf>
    <xf numFmtId="176" fontId="26" fillId="0" borderId="67" xfId="1" applyNumberFormat="1" applyFont="1" applyBorder="1">
      <alignment vertical="center"/>
    </xf>
    <xf numFmtId="176" fontId="26" fillId="0" borderId="32" xfId="1" applyNumberFormat="1" applyFont="1" applyBorder="1">
      <alignment vertical="center"/>
    </xf>
    <xf numFmtId="176" fontId="26" fillId="0" borderId="67" xfId="1" applyNumberFormat="1" applyFont="1" applyFill="1" applyBorder="1">
      <alignment vertical="center"/>
    </xf>
    <xf numFmtId="176" fontId="26" fillId="0" borderId="10" xfId="1" applyNumberFormat="1" applyFont="1" applyFill="1" applyBorder="1">
      <alignment vertical="center"/>
    </xf>
    <xf numFmtId="176" fontId="26" fillId="0" borderId="32" xfId="1" applyNumberFormat="1" applyFont="1" applyFill="1" applyBorder="1">
      <alignment vertical="center"/>
    </xf>
    <xf numFmtId="176" fontId="26" fillId="6" borderId="67" xfId="1" applyNumberFormat="1" applyFont="1" applyFill="1" applyBorder="1">
      <alignment vertical="center"/>
    </xf>
    <xf numFmtId="176" fontId="26" fillId="6" borderId="10" xfId="1" applyNumberFormat="1" applyFont="1" applyFill="1" applyBorder="1">
      <alignment vertical="center"/>
    </xf>
    <xf numFmtId="176" fontId="26" fillId="6" borderId="32" xfId="1" applyNumberFormat="1" applyFont="1" applyFill="1" applyBorder="1">
      <alignment vertical="center"/>
    </xf>
    <xf numFmtId="177" fontId="2" fillId="6" borderId="67" xfId="0" applyNumberFormat="1" applyFont="1" applyFill="1" applyBorder="1">
      <alignment vertical="center"/>
    </xf>
    <xf numFmtId="177" fontId="26" fillId="6" borderId="10" xfId="0" applyNumberFormat="1" applyFont="1" applyFill="1" applyBorder="1">
      <alignment vertical="center"/>
    </xf>
    <xf numFmtId="177" fontId="26" fillId="6" borderId="32" xfId="0" applyNumberFormat="1" applyFont="1" applyFill="1" applyBorder="1">
      <alignment vertical="center"/>
    </xf>
    <xf numFmtId="176" fontId="26" fillId="0" borderId="67" xfId="1" applyNumberFormat="1" applyFont="1" applyFill="1" applyBorder="1" applyAlignment="1">
      <alignment vertical="center" shrinkToFit="1"/>
    </xf>
    <xf numFmtId="176" fontId="26" fillId="0" borderId="10" xfId="1" applyNumberFormat="1" applyFont="1" applyFill="1" applyBorder="1" applyAlignment="1">
      <alignment vertical="center" shrinkToFit="1"/>
    </xf>
    <xf numFmtId="176" fontId="26" fillId="0" borderId="32" xfId="1" applyNumberFormat="1" applyFont="1" applyFill="1" applyBorder="1" applyAlignment="1">
      <alignment vertical="center" shrinkToFit="1"/>
    </xf>
    <xf numFmtId="176" fontId="2" fillId="0" borderId="10" xfId="1" applyNumberFormat="1" applyFont="1" applyFill="1" applyBorder="1" applyAlignment="1">
      <alignment vertical="center" shrinkToFit="1"/>
    </xf>
    <xf numFmtId="176" fontId="2" fillId="0" borderId="32" xfId="1" applyNumberFormat="1" applyFont="1" applyFill="1" applyBorder="1" applyAlignment="1">
      <alignment vertical="center" shrinkToFit="1"/>
    </xf>
    <xf numFmtId="176" fontId="26" fillId="6" borderId="67" xfId="1" applyNumberFormat="1" applyFont="1" applyFill="1" applyBorder="1" applyAlignment="1">
      <alignment vertical="center" shrinkToFit="1"/>
    </xf>
    <xf numFmtId="176" fontId="26" fillId="6" borderId="10" xfId="1" applyNumberFormat="1" applyFont="1" applyFill="1" applyBorder="1" applyAlignment="1">
      <alignment vertical="center" shrinkToFit="1"/>
    </xf>
    <xf numFmtId="176" fontId="2" fillId="6" borderId="10" xfId="1" applyNumberFormat="1" applyFont="1" applyFill="1" applyBorder="1" applyAlignment="1">
      <alignment vertical="center" shrinkToFit="1"/>
    </xf>
    <xf numFmtId="176" fontId="2" fillId="6" borderId="32" xfId="1" applyNumberFormat="1" applyFont="1" applyFill="1" applyBorder="1" applyAlignment="1">
      <alignment vertical="center" shrinkToFit="1"/>
    </xf>
    <xf numFmtId="176" fontId="26" fillId="8" borderId="67" xfId="1" applyNumberFormat="1" applyFont="1" applyFill="1" applyBorder="1" applyAlignment="1">
      <alignment vertical="center" shrinkToFit="1"/>
    </xf>
    <xf numFmtId="176" fontId="26" fillId="8" borderId="10" xfId="1" applyNumberFormat="1" applyFont="1" applyFill="1" applyBorder="1" applyAlignment="1">
      <alignment vertical="center" shrinkToFit="1"/>
    </xf>
    <xf numFmtId="176" fontId="2" fillId="8" borderId="10" xfId="1" applyNumberFormat="1" applyFont="1" applyFill="1" applyBorder="1" applyAlignment="1">
      <alignment vertical="center" shrinkToFit="1"/>
    </xf>
    <xf numFmtId="176" fontId="61" fillId="0" borderId="0" xfId="1" applyNumberFormat="1" applyFont="1" applyFill="1" applyBorder="1" applyAlignment="1">
      <alignment vertical="center" shrinkToFit="1"/>
    </xf>
    <xf numFmtId="0" fontId="45" fillId="0" borderId="0" xfId="0" applyFont="1" applyAlignment="1">
      <alignment horizontal="center" vertical="center" shrinkToFit="1"/>
    </xf>
    <xf numFmtId="0" fontId="45" fillId="6" borderId="0" xfId="0" applyFont="1" applyFill="1" applyAlignment="1">
      <alignment horizontal="center" vertical="center" shrinkToFit="1"/>
    </xf>
    <xf numFmtId="0" fontId="40" fillId="7" borderId="58" xfId="0" quotePrefix="1" applyFont="1" applyFill="1" applyBorder="1">
      <alignment vertical="center"/>
    </xf>
    <xf numFmtId="0" fontId="26" fillId="7" borderId="34" xfId="0" applyFont="1" applyFill="1" applyBorder="1">
      <alignment vertical="center"/>
    </xf>
    <xf numFmtId="0" fontId="40" fillId="7" borderId="60" xfId="0" applyFont="1" applyFill="1" applyBorder="1">
      <alignment vertical="center"/>
    </xf>
    <xf numFmtId="0" fontId="8" fillId="2" borderId="34" xfId="0" applyFont="1" applyFill="1" applyBorder="1">
      <alignment vertical="center"/>
    </xf>
    <xf numFmtId="177" fontId="26" fillId="0" borderId="26" xfId="0" applyNumberFormat="1" applyFont="1" applyBorder="1">
      <alignment vertical="center"/>
    </xf>
    <xf numFmtId="177" fontId="2" fillId="6" borderId="13" xfId="0" applyNumberFormat="1" applyFont="1" applyFill="1" applyBorder="1">
      <alignment vertical="center"/>
    </xf>
    <xf numFmtId="177" fontId="26" fillId="0" borderId="47" xfId="0" applyNumberFormat="1" applyFont="1" applyBorder="1">
      <alignment vertical="center"/>
    </xf>
    <xf numFmtId="177" fontId="26" fillId="0" borderId="16" xfId="0" applyNumberFormat="1" applyFont="1" applyBorder="1">
      <alignment vertical="center"/>
    </xf>
    <xf numFmtId="177" fontId="2" fillId="6" borderId="40" xfId="0" applyNumberFormat="1" applyFont="1" applyFill="1" applyBorder="1">
      <alignment vertical="center"/>
    </xf>
    <xf numFmtId="177" fontId="2" fillId="6" borderId="34" xfId="0" applyNumberFormat="1" applyFont="1" applyFill="1" applyBorder="1">
      <alignment vertical="center"/>
    </xf>
    <xf numFmtId="177" fontId="2" fillId="0" borderId="36" xfId="0" applyNumberFormat="1" applyFont="1" applyBorder="1">
      <alignment vertical="center"/>
    </xf>
    <xf numFmtId="177" fontId="26" fillId="0" borderId="61" xfId="0" applyNumberFormat="1" applyFont="1" applyBorder="1">
      <alignment vertical="center"/>
    </xf>
    <xf numFmtId="177" fontId="26" fillId="0" borderId="36" xfId="0" applyNumberFormat="1" applyFont="1" applyBorder="1">
      <alignment vertical="center"/>
    </xf>
    <xf numFmtId="177" fontId="26" fillId="0" borderId="36" xfId="0" applyNumberFormat="1" applyFont="1" applyBorder="1" applyAlignment="1">
      <alignment vertical="center" shrinkToFit="1"/>
    </xf>
    <xf numFmtId="177" fontId="26" fillId="0" borderId="26" xfId="0" applyNumberFormat="1" applyFont="1" applyBorder="1" applyAlignment="1">
      <alignment vertical="center" shrinkToFit="1"/>
    </xf>
    <xf numFmtId="177" fontId="26" fillId="0" borderId="61" xfId="0" applyNumberFormat="1" applyFont="1" applyBorder="1" applyAlignment="1">
      <alignment vertical="center" shrinkToFit="1"/>
    </xf>
    <xf numFmtId="177" fontId="26" fillId="6" borderId="36" xfId="0" applyNumberFormat="1" applyFont="1" applyFill="1" applyBorder="1" applyAlignment="1">
      <alignment vertical="center" shrinkToFit="1"/>
    </xf>
    <xf numFmtId="177" fontId="26" fillId="6" borderId="26" xfId="0" applyNumberFormat="1" applyFont="1" applyFill="1" applyBorder="1" applyAlignment="1">
      <alignment vertical="center" shrinkToFit="1"/>
    </xf>
    <xf numFmtId="177" fontId="26" fillId="6" borderId="61" xfId="0" applyNumberFormat="1" applyFont="1" applyFill="1" applyBorder="1" applyAlignment="1">
      <alignment vertical="center" shrinkToFit="1"/>
    </xf>
    <xf numFmtId="177" fontId="26" fillId="8" borderId="36" xfId="0" applyNumberFormat="1" applyFont="1" applyFill="1" applyBorder="1" applyAlignment="1">
      <alignment vertical="center" shrinkToFit="1"/>
    </xf>
    <xf numFmtId="177" fontId="26" fillId="8" borderId="0" xfId="0" applyNumberFormat="1" applyFont="1" applyFill="1" applyAlignment="1">
      <alignment vertical="center" shrinkToFit="1"/>
    </xf>
    <xf numFmtId="177" fontId="26" fillId="8" borderId="26" xfId="0" applyNumberFormat="1" applyFont="1" applyFill="1" applyBorder="1" applyAlignment="1">
      <alignment vertical="center" shrinkToFit="1"/>
    </xf>
    <xf numFmtId="177" fontId="26" fillId="0" borderId="49" xfId="0" applyNumberFormat="1" applyFont="1" applyBorder="1">
      <alignment vertical="center"/>
    </xf>
    <xf numFmtId="177" fontId="2" fillId="6" borderId="49" xfId="0" applyNumberFormat="1" applyFont="1" applyFill="1" applyBorder="1">
      <alignment vertical="center"/>
    </xf>
    <xf numFmtId="177" fontId="2" fillId="6" borderId="63" xfId="0" applyNumberFormat="1" applyFont="1" applyFill="1" applyBorder="1">
      <alignment vertical="center"/>
    </xf>
    <xf numFmtId="177" fontId="2" fillId="0" borderId="64" xfId="0" applyNumberFormat="1" applyFont="1" applyBorder="1">
      <alignment vertical="center"/>
    </xf>
    <xf numFmtId="177" fontId="2" fillId="0" borderId="12" xfId="0" applyNumberFormat="1" applyFont="1" applyBorder="1">
      <alignment vertical="center"/>
    </xf>
    <xf numFmtId="177" fontId="26" fillId="0" borderId="63" xfId="0" applyNumberFormat="1" applyFont="1" applyBorder="1">
      <alignment vertical="center"/>
    </xf>
    <xf numFmtId="177" fontId="26" fillId="0" borderId="64" xfId="0" applyNumberFormat="1" applyFont="1" applyBorder="1">
      <alignment vertical="center"/>
    </xf>
    <xf numFmtId="177" fontId="26" fillId="0" borderId="64" xfId="0" applyNumberFormat="1" applyFont="1" applyBorder="1" applyAlignment="1">
      <alignment vertical="center" shrinkToFit="1"/>
    </xf>
    <xf numFmtId="177" fontId="26" fillId="0" borderId="63" xfId="0" applyNumberFormat="1" applyFont="1" applyBorder="1" applyAlignment="1">
      <alignment vertical="center" shrinkToFit="1"/>
    </xf>
    <xf numFmtId="177" fontId="26" fillId="6" borderId="64" xfId="0" applyNumberFormat="1" applyFont="1" applyFill="1" applyBorder="1" applyAlignment="1">
      <alignment vertical="center" shrinkToFit="1"/>
    </xf>
    <xf numFmtId="177" fontId="26" fillId="6" borderId="12" xfId="0" applyNumberFormat="1" applyFont="1" applyFill="1" applyBorder="1" applyAlignment="1">
      <alignment vertical="center" shrinkToFit="1"/>
    </xf>
    <xf numFmtId="177" fontId="26" fillId="6" borderId="63" xfId="0" applyNumberFormat="1" applyFont="1" applyFill="1" applyBorder="1" applyAlignment="1">
      <alignment vertical="center" shrinkToFit="1"/>
    </xf>
    <xf numFmtId="177" fontId="26" fillId="8" borderId="64" xfId="0" applyNumberFormat="1" applyFont="1" applyFill="1" applyBorder="1" applyAlignment="1">
      <alignment vertical="center" shrinkToFit="1"/>
    </xf>
    <xf numFmtId="177" fontId="26" fillId="8" borderId="12" xfId="0" applyNumberFormat="1" applyFont="1" applyFill="1" applyBorder="1" applyAlignment="1">
      <alignment vertical="center" shrinkToFit="1"/>
    </xf>
    <xf numFmtId="177" fontId="2" fillId="6" borderId="16" xfId="0" applyNumberFormat="1" applyFont="1" applyFill="1" applyBorder="1">
      <alignment vertical="center"/>
    </xf>
    <xf numFmtId="177" fontId="26" fillId="0" borderId="34" xfId="0" applyNumberFormat="1" applyFont="1" applyBorder="1">
      <alignment vertical="center"/>
    </xf>
    <xf numFmtId="177" fontId="26" fillId="0" borderId="34" xfId="0" applyNumberFormat="1" applyFont="1" applyBorder="1" applyAlignment="1">
      <alignment vertical="center" shrinkToFit="1"/>
    </xf>
    <xf numFmtId="177" fontId="26" fillId="6" borderId="34" xfId="0" applyNumberFormat="1" applyFont="1" applyFill="1" applyBorder="1" applyAlignment="1">
      <alignment vertical="center" shrinkToFit="1"/>
    </xf>
    <xf numFmtId="0" fontId="2" fillId="2" borderId="66" xfId="0" applyFont="1" applyFill="1" applyBorder="1">
      <alignment vertical="center"/>
    </xf>
    <xf numFmtId="177" fontId="26" fillId="0" borderId="54" xfId="0" applyNumberFormat="1" applyFont="1" applyBorder="1">
      <alignment vertical="center"/>
    </xf>
    <xf numFmtId="177" fontId="2" fillId="6" borderId="54" xfId="0" applyNumberFormat="1" applyFont="1" applyFill="1" applyBorder="1">
      <alignment vertical="center"/>
    </xf>
    <xf numFmtId="177" fontId="2" fillId="6" borderId="66" xfId="0" applyNumberFormat="1" applyFont="1" applyFill="1" applyBorder="1">
      <alignment vertical="center"/>
    </xf>
    <xf numFmtId="177" fontId="2" fillId="0" borderId="65" xfId="0" applyNumberFormat="1" applyFont="1" applyBorder="1">
      <alignment vertical="center"/>
    </xf>
    <xf numFmtId="177" fontId="26" fillId="0" borderId="66" xfId="0" applyNumberFormat="1" applyFont="1" applyBorder="1">
      <alignment vertical="center"/>
    </xf>
    <xf numFmtId="177" fontId="26" fillId="0" borderId="65" xfId="0" applyNumberFormat="1" applyFont="1" applyBorder="1">
      <alignment vertical="center"/>
    </xf>
    <xf numFmtId="177" fontId="26" fillId="0" borderId="65" xfId="0" applyNumberFormat="1" applyFont="1" applyBorder="1" applyAlignment="1">
      <alignment vertical="center" shrinkToFit="1"/>
    </xf>
    <xf numFmtId="177" fontId="26" fillId="0" borderId="66" xfId="0" applyNumberFormat="1" applyFont="1" applyBorder="1" applyAlignment="1">
      <alignment vertical="center" shrinkToFit="1"/>
    </xf>
    <xf numFmtId="177" fontId="26" fillId="6" borderId="65" xfId="0" applyNumberFormat="1" applyFont="1" applyFill="1" applyBorder="1" applyAlignment="1">
      <alignment vertical="center" shrinkToFit="1"/>
    </xf>
    <xf numFmtId="177" fontId="26" fillId="6" borderId="11" xfId="0" applyNumberFormat="1" applyFont="1" applyFill="1" applyBorder="1" applyAlignment="1">
      <alignment vertical="center" shrinkToFit="1"/>
    </xf>
    <xf numFmtId="177" fontId="26" fillId="6" borderId="66" xfId="0" applyNumberFormat="1" applyFont="1" applyFill="1" applyBorder="1" applyAlignment="1">
      <alignment vertical="center" shrinkToFit="1"/>
    </xf>
    <xf numFmtId="177" fontId="26" fillId="8" borderId="65" xfId="0" applyNumberFormat="1" applyFont="1" applyFill="1" applyBorder="1" applyAlignment="1">
      <alignment vertical="center" shrinkToFit="1"/>
    </xf>
    <xf numFmtId="177" fontId="26" fillId="8" borderId="11" xfId="0" applyNumberFormat="1" applyFont="1" applyFill="1" applyBorder="1" applyAlignment="1">
      <alignment vertical="center" shrinkToFit="1"/>
    </xf>
    <xf numFmtId="177" fontId="26" fillId="0" borderId="14" xfId="0" applyNumberFormat="1" applyFont="1" applyBorder="1">
      <alignment vertical="center"/>
    </xf>
    <xf numFmtId="177" fontId="2" fillId="6" borderId="14" xfId="0" applyNumberFormat="1" applyFont="1" applyFill="1" applyBorder="1">
      <alignment vertical="center"/>
    </xf>
    <xf numFmtId="177" fontId="2" fillId="6" borderId="32" xfId="0" applyNumberFormat="1" applyFont="1" applyFill="1" applyBorder="1">
      <alignment vertical="center"/>
    </xf>
    <xf numFmtId="177" fontId="2" fillId="0" borderId="67" xfId="0" applyNumberFormat="1" applyFont="1" applyBorder="1">
      <alignment vertical="center"/>
    </xf>
    <xf numFmtId="177" fontId="2" fillId="0" borderId="10" xfId="0" applyNumberFormat="1" applyFont="1" applyBorder="1">
      <alignment vertical="center"/>
    </xf>
    <xf numFmtId="177" fontId="26" fillId="0" borderId="32" xfId="0" applyNumberFormat="1" applyFont="1" applyBorder="1">
      <alignment vertical="center"/>
    </xf>
    <xf numFmtId="177" fontId="26" fillId="0" borderId="67" xfId="0" applyNumberFormat="1" applyFont="1" applyBorder="1">
      <alignment vertical="center"/>
    </xf>
    <xf numFmtId="177" fontId="26" fillId="0" borderId="67" xfId="0" applyNumberFormat="1" applyFont="1" applyBorder="1" applyAlignment="1">
      <alignment vertical="center" shrinkToFit="1"/>
    </xf>
    <xf numFmtId="177" fontId="26" fillId="0" borderId="10" xfId="0" applyNumberFormat="1" applyFont="1" applyBorder="1" applyAlignment="1">
      <alignment vertical="center" shrinkToFit="1"/>
    </xf>
    <xf numFmtId="177" fontId="26" fillId="0" borderId="32" xfId="0" applyNumberFormat="1" applyFont="1" applyBorder="1" applyAlignment="1">
      <alignment vertical="center" shrinkToFit="1"/>
    </xf>
    <xf numFmtId="177" fontId="26" fillId="6" borderId="67" xfId="0" applyNumberFormat="1" applyFont="1" applyFill="1" applyBorder="1" applyAlignment="1">
      <alignment vertical="center" shrinkToFit="1"/>
    </xf>
    <xf numFmtId="177" fontId="26" fillId="6" borderId="10" xfId="0" applyNumberFormat="1" applyFont="1" applyFill="1" applyBorder="1" applyAlignment="1">
      <alignment vertical="center" shrinkToFit="1"/>
    </xf>
    <xf numFmtId="177" fontId="26" fillId="6" borderId="32" xfId="0" applyNumberFormat="1" applyFont="1" applyFill="1" applyBorder="1" applyAlignment="1">
      <alignment vertical="center" shrinkToFit="1"/>
    </xf>
    <xf numFmtId="177" fontId="26" fillId="8" borderId="67" xfId="0" applyNumberFormat="1" applyFont="1" applyFill="1" applyBorder="1" applyAlignment="1">
      <alignment vertical="center" shrinkToFit="1"/>
    </xf>
    <xf numFmtId="177" fontId="26" fillId="8" borderId="10" xfId="0" applyNumberFormat="1" applyFont="1" applyFill="1" applyBorder="1" applyAlignment="1">
      <alignment vertical="center" shrinkToFit="1"/>
    </xf>
    <xf numFmtId="180" fontId="61" fillId="0" borderId="0" xfId="0" applyNumberFormat="1" applyFont="1">
      <alignment vertical="center"/>
    </xf>
    <xf numFmtId="0" fontId="73" fillId="2" borderId="0" xfId="0" applyFont="1" applyFill="1" applyAlignment="1">
      <alignment vertical="top"/>
    </xf>
    <xf numFmtId="0" fontId="47" fillId="2" borderId="0" xfId="0" applyFont="1" applyFill="1">
      <alignment vertical="center"/>
    </xf>
    <xf numFmtId="0" fontId="8" fillId="7" borderId="53" xfId="0" applyFont="1" applyFill="1" applyBorder="1" applyAlignment="1">
      <alignment horizontal="center" vertical="center" shrinkToFit="1"/>
    </xf>
    <xf numFmtId="2" fontId="8" fillId="7" borderId="53" xfId="0" applyNumberFormat="1" applyFont="1" applyFill="1" applyBorder="1" applyAlignment="1">
      <alignment horizontal="center" vertical="center" shrinkToFit="1"/>
    </xf>
    <xf numFmtId="0" fontId="8" fillId="7" borderId="15" xfId="0" applyFont="1" applyFill="1" applyBorder="1" applyAlignment="1">
      <alignment horizontal="center" vertical="center" shrinkToFit="1"/>
    </xf>
    <xf numFmtId="41" fontId="26" fillId="0" borderId="48" xfId="0" applyNumberFormat="1" applyFont="1" applyBorder="1" applyAlignment="1">
      <alignment vertical="center" shrinkToFit="1"/>
    </xf>
    <xf numFmtId="41" fontId="26" fillId="6" borderId="48" xfId="0" applyNumberFormat="1" applyFont="1" applyFill="1" applyBorder="1" applyAlignment="1">
      <alignment vertical="center" shrinkToFit="1"/>
    </xf>
    <xf numFmtId="0" fontId="2" fillId="0" borderId="16" xfId="0" applyFont="1" applyBorder="1" applyAlignment="1">
      <alignment horizontal="left" vertical="center"/>
    </xf>
    <xf numFmtId="0" fontId="2" fillId="0" borderId="51" xfId="0" applyFont="1" applyBorder="1" applyAlignment="1">
      <alignment horizontal="left" vertical="center"/>
    </xf>
    <xf numFmtId="41" fontId="26" fillId="0" borderId="51" xfId="0" applyNumberFormat="1" applyFont="1" applyBorder="1" applyAlignment="1">
      <alignment vertical="center" shrinkToFit="1"/>
    </xf>
    <xf numFmtId="41" fontId="26" fillId="6" borderId="51" xfId="0" applyNumberFormat="1" applyFont="1" applyFill="1" applyBorder="1" applyAlignment="1">
      <alignment vertical="center" shrinkToFit="1"/>
    </xf>
    <xf numFmtId="0" fontId="2" fillId="0" borderId="52" xfId="0" applyFont="1" applyBorder="1" applyAlignment="1">
      <alignment horizontal="left" vertical="center"/>
    </xf>
    <xf numFmtId="41" fontId="26" fillId="0" borderId="52" xfId="0" applyNumberFormat="1" applyFont="1" applyBorder="1" applyAlignment="1">
      <alignment vertical="center" shrinkToFit="1"/>
    </xf>
    <xf numFmtId="41" fontId="26" fillId="6" borderId="52" xfId="0" applyNumberFormat="1" applyFont="1" applyFill="1" applyBorder="1" applyAlignment="1">
      <alignment vertical="center" shrinkToFit="1"/>
    </xf>
    <xf numFmtId="0" fontId="2" fillId="0" borderId="54" xfId="0" applyFont="1" applyBorder="1" applyAlignment="1">
      <alignment horizontal="left" vertical="center"/>
    </xf>
    <xf numFmtId="0" fontId="2" fillId="0" borderId="56" xfId="0" applyFont="1" applyBorder="1" applyAlignment="1">
      <alignment horizontal="left" vertical="center"/>
    </xf>
    <xf numFmtId="41" fontId="26" fillId="0" borderId="68" xfId="0" applyNumberFormat="1" applyFont="1" applyBorder="1" applyAlignment="1">
      <alignment vertical="center" shrinkToFit="1"/>
    </xf>
    <xf numFmtId="0" fontId="2" fillId="0" borderId="51" xfId="0" applyFont="1" applyBorder="1">
      <alignment vertical="center"/>
    </xf>
    <xf numFmtId="41" fontId="26" fillId="6" borderId="68" xfId="0" applyNumberFormat="1" applyFont="1" applyFill="1" applyBorder="1" applyAlignment="1">
      <alignment vertical="center" shrinkToFit="1"/>
    </xf>
    <xf numFmtId="41" fontId="40" fillId="0" borderId="44" xfId="0" applyNumberFormat="1" applyFont="1" applyBorder="1" applyAlignment="1">
      <alignment vertical="center" shrinkToFit="1"/>
    </xf>
    <xf numFmtId="41" fontId="40" fillId="6" borderId="44" xfId="0" applyNumberFormat="1" applyFont="1" applyFill="1" applyBorder="1" applyAlignment="1">
      <alignment vertical="center" shrinkToFit="1"/>
    </xf>
    <xf numFmtId="0" fontId="49" fillId="0" borderId="0" xfId="0" applyFont="1" applyAlignment="1">
      <alignment horizontal="left" vertical="center"/>
    </xf>
    <xf numFmtId="41" fontId="49" fillId="6" borderId="0" xfId="0" applyNumberFormat="1" applyFont="1" applyFill="1" applyAlignment="1">
      <alignment vertical="center" shrinkToFit="1"/>
    </xf>
    <xf numFmtId="41" fontId="49" fillId="0" borderId="0" xfId="0" applyNumberFormat="1" applyFont="1" applyAlignment="1">
      <alignment vertical="center" shrinkToFit="1"/>
    </xf>
    <xf numFmtId="41" fontId="46" fillId="6" borderId="0" xfId="0" applyNumberFormat="1" applyFont="1" applyFill="1" applyAlignment="1">
      <alignment vertical="center" shrinkToFit="1"/>
    </xf>
    <xf numFmtId="0" fontId="2" fillId="2" borderId="13" xfId="0" quotePrefix="1" applyFont="1" applyFill="1" applyBorder="1" applyAlignment="1">
      <alignment horizontal="left" vertical="center"/>
    </xf>
    <xf numFmtId="177" fontId="62" fillId="0" borderId="0" xfId="0" applyNumberFormat="1" applyFont="1">
      <alignment vertical="center"/>
    </xf>
    <xf numFmtId="0" fontId="2" fillId="2" borderId="0" xfId="0" applyFont="1" applyFill="1" applyAlignment="1">
      <alignment horizontal="left" vertical="center" indent="2"/>
    </xf>
    <xf numFmtId="0" fontId="2" fillId="2" borderId="0" xfId="0" quotePrefix="1" applyFont="1" applyFill="1" applyAlignment="1">
      <alignment horizontal="left" vertical="center"/>
    </xf>
    <xf numFmtId="178" fontId="26" fillId="6" borderId="0" xfId="0" applyNumberFormat="1" applyFont="1" applyFill="1">
      <alignment vertical="center"/>
    </xf>
    <xf numFmtId="178" fontId="2" fillId="0" borderId="0" xfId="0" applyNumberFormat="1" applyFont="1">
      <alignment vertical="center"/>
    </xf>
    <xf numFmtId="178" fontId="2" fillId="6" borderId="0" xfId="0" applyNumberFormat="1" applyFont="1" applyFill="1">
      <alignment vertical="center"/>
    </xf>
    <xf numFmtId="177" fontId="40" fillId="8" borderId="22" xfId="0" applyNumberFormat="1" applyFont="1" applyFill="1" applyBorder="1">
      <alignment vertical="center"/>
    </xf>
    <xf numFmtId="190" fontId="26" fillId="0" borderId="0" xfId="0" applyNumberFormat="1" applyFont="1">
      <alignment vertical="center"/>
    </xf>
    <xf numFmtId="177" fontId="61" fillId="0" borderId="0" xfId="0" applyNumberFormat="1" applyFont="1" applyAlignment="1">
      <alignment horizontal="right" vertical="center"/>
    </xf>
    <xf numFmtId="177" fontId="61" fillId="6" borderId="0" xfId="0" applyNumberFormat="1" applyFont="1" applyFill="1" applyAlignment="1">
      <alignment horizontal="right" vertical="center"/>
    </xf>
    <xf numFmtId="190" fontId="62" fillId="0" borderId="0" xfId="0" quotePrefix="1" applyNumberFormat="1" applyFont="1" applyAlignment="1">
      <alignment horizontal="left" vertical="center"/>
    </xf>
    <xf numFmtId="190" fontId="26" fillId="0" borderId="0" xfId="0" quotePrefix="1" applyNumberFormat="1" applyFont="1" applyAlignment="1">
      <alignment horizontal="left" vertical="center"/>
    </xf>
    <xf numFmtId="10" fontId="26" fillId="0" borderId="0" xfId="2" quotePrefix="1" applyNumberFormat="1" applyFont="1" applyAlignment="1">
      <alignment horizontal="left" vertical="center"/>
    </xf>
    <xf numFmtId="177" fontId="58" fillId="2" borderId="0" xfId="0" quotePrefix="1" applyNumberFormat="1" applyFont="1" applyFill="1" applyAlignment="1">
      <alignment horizontal="left" vertical="center"/>
    </xf>
    <xf numFmtId="179" fontId="26" fillId="0" borderId="0" xfId="2" quotePrefix="1" applyNumberFormat="1" applyFont="1" applyAlignment="1">
      <alignment horizontal="left" vertical="center"/>
    </xf>
    <xf numFmtId="179" fontId="49" fillId="0" borderId="0" xfId="0" applyNumberFormat="1" applyFont="1" applyAlignment="1">
      <alignment horizontal="right" vertical="center"/>
    </xf>
    <xf numFmtId="179" fontId="49" fillId="6" borderId="0" xfId="0" applyNumberFormat="1" applyFont="1" applyFill="1" applyAlignment="1">
      <alignment horizontal="right" vertical="center"/>
    </xf>
    <xf numFmtId="0" fontId="2" fillId="2" borderId="22" xfId="0" applyFont="1" applyFill="1" applyBorder="1">
      <alignment vertical="center"/>
    </xf>
    <xf numFmtId="177" fontId="26" fillId="0" borderId="22" xfId="0" applyNumberFormat="1" applyFont="1" applyBorder="1">
      <alignment vertical="center"/>
    </xf>
    <xf numFmtId="177" fontId="26" fillId="6" borderId="22" xfId="0" applyNumberFormat="1" applyFont="1" applyFill="1" applyBorder="1">
      <alignment vertical="center"/>
    </xf>
    <xf numFmtId="177" fontId="26" fillId="8" borderId="22" xfId="0" applyNumberFormat="1" applyFont="1" applyFill="1" applyBorder="1">
      <alignment vertical="center"/>
    </xf>
    <xf numFmtId="177" fontId="45" fillId="6" borderId="9" xfId="0" applyNumberFormat="1" applyFont="1" applyFill="1" applyBorder="1" applyAlignment="1">
      <alignment horizontal="right" vertical="center"/>
    </xf>
    <xf numFmtId="177" fontId="45" fillId="0" borderId="9" xfId="0" applyNumberFormat="1" applyFont="1" applyBorder="1" applyAlignment="1">
      <alignment horizontal="right" vertical="center"/>
    </xf>
    <xf numFmtId="0" fontId="8" fillId="7" borderId="0" xfId="0" applyFont="1" applyFill="1">
      <alignment vertical="center"/>
    </xf>
    <xf numFmtId="0" fontId="2" fillId="2" borderId="26" xfId="0" applyFont="1" applyFill="1" applyBorder="1">
      <alignment vertical="center"/>
    </xf>
    <xf numFmtId="178" fontId="2" fillId="2" borderId="0" xfId="0" applyNumberFormat="1" applyFont="1" applyFill="1">
      <alignment vertical="center"/>
    </xf>
    <xf numFmtId="0" fontId="8" fillId="2" borderId="9" xfId="0" applyFont="1" applyFill="1" applyBorder="1">
      <alignment vertical="center"/>
    </xf>
    <xf numFmtId="177" fontId="55" fillId="2" borderId="0" xfId="0" applyNumberFormat="1" applyFont="1" applyFill="1" applyAlignment="1">
      <alignment horizontal="left" vertical="center" indent="1"/>
    </xf>
    <xf numFmtId="191" fontId="45" fillId="6" borderId="0" xfId="0" applyNumberFormat="1" applyFont="1" applyFill="1" applyAlignment="1">
      <alignment horizontal="right" vertical="center"/>
    </xf>
    <xf numFmtId="182" fontId="45" fillId="0" borderId="0" xfId="0" applyNumberFormat="1" applyFont="1" applyAlignment="1">
      <alignment horizontal="right" vertical="center"/>
    </xf>
    <xf numFmtId="182" fontId="45" fillId="6" borderId="0" xfId="0" applyNumberFormat="1" applyFont="1" applyFill="1" applyAlignment="1">
      <alignment horizontal="right" vertical="center"/>
    </xf>
    <xf numFmtId="177" fontId="43" fillId="2" borderId="9" xfId="0" applyNumberFormat="1" applyFont="1" applyFill="1" applyBorder="1" applyAlignment="1">
      <alignment horizontal="right" vertical="center"/>
    </xf>
    <xf numFmtId="182" fontId="26" fillId="0" borderId="0" xfId="0" applyNumberFormat="1" applyFont="1" applyAlignment="1">
      <alignment horizontal="right" vertical="center"/>
    </xf>
    <xf numFmtId="176" fontId="26" fillId="6" borderId="0" xfId="1" applyNumberFormat="1" applyFont="1" applyFill="1" applyBorder="1" applyAlignment="1">
      <alignment horizontal="right" vertical="center"/>
    </xf>
    <xf numFmtId="176" fontId="26" fillId="0" borderId="0" xfId="1" applyNumberFormat="1" applyFont="1" applyFill="1" applyBorder="1" applyAlignment="1">
      <alignment horizontal="right" vertical="center"/>
    </xf>
    <xf numFmtId="10" fontId="40" fillId="0" borderId="9" xfId="2" applyNumberFormat="1" applyFont="1" applyBorder="1" applyAlignment="1">
      <alignment horizontal="right" vertical="center"/>
    </xf>
    <xf numFmtId="177" fontId="49" fillId="6" borderId="0" xfId="0" applyNumberFormat="1" applyFont="1" applyFill="1" applyAlignment="1">
      <alignment horizontal="right" vertical="center"/>
    </xf>
    <xf numFmtId="10" fontId="47" fillId="0" borderId="0" xfId="0" applyNumberFormat="1" applyFont="1" applyAlignment="1">
      <alignment horizontal="left" vertical="center"/>
    </xf>
    <xf numFmtId="177" fontId="68" fillId="0" borderId="0" xfId="0" applyNumberFormat="1" applyFont="1">
      <alignment vertical="center"/>
    </xf>
    <xf numFmtId="177" fontId="26" fillId="10" borderId="0" xfId="0" applyNumberFormat="1" applyFont="1" applyFill="1">
      <alignment vertical="center"/>
    </xf>
    <xf numFmtId="0" fontId="2" fillId="6" borderId="9" xfId="0" applyFont="1" applyFill="1" applyBorder="1">
      <alignment vertical="center"/>
    </xf>
    <xf numFmtId="177" fontId="8" fillId="11" borderId="0" xfId="0" applyNumberFormat="1" applyFont="1" applyFill="1">
      <alignment vertical="center"/>
    </xf>
    <xf numFmtId="177" fontId="2" fillId="11" borderId="0" xfId="0" applyNumberFormat="1" applyFont="1" applyFill="1">
      <alignment vertical="center"/>
    </xf>
    <xf numFmtId="177" fontId="2" fillId="11" borderId="9" xfId="0" applyNumberFormat="1" applyFont="1" applyFill="1" applyBorder="1">
      <alignment vertical="center"/>
    </xf>
    <xf numFmtId="0" fontId="2" fillId="6" borderId="38" xfId="0" applyFont="1" applyFill="1" applyBorder="1">
      <alignment vertical="center"/>
    </xf>
    <xf numFmtId="177" fontId="26" fillId="6" borderId="38" xfId="1" applyNumberFormat="1" applyFont="1" applyFill="1" applyBorder="1">
      <alignment vertical="center"/>
    </xf>
    <xf numFmtId="176" fontId="26" fillId="6" borderId="38" xfId="1" applyNumberFormat="1" applyFont="1" applyFill="1" applyBorder="1">
      <alignment vertical="center"/>
    </xf>
    <xf numFmtId="2" fontId="26" fillId="6" borderId="38" xfId="1" applyNumberFormat="1" applyFont="1" applyFill="1" applyBorder="1">
      <alignment vertical="center"/>
    </xf>
    <xf numFmtId="176" fontId="2" fillId="6" borderId="38" xfId="1" applyNumberFormat="1" applyFont="1" applyFill="1" applyBorder="1">
      <alignment vertical="center"/>
    </xf>
    <xf numFmtId="176" fontId="2" fillId="0" borderId="38" xfId="1" applyNumberFormat="1" applyFont="1" applyFill="1" applyBorder="1">
      <alignment vertical="center"/>
    </xf>
    <xf numFmtId="176" fontId="2" fillId="8" borderId="38" xfId="1" applyNumberFormat="1" applyFont="1" applyFill="1" applyBorder="1">
      <alignment vertical="center"/>
    </xf>
    <xf numFmtId="192" fontId="26" fillId="0" borderId="0" xfId="0" applyNumberFormat="1" applyFont="1">
      <alignment vertical="center"/>
    </xf>
    <xf numFmtId="41" fontId="26" fillId="6" borderId="0" xfId="1" applyFont="1" applyFill="1" applyBorder="1">
      <alignment vertical="center"/>
    </xf>
    <xf numFmtId="41" fontId="2" fillId="6" borderId="0" xfId="1" applyFont="1" applyFill="1" applyBorder="1">
      <alignment vertical="center"/>
    </xf>
    <xf numFmtId="43" fontId="2" fillId="6" borderId="0" xfId="1" applyNumberFormat="1" applyFont="1" applyFill="1" applyBorder="1">
      <alignment vertical="center"/>
    </xf>
    <xf numFmtId="43" fontId="2" fillId="0" borderId="0" xfId="1" applyNumberFormat="1" applyFont="1" applyFill="1" applyBorder="1">
      <alignment vertical="center"/>
    </xf>
    <xf numFmtId="43" fontId="2" fillId="8" borderId="0" xfId="1" applyNumberFormat="1" applyFont="1" applyFill="1" applyBorder="1">
      <alignment vertical="center"/>
    </xf>
    <xf numFmtId="176" fontId="2" fillId="6" borderId="0" xfId="1" applyNumberFormat="1" applyFont="1" applyFill="1" applyBorder="1">
      <alignment vertical="center"/>
    </xf>
    <xf numFmtId="176" fontId="2" fillId="0" borderId="0" xfId="1" applyNumberFormat="1" applyFont="1" applyFill="1" applyBorder="1">
      <alignment vertical="center"/>
    </xf>
    <xf numFmtId="0" fontId="8" fillId="6" borderId="39" xfId="0" applyFont="1" applyFill="1" applyBorder="1">
      <alignment vertical="center"/>
    </xf>
    <xf numFmtId="180" fontId="26" fillId="6" borderId="39" xfId="1" applyNumberFormat="1" applyFont="1" applyFill="1" applyBorder="1">
      <alignment vertical="center"/>
    </xf>
    <xf numFmtId="176" fontId="26" fillId="6" borderId="39" xfId="1" applyNumberFormat="1" applyFont="1" applyFill="1" applyBorder="1">
      <alignment vertical="center"/>
    </xf>
    <xf numFmtId="176" fontId="2" fillId="6" borderId="39" xfId="1" applyNumberFormat="1" applyFont="1" applyFill="1" applyBorder="1">
      <alignment vertical="center"/>
    </xf>
    <xf numFmtId="176" fontId="2" fillId="0" borderId="39" xfId="1" applyNumberFormat="1" applyFont="1" applyFill="1" applyBorder="1">
      <alignment vertical="center"/>
    </xf>
    <xf numFmtId="176" fontId="2" fillId="8" borderId="39" xfId="1" applyNumberFormat="1" applyFont="1" applyFill="1" applyBorder="1">
      <alignment vertical="center"/>
    </xf>
    <xf numFmtId="180" fontId="26" fillId="6" borderId="0" xfId="1" applyNumberFormat="1" applyFont="1" applyFill="1">
      <alignment vertical="center"/>
    </xf>
    <xf numFmtId="176" fontId="26" fillId="6" borderId="0" xfId="1" applyNumberFormat="1" applyFont="1" applyFill="1">
      <alignment vertical="center"/>
    </xf>
    <xf numFmtId="176" fontId="2" fillId="6" borderId="0" xfId="1" applyNumberFormat="1" applyFont="1" applyFill="1">
      <alignment vertical="center"/>
    </xf>
    <xf numFmtId="180" fontId="26" fillId="6" borderId="0" xfId="1" applyNumberFormat="1" applyFont="1" applyFill="1" applyBorder="1">
      <alignment vertical="center"/>
    </xf>
    <xf numFmtId="0" fontId="8" fillId="6" borderId="22" xfId="0" applyFont="1" applyFill="1" applyBorder="1">
      <alignment vertical="center"/>
    </xf>
    <xf numFmtId="180" fontId="26" fillId="6" borderId="22" xfId="1" applyNumberFormat="1" applyFont="1" applyFill="1" applyBorder="1">
      <alignment vertical="center"/>
    </xf>
    <xf numFmtId="176" fontId="26" fillId="6" borderId="22" xfId="1" applyNumberFormat="1" applyFont="1" applyFill="1" applyBorder="1">
      <alignment vertical="center"/>
    </xf>
    <xf numFmtId="176" fontId="2" fillId="6" borderId="22" xfId="1" applyNumberFormat="1" applyFont="1" applyFill="1" applyBorder="1">
      <alignment vertical="center"/>
    </xf>
    <xf numFmtId="176" fontId="2" fillId="0" borderId="22" xfId="1" applyNumberFormat="1" applyFont="1" applyFill="1" applyBorder="1">
      <alignment vertical="center"/>
    </xf>
    <xf numFmtId="176" fontId="2" fillId="8" borderId="22" xfId="1" applyNumberFormat="1" applyFont="1" applyFill="1" applyBorder="1">
      <alignment vertical="center"/>
    </xf>
    <xf numFmtId="180" fontId="45" fillId="6" borderId="0" xfId="1" applyNumberFormat="1" applyFont="1" applyFill="1" applyBorder="1">
      <alignment vertical="center"/>
    </xf>
    <xf numFmtId="0" fontId="47" fillId="6" borderId="0" xfId="0" applyFont="1" applyFill="1">
      <alignment vertical="center"/>
    </xf>
    <xf numFmtId="0" fontId="40" fillId="7" borderId="10" xfId="0" quotePrefix="1" applyFont="1" applyFill="1" applyBorder="1" applyAlignment="1">
      <alignment horizontal="left" vertical="center"/>
    </xf>
    <xf numFmtId="0" fontId="2" fillId="6" borderId="13" xfId="0" applyFont="1" applyFill="1" applyBorder="1">
      <alignment vertical="center"/>
    </xf>
    <xf numFmtId="177" fontId="26" fillId="8" borderId="26" xfId="0" applyNumberFormat="1" applyFont="1" applyFill="1" applyBorder="1">
      <alignment vertical="center"/>
    </xf>
    <xf numFmtId="0" fontId="45" fillId="0" borderId="0" xfId="0" applyFont="1" applyFill="1" applyBorder="1" applyAlignment="1" applyProtection="1">
      <alignment vertical="center"/>
    </xf>
    <xf numFmtId="0" fontId="57" fillId="6" borderId="13" xfId="0" applyFont="1" applyFill="1" applyBorder="1">
      <alignment vertical="center"/>
    </xf>
    <xf numFmtId="179" fontId="8" fillId="6" borderId="13" xfId="0" applyNumberFormat="1" applyFont="1" applyFill="1" applyBorder="1">
      <alignment vertical="center"/>
    </xf>
    <xf numFmtId="179" fontId="40" fillId="8" borderId="26" xfId="0" applyNumberFormat="1" applyFont="1" applyFill="1" applyBorder="1" applyAlignment="1">
      <alignment horizontal="right" vertical="center"/>
    </xf>
    <xf numFmtId="189" fontId="2" fillId="6" borderId="9" xfId="0" applyNumberFormat="1" applyFont="1" applyFill="1" applyBorder="1">
      <alignment vertical="center"/>
    </xf>
    <xf numFmtId="177" fontId="26" fillId="10" borderId="9" xfId="0" applyNumberFormat="1" applyFont="1" applyFill="1" applyBorder="1">
      <alignment vertical="center"/>
    </xf>
    <xf numFmtId="0" fontId="8" fillId="2" borderId="49" xfId="0" quotePrefix="1" applyFont="1" applyFill="1" applyBorder="1" applyAlignment="1">
      <alignment horizontal="left" vertical="center"/>
    </xf>
    <xf numFmtId="0" fontId="14" fillId="2" borderId="0" xfId="0" applyFont="1" applyFill="1">
      <alignment vertical="center"/>
    </xf>
    <xf numFmtId="0" fontId="8" fillId="2" borderId="46" xfId="0" quotePrefix="1" applyFont="1" applyFill="1" applyBorder="1" applyAlignment="1">
      <alignment horizontal="left" vertical="center"/>
    </xf>
    <xf numFmtId="177" fontId="58" fillId="0" borderId="0" xfId="0" applyNumberFormat="1" applyFont="1" applyAlignment="1">
      <alignment horizontal="left" vertical="center" indent="1"/>
    </xf>
    <xf numFmtId="0" fontId="31" fillId="9" borderId="0" xfId="0" applyFont="1" applyFill="1" applyAlignment="1">
      <alignment horizontal="left" vertical="center"/>
    </xf>
    <xf numFmtId="0" fontId="39" fillId="9" borderId="0" xfId="0" applyFont="1" applyFill="1">
      <alignment vertical="center"/>
    </xf>
    <xf numFmtId="0" fontId="40" fillId="7" borderId="14" xfId="0" quotePrefix="1" applyFont="1" applyFill="1" applyBorder="1" applyAlignment="1">
      <alignment horizontal="left" vertical="center"/>
    </xf>
    <xf numFmtId="0" fontId="40" fillId="7" borderId="15" xfId="0" applyFont="1" applyFill="1" applyBorder="1" applyAlignment="1">
      <alignment horizontal="center" vertical="center"/>
    </xf>
    <xf numFmtId="0" fontId="40" fillId="7" borderId="15" xfId="0" quotePrefix="1" applyFont="1" applyFill="1" applyBorder="1" applyAlignment="1">
      <alignment horizontal="center" vertical="center"/>
    </xf>
    <xf numFmtId="0" fontId="8" fillId="2" borderId="40" xfId="0" applyFont="1" applyFill="1" applyBorder="1">
      <alignment vertical="center"/>
    </xf>
    <xf numFmtId="176" fontId="26" fillId="6" borderId="41" xfId="1" applyNumberFormat="1" applyFont="1" applyFill="1" applyBorder="1">
      <alignment vertical="center"/>
    </xf>
    <xf numFmtId="176" fontId="26" fillId="0" borderId="41" xfId="1" applyNumberFormat="1" applyFont="1" applyFill="1" applyBorder="1">
      <alignment vertical="center"/>
    </xf>
    <xf numFmtId="0" fontId="40" fillId="0" borderId="16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17" xfId="0" quotePrefix="1" applyFont="1" applyBorder="1" applyAlignment="1">
      <alignment horizontal="center" vertical="center"/>
    </xf>
    <xf numFmtId="0" fontId="26" fillId="6" borderId="17" xfId="0" quotePrefix="1" applyFont="1" applyFill="1" applyBorder="1" applyAlignment="1">
      <alignment horizontal="center" vertical="center"/>
    </xf>
    <xf numFmtId="0" fontId="26" fillId="8" borderId="17" xfId="0" quotePrefix="1" applyFont="1" applyFill="1" applyBorder="1" applyAlignment="1">
      <alignment horizontal="center" vertical="center"/>
    </xf>
    <xf numFmtId="0" fontId="40" fillId="0" borderId="40" xfId="0" applyFont="1" applyBorder="1" applyAlignment="1">
      <alignment horizontal="left" vertical="center"/>
    </xf>
    <xf numFmtId="0" fontId="26" fillId="0" borderId="41" xfId="0" applyFont="1" applyBorder="1" applyAlignment="1">
      <alignment horizontal="center" vertical="center"/>
    </xf>
    <xf numFmtId="0" fontId="26" fillId="0" borderId="41" xfId="0" quotePrefix="1" applyFont="1" applyBorder="1" applyAlignment="1">
      <alignment horizontal="center" vertical="center"/>
    </xf>
    <xf numFmtId="0" fontId="26" fillId="6" borderId="41" xfId="0" quotePrefix="1" applyFont="1" applyFill="1" applyBorder="1" applyAlignment="1">
      <alignment horizontal="center" vertical="center"/>
    </xf>
    <xf numFmtId="0" fontId="2" fillId="2" borderId="42" xfId="0" applyFont="1" applyFill="1" applyBorder="1">
      <alignment vertical="center"/>
    </xf>
    <xf numFmtId="176" fontId="26" fillId="6" borderId="43" xfId="1" applyNumberFormat="1" applyFont="1" applyFill="1" applyBorder="1">
      <alignment vertical="center"/>
    </xf>
    <xf numFmtId="176" fontId="26" fillId="0" borderId="43" xfId="1" applyNumberFormat="1" applyFont="1" applyFill="1" applyBorder="1">
      <alignment vertical="center"/>
    </xf>
    <xf numFmtId="0" fontId="40" fillId="0" borderId="46" xfId="0" applyFont="1" applyBorder="1" applyAlignment="1">
      <alignment horizontal="left" vertical="center"/>
    </xf>
    <xf numFmtId="0" fontId="26" fillId="0" borderId="47" xfId="0" applyFont="1" applyBorder="1" applyAlignment="1">
      <alignment horizontal="center" vertical="center"/>
    </xf>
    <xf numFmtId="0" fontId="26" fillId="0" borderId="47" xfId="0" quotePrefix="1" applyFont="1" applyBorder="1" applyAlignment="1">
      <alignment horizontal="center" vertical="center"/>
    </xf>
    <xf numFmtId="0" fontId="26" fillId="6" borderId="47" xfId="0" quotePrefix="1" applyFont="1" applyFill="1" applyBorder="1" applyAlignment="1">
      <alignment horizontal="center" vertical="center"/>
    </xf>
    <xf numFmtId="0" fontId="26" fillId="8" borderId="47" xfId="0" quotePrefix="1" applyFont="1" applyFill="1" applyBorder="1" applyAlignment="1">
      <alignment horizontal="center" vertical="center"/>
    </xf>
    <xf numFmtId="0" fontId="2" fillId="2" borderId="18" xfId="0" applyFont="1" applyFill="1" applyBorder="1">
      <alignment vertical="center"/>
    </xf>
    <xf numFmtId="176" fontId="26" fillId="6" borderId="19" xfId="1" applyNumberFormat="1" applyFont="1" applyFill="1" applyBorder="1">
      <alignment vertical="center"/>
    </xf>
    <xf numFmtId="176" fontId="26" fillId="0" borderId="19" xfId="1" applyNumberFormat="1" applyFont="1" applyFill="1" applyBorder="1">
      <alignment vertical="center"/>
    </xf>
    <xf numFmtId="0" fontId="8" fillId="7" borderId="53" xfId="0" applyFont="1" applyFill="1" applyBorder="1" applyAlignment="1">
      <alignment horizontal="center" vertical="center"/>
    </xf>
    <xf numFmtId="2" fontId="8" fillId="7" borderId="53" xfId="0" applyNumberFormat="1" applyFont="1" applyFill="1" applyBorder="1" applyAlignment="1">
      <alignment horizontal="center" vertical="center"/>
    </xf>
    <xf numFmtId="0" fontId="8" fillId="7" borderId="15" xfId="0" quotePrefix="1" applyFont="1" applyFill="1" applyBorder="1" applyAlignment="1">
      <alignment horizontal="center" vertical="center"/>
    </xf>
    <xf numFmtId="41" fontId="26" fillId="0" borderId="0" xfId="0" applyNumberFormat="1" applyFont="1">
      <alignment vertical="center"/>
    </xf>
    <xf numFmtId="41" fontId="26" fillId="0" borderId="56" xfId="1" applyFont="1" applyFill="1" applyBorder="1" applyAlignment="1">
      <alignment vertical="center" shrinkToFit="1"/>
    </xf>
    <xf numFmtId="41" fontId="26" fillId="6" borderId="56" xfId="1" applyFont="1" applyFill="1" applyBorder="1" applyAlignment="1">
      <alignment vertical="center" shrinkToFit="1"/>
    </xf>
    <xf numFmtId="0" fontId="2" fillId="0" borderId="51" xfId="0" quotePrefix="1" applyFont="1" applyBorder="1" applyAlignment="1">
      <alignment horizontal="left" vertical="center"/>
    </xf>
    <xf numFmtId="0" fontId="43" fillId="2" borderId="9" xfId="0" applyFont="1" applyFill="1" applyBorder="1" applyAlignment="1">
      <alignment horizontal="left" vertical="center" wrapText="1" shrinkToFit="1"/>
    </xf>
    <xf numFmtId="177" fontId="26" fillId="13" borderId="0" xfId="0" applyNumberFormat="1" applyFont="1" applyFill="1">
      <alignment vertical="center"/>
    </xf>
    <xf numFmtId="177" fontId="40" fillId="13" borderId="0" xfId="0" applyNumberFormat="1" applyFont="1" applyFill="1">
      <alignment vertical="center"/>
    </xf>
    <xf numFmtId="177" fontId="40" fillId="13" borderId="9" xfId="0" applyNumberFormat="1" applyFont="1" applyFill="1" applyBorder="1">
      <alignment vertical="center"/>
    </xf>
    <xf numFmtId="0" fontId="8" fillId="7" borderId="10" xfId="0" quotePrefix="1" applyFont="1" applyFill="1" applyBorder="1" applyAlignment="1">
      <alignment horizontal="right" vertical="center"/>
    </xf>
    <xf numFmtId="177" fontId="26" fillId="11" borderId="0" xfId="0" applyNumberFormat="1" applyFont="1" applyFill="1">
      <alignment vertical="center"/>
    </xf>
    <xf numFmtId="177" fontId="26" fillId="11" borderId="9" xfId="0" applyNumberFormat="1" applyFont="1" applyFill="1" applyBorder="1">
      <alignment vertical="center"/>
    </xf>
    <xf numFmtId="0" fontId="33" fillId="0" borderId="0" xfId="0" applyFont="1">
      <alignment vertical="center"/>
    </xf>
    <xf numFmtId="0" fontId="74" fillId="2" borderId="0" xfId="0" applyFont="1" applyFill="1" applyAlignment="1">
      <alignment horizontal="left" vertical="center"/>
    </xf>
    <xf numFmtId="0" fontId="75" fillId="2" borderId="0" xfId="0" applyFont="1" applyFill="1" applyAlignment="1">
      <alignment horizontal="left" vertical="center"/>
    </xf>
    <xf numFmtId="0" fontId="76" fillId="0" borderId="0" xfId="0" applyFont="1">
      <alignment vertical="center"/>
    </xf>
    <xf numFmtId="0" fontId="77" fillId="2" borderId="0" xfId="0" applyFont="1" applyFill="1" applyAlignment="1" applyProtection="1">
      <alignment horizontal="left" vertical="center"/>
    </xf>
    <xf numFmtId="0" fontId="78" fillId="2" borderId="0" xfId="0" applyFont="1" applyFill="1" applyAlignment="1">
      <alignment horizontal="right" vertical="center"/>
    </xf>
    <xf numFmtId="0" fontId="74" fillId="2" borderId="0" xfId="0" applyFont="1" applyFill="1" applyAlignment="1">
      <alignment horizontal="right" vertical="center"/>
    </xf>
    <xf numFmtId="0" fontId="75" fillId="2" borderId="0" xfId="0" quotePrefix="1" applyFont="1" applyFill="1" applyAlignment="1">
      <alignment horizontal="left" vertical="center"/>
    </xf>
    <xf numFmtId="0" fontId="79" fillId="0" borderId="0" xfId="0" applyFont="1">
      <alignment vertical="center"/>
    </xf>
    <xf numFmtId="0" fontId="80" fillId="2" borderId="0" xfId="0" applyFont="1" applyFill="1" applyAlignment="1">
      <alignment horizontal="left" vertical="center"/>
    </xf>
    <xf numFmtId="0" fontId="35" fillId="0" borderId="0" xfId="0" applyFont="1" applyFill="1" applyBorder="1" applyAlignment="1" applyProtection="1">
      <alignment horizontal="left" vertical="center"/>
    </xf>
    <xf numFmtId="0" fontId="81" fillId="2" borderId="0" xfId="0" applyFont="1" applyFill="1" applyAlignment="1">
      <alignment horizontal="left" vertical="center"/>
    </xf>
    <xf numFmtId="0" fontId="35" fillId="0" borderId="28" xfId="0" applyFont="1" applyBorder="1" applyAlignment="1">
      <alignment horizontal="left" vertical="center"/>
    </xf>
    <xf numFmtId="0" fontId="35" fillId="0" borderId="29" xfId="0" applyFont="1" applyBorder="1" applyAlignment="1">
      <alignment horizontal="left" vertical="center"/>
    </xf>
    <xf numFmtId="0" fontId="33" fillId="0" borderId="0" xfId="0" applyFont="1" applyFill="1" applyBorder="1" applyAlignment="1" applyProtection="1">
      <alignment horizontal="left" vertical="center"/>
    </xf>
    <xf numFmtId="177" fontId="2" fillId="11" borderId="0" xfId="0" applyNumberFormat="1" applyFont="1" applyFill="1" applyAlignment="1">
      <alignment horizontal="right" vertical="center"/>
    </xf>
    <xf numFmtId="179" fontId="8" fillId="11" borderId="9" xfId="0" applyNumberFormat="1" applyFont="1" applyFill="1" applyBorder="1" applyAlignment="1">
      <alignment horizontal="right" vertical="center"/>
    </xf>
    <xf numFmtId="0" fontId="38" fillId="5" borderId="0" xfId="0" applyFont="1" applyFill="1" applyAlignment="1">
      <alignment horizontal="center" vertical="center"/>
    </xf>
    <xf numFmtId="0" fontId="31" fillId="5" borderId="0" xfId="0" applyFont="1" applyFill="1" applyAlignment="1">
      <alignment horizontal="center" vertical="center"/>
    </xf>
    <xf numFmtId="0" fontId="51" fillId="0" borderId="0" xfId="0" applyFont="1" applyAlignment="1">
      <alignment horizontal="left" vertical="center" wrapText="1" readingOrder="1"/>
    </xf>
    <xf numFmtId="0" fontId="26" fillId="6" borderId="9" xfId="0" applyFont="1" applyFill="1" applyBorder="1" applyAlignment="1">
      <alignment horizontal="center" vertical="center"/>
    </xf>
    <xf numFmtId="0" fontId="45" fillId="0" borderId="0" xfId="0" applyFont="1" applyAlignment="1">
      <alignment horizontal="left" vertical="center" wrapText="1"/>
    </xf>
    <xf numFmtId="0" fontId="26" fillId="0" borderId="9" xfId="0" applyFont="1" applyBorder="1" applyAlignment="1">
      <alignment horizontal="center" vertical="center"/>
    </xf>
    <xf numFmtId="10" fontId="2" fillId="0" borderId="0" xfId="0" applyNumberFormat="1" applyFont="1" applyFill="1" applyAlignment="1">
      <alignment vertical="center" shrinkToFit="1"/>
    </xf>
    <xf numFmtId="179" fontId="2" fillId="0" borderId="0" xfId="0" applyNumberFormat="1" applyFont="1" applyFill="1" applyAlignment="1">
      <alignment vertical="center" shrinkToFit="1"/>
    </xf>
    <xf numFmtId="10" fontId="26" fillId="0" borderId="0" xfId="0" applyNumberFormat="1" applyFont="1" applyFill="1" applyAlignment="1">
      <alignment vertical="center" shrinkToFit="1"/>
    </xf>
    <xf numFmtId="179" fontId="2" fillId="0" borderId="9" xfId="0" applyNumberFormat="1" applyFont="1" applyFill="1" applyBorder="1" applyAlignment="1">
      <alignment vertical="center" shrinkToFit="1"/>
    </xf>
    <xf numFmtId="10" fontId="26" fillId="0" borderId="9" xfId="0" applyNumberFormat="1" applyFont="1" applyFill="1" applyBorder="1" applyAlignment="1">
      <alignment vertical="center" shrinkToFit="1"/>
    </xf>
    <xf numFmtId="177" fontId="42" fillId="0" borderId="12" xfId="0" applyNumberFormat="1" applyFont="1" applyFill="1" applyBorder="1" applyAlignment="1">
      <alignment vertical="center" shrinkToFit="1"/>
    </xf>
    <xf numFmtId="177" fontId="2" fillId="0" borderId="0" xfId="0" applyNumberFormat="1" applyFont="1" applyFill="1" applyAlignment="1">
      <alignment vertical="center" shrinkToFit="1"/>
    </xf>
    <xf numFmtId="177" fontId="2" fillId="0" borderId="0" xfId="0" applyNumberFormat="1" applyFont="1" applyFill="1" applyAlignment="1">
      <alignment horizontal="right" vertical="center" shrinkToFit="1"/>
    </xf>
    <xf numFmtId="177" fontId="2" fillId="0" borderId="11" xfId="0" applyNumberFormat="1" applyFont="1" applyFill="1" applyBorder="1" applyAlignment="1">
      <alignment horizontal="right" vertical="center" shrinkToFit="1"/>
    </xf>
    <xf numFmtId="177" fontId="42" fillId="0" borderId="0" xfId="0" applyNumberFormat="1" applyFont="1" applyFill="1" applyAlignment="1">
      <alignment vertical="center" shrinkToFit="1"/>
    </xf>
    <xf numFmtId="177" fontId="2" fillId="0" borderId="0" xfId="0" applyNumberFormat="1" applyFont="1" applyFill="1">
      <alignment vertical="center"/>
    </xf>
    <xf numFmtId="177" fontId="8" fillId="0" borderId="0" xfId="0" applyNumberFormat="1" applyFont="1" applyFill="1">
      <alignment vertical="center"/>
    </xf>
    <xf numFmtId="177" fontId="8" fillId="0" borderId="9" xfId="0" applyNumberFormat="1" applyFont="1" applyFill="1" applyBorder="1">
      <alignment vertical="center"/>
    </xf>
    <xf numFmtId="177" fontId="2" fillId="0" borderId="9" xfId="0" applyNumberFormat="1" applyFont="1" applyFill="1" applyBorder="1">
      <alignment vertical="center"/>
    </xf>
    <xf numFmtId="177" fontId="8" fillId="0" borderId="22" xfId="0" applyNumberFormat="1" applyFont="1" applyFill="1" applyBorder="1">
      <alignment vertical="center"/>
    </xf>
    <xf numFmtId="10" fontId="2" fillId="0" borderId="0" xfId="0" applyNumberFormat="1" applyFont="1" applyFill="1">
      <alignment vertical="center"/>
    </xf>
    <xf numFmtId="10" fontId="2" fillId="0" borderId="9" xfId="0" applyNumberFormat="1" applyFont="1" applyFill="1" applyBorder="1">
      <alignment vertical="center"/>
    </xf>
    <xf numFmtId="177" fontId="2" fillId="0" borderId="26" xfId="0" applyNumberFormat="1" applyFont="1" applyFill="1" applyBorder="1" applyAlignment="1">
      <alignment horizontal="right" vertical="center"/>
    </xf>
    <xf numFmtId="10" fontId="8" fillId="0" borderId="22" xfId="0" applyNumberFormat="1" applyFont="1" applyFill="1" applyBorder="1">
      <alignment vertical="center"/>
    </xf>
    <xf numFmtId="10" fontId="8" fillId="0" borderId="9" xfId="0" applyNumberFormat="1" applyFont="1" applyFill="1" applyBorder="1">
      <alignment vertical="center"/>
    </xf>
    <xf numFmtId="177" fontId="2" fillId="0" borderId="0" xfId="0" applyNumberFormat="1" applyFont="1" applyFill="1" applyAlignment="1">
      <alignment horizontal="right" vertical="center"/>
    </xf>
    <xf numFmtId="177" fontId="8" fillId="0" borderId="0" xfId="0" applyNumberFormat="1" applyFont="1" applyFill="1" applyAlignment="1">
      <alignment vertical="center" shrinkToFit="1"/>
    </xf>
    <xf numFmtId="177" fontId="8" fillId="0" borderId="22" xfId="0" applyNumberFormat="1" applyFont="1" applyFill="1" applyBorder="1" applyAlignment="1">
      <alignment vertical="center" shrinkToFit="1"/>
    </xf>
    <xf numFmtId="177" fontId="8" fillId="0" borderId="0" xfId="0" applyNumberFormat="1" applyFont="1" applyFill="1" applyAlignment="1">
      <alignment horizontal="right" vertical="center"/>
    </xf>
    <xf numFmtId="177" fontId="2" fillId="0" borderId="9" xfId="0" applyNumberFormat="1" applyFont="1" applyFill="1" applyBorder="1" applyAlignment="1">
      <alignment horizontal="right" vertical="center"/>
    </xf>
    <xf numFmtId="10" fontId="40" fillId="0" borderId="0" xfId="0" applyNumberFormat="1" applyFont="1" applyFill="1" applyAlignment="1">
      <alignment horizontal="right" vertical="center"/>
    </xf>
    <xf numFmtId="10" fontId="2" fillId="0" borderId="0" xfId="0" applyNumberFormat="1" applyFont="1" applyFill="1" applyAlignment="1">
      <alignment horizontal="right" vertical="center"/>
    </xf>
    <xf numFmtId="10" fontId="26" fillId="0" borderId="0" xfId="0" applyNumberFormat="1" applyFont="1" applyFill="1" applyAlignment="1">
      <alignment horizontal="right" vertical="center"/>
    </xf>
    <xf numFmtId="10" fontId="26" fillId="0" borderId="11" xfId="0" applyNumberFormat="1" applyFont="1" applyFill="1" applyBorder="1" applyAlignment="1">
      <alignment horizontal="right" vertical="center"/>
    </xf>
    <xf numFmtId="10" fontId="8" fillId="0" borderId="0" xfId="0" applyNumberFormat="1" applyFont="1" applyFill="1" applyAlignment="1">
      <alignment horizontal="right" vertical="center"/>
    </xf>
    <xf numFmtId="10" fontId="26" fillId="0" borderId="9" xfId="0" applyNumberFormat="1" applyFont="1" applyFill="1" applyBorder="1" applyAlignment="1">
      <alignment horizontal="right" vertical="center"/>
    </xf>
    <xf numFmtId="177" fontId="8" fillId="0" borderId="22" xfId="0" applyNumberFormat="1" applyFont="1" applyFill="1" applyBorder="1" applyAlignment="1">
      <alignment horizontal="right" vertical="center"/>
    </xf>
    <xf numFmtId="179" fontId="8" fillId="0" borderId="13" xfId="0" applyNumberFormat="1" applyFont="1" applyFill="1" applyBorder="1" applyAlignment="1">
      <alignment horizontal="right" vertical="center"/>
    </xf>
    <xf numFmtId="179" fontId="8" fillId="0" borderId="9" xfId="0" applyNumberFormat="1" applyFont="1" applyFill="1" applyBorder="1" applyAlignment="1">
      <alignment horizontal="right" vertical="center"/>
    </xf>
    <xf numFmtId="179" fontId="8" fillId="0" borderId="0" xfId="0" applyNumberFormat="1" applyFont="1" applyFill="1" applyAlignment="1">
      <alignment horizontal="right" vertical="center"/>
    </xf>
    <xf numFmtId="177" fontId="40" fillId="0" borderId="0" xfId="0" applyNumberFormat="1" applyFont="1" applyFill="1" applyAlignment="1">
      <alignment horizontal="right" vertical="center"/>
    </xf>
    <xf numFmtId="177" fontId="26" fillId="0" borderId="0" xfId="0" applyNumberFormat="1" applyFont="1" applyFill="1" applyAlignment="1">
      <alignment horizontal="right" vertical="center"/>
    </xf>
    <xf numFmtId="177" fontId="26" fillId="0" borderId="11" xfId="0" applyNumberFormat="1" applyFont="1" applyFill="1" applyBorder="1" applyAlignment="1">
      <alignment horizontal="right" vertical="center"/>
    </xf>
    <xf numFmtId="177" fontId="40" fillId="0" borderId="11" xfId="0" applyNumberFormat="1" applyFont="1" applyFill="1" applyBorder="1" applyAlignment="1">
      <alignment horizontal="right" vertical="center"/>
    </xf>
    <xf numFmtId="177" fontId="40" fillId="0" borderId="9" xfId="0" applyNumberFormat="1" applyFont="1" applyFill="1" applyBorder="1" applyAlignment="1">
      <alignment horizontal="right" vertical="center"/>
    </xf>
    <xf numFmtId="183" fontId="26" fillId="0" borderId="0" xfId="0" applyNumberFormat="1" applyFont="1" applyFill="1" applyAlignment="1">
      <alignment horizontal="right" vertical="center"/>
    </xf>
    <xf numFmtId="183" fontId="26" fillId="0" borderId="9" xfId="0" applyNumberFormat="1" applyFont="1" applyFill="1" applyBorder="1" applyAlignment="1">
      <alignment horizontal="right" vertical="center"/>
    </xf>
    <xf numFmtId="183" fontId="40" fillId="0" borderId="22" xfId="0" applyNumberFormat="1" applyFont="1" applyFill="1" applyBorder="1" applyAlignment="1">
      <alignment horizontal="right" vertical="center"/>
    </xf>
    <xf numFmtId="178" fontId="26" fillId="0" borderId="0" xfId="0" applyNumberFormat="1" applyFont="1" applyFill="1" applyAlignment="1">
      <alignment horizontal="right" vertical="center"/>
    </xf>
    <xf numFmtId="178" fontId="40" fillId="0" borderId="22" xfId="0" applyNumberFormat="1" applyFont="1" applyFill="1" applyBorder="1" applyAlignment="1">
      <alignment horizontal="right" vertical="center"/>
    </xf>
    <xf numFmtId="178" fontId="26" fillId="0" borderId="9" xfId="0" applyNumberFormat="1" applyFont="1" applyFill="1" applyBorder="1" applyAlignment="1">
      <alignment horizontal="right" vertical="center"/>
    </xf>
    <xf numFmtId="178" fontId="26" fillId="0" borderId="22" xfId="0" applyNumberFormat="1" applyFont="1" applyFill="1" applyBorder="1" applyAlignment="1">
      <alignment horizontal="right" vertical="center"/>
    </xf>
    <xf numFmtId="177" fontId="8" fillId="0" borderId="9" xfId="0" applyNumberFormat="1" applyFont="1" applyFill="1" applyBorder="1" applyAlignment="1">
      <alignment horizontal="right" vertical="center"/>
    </xf>
    <xf numFmtId="10" fontId="2" fillId="0" borderId="11" xfId="0" applyNumberFormat="1" applyFont="1" applyFill="1" applyBorder="1" applyAlignment="1">
      <alignment horizontal="right" vertical="center"/>
    </xf>
    <xf numFmtId="10" fontId="2" fillId="0" borderId="9" xfId="0" applyNumberFormat="1" applyFont="1" applyFill="1" applyBorder="1" applyAlignment="1">
      <alignment horizontal="right" vertical="center"/>
    </xf>
    <xf numFmtId="179" fontId="8" fillId="0" borderId="26" xfId="0" applyNumberFormat="1" applyFont="1" applyFill="1" applyBorder="1" applyAlignment="1">
      <alignment horizontal="right" vertical="center"/>
    </xf>
    <xf numFmtId="177" fontId="26" fillId="0" borderId="9" xfId="0" applyNumberFormat="1" applyFont="1" applyFill="1" applyBorder="1" applyAlignment="1">
      <alignment horizontal="right" vertical="center"/>
    </xf>
    <xf numFmtId="179" fontId="26" fillId="0" borderId="0" xfId="0" applyNumberFormat="1" applyFont="1" applyFill="1" applyAlignment="1">
      <alignment horizontal="right" vertical="center"/>
    </xf>
    <xf numFmtId="179" fontId="40" fillId="0" borderId="13" xfId="0" applyNumberFormat="1" applyFont="1" applyFill="1" applyBorder="1" applyAlignment="1">
      <alignment horizontal="right" vertical="center"/>
    </xf>
    <xf numFmtId="179" fontId="40" fillId="0" borderId="0" xfId="0" applyNumberFormat="1" applyFont="1" applyFill="1" applyAlignment="1">
      <alignment horizontal="right" vertical="center"/>
    </xf>
    <xf numFmtId="179" fontId="26" fillId="0" borderId="9" xfId="0" applyNumberFormat="1" applyFont="1" applyFill="1" applyBorder="1" applyAlignment="1">
      <alignment horizontal="right" vertical="center"/>
    </xf>
    <xf numFmtId="179" fontId="40" fillId="0" borderId="9" xfId="0" applyNumberFormat="1" applyFont="1" applyFill="1" applyBorder="1" applyAlignment="1">
      <alignment horizontal="right" vertical="center"/>
    </xf>
    <xf numFmtId="179" fontId="40" fillId="0" borderId="22" xfId="0" applyNumberFormat="1" applyFont="1" applyFill="1" applyBorder="1" applyAlignment="1">
      <alignment horizontal="right" vertical="center"/>
    </xf>
    <xf numFmtId="177" fontId="26" fillId="0" borderId="0" xfId="0" applyNumberFormat="1" applyFont="1" applyFill="1">
      <alignment vertical="center"/>
    </xf>
    <xf numFmtId="177" fontId="40" fillId="0" borderId="22" xfId="0" applyNumberFormat="1" applyFont="1" applyFill="1" applyBorder="1">
      <alignment vertical="center"/>
    </xf>
    <xf numFmtId="177" fontId="40" fillId="0" borderId="0" xfId="0" applyNumberFormat="1" applyFont="1" applyFill="1">
      <alignment vertical="center"/>
    </xf>
    <xf numFmtId="177" fontId="26" fillId="0" borderId="9" xfId="0" applyNumberFormat="1" applyFont="1" applyFill="1" applyBorder="1">
      <alignment vertical="center"/>
    </xf>
    <xf numFmtId="10" fontId="40" fillId="0" borderId="22" xfId="0" applyNumberFormat="1" applyFont="1" applyFill="1" applyBorder="1" applyAlignment="1">
      <alignment horizontal="right" vertical="center"/>
    </xf>
    <xf numFmtId="180" fontId="26" fillId="0" borderId="0" xfId="0" applyNumberFormat="1" applyFont="1" applyFill="1" applyAlignment="1">
      <alignment horizontal="right" vertical="center"/>
    </xf>
    <xf numFmtId="180" fontId="40" fillId="0" borderId="22" xfId="0" applyNumberFormat="1" applyFont="1" applyFill="1" applyBorder="1" applyAlignment="1">
      <alignment horizontal="right" vertical="center"/>
    </xf>
    <xf numFmtId="177" fontId="40" fillId="0" borderId="22" xfId="0" applyNumberFormat="1" applyFont="1" applyFill="1" applyBorder="1" applyAlignment="1">
      <alignment horizontal="right" vertical="center"/>
    </xf>
    <xf numFmtId="177" fontId="2" fillId="0" borderId="11" xfId="0" applyNumberFormat="1" applyFont="1" applyFill="1" applyBorder="1" applyAlignment="1">
      <alignment horizontal="right" vertical="center"/>
    </xf>
    <xf numFmtId="177" fontId="8" fillId="0" borderId="11" xfId="0" applyNumberFormat="1" applyFont="1" applyFill="1" applyBorder="1" applyAlignment="1">
      <alignment horizontal="right" vertical="center"/>
    </xf>
    <xf numFmtId="180" fontId="2" fillId="0" borderId="0" xfId="0" applyNumberFormat="1" applyFont="1" applyBorder="1" applyAlignment="1">
      <alignment horizontal="right" vertical="center"/>
    </xf>
    <xf numFmtId="177" fontId="8" fillId="0" borderId="9" xfId="0" applyNumberFormat="1" applyFont="1" applyFill="1" applyBorder="1" applyAlignment="1">
      <alignment vertical="center" shrinkToFit="1"/>
    </xf>
    <xf numFmtId="10" fontId="26" fillId="0" borderId="0" xfId="0" applyNumberFormat="1" applyFont="1" applyFill="1">
      <alignment vertical="center"/>
    </xf>
    <xf numFmtId="186" fontId="26" fillId="0" borderId="0" xfId="0" applyNumberFormat="1" applyFont="1" applyFill="1">
      <alignment vertical="center"/>
    </xf>
    <xf numFmtId="186" fontId="26" fillId="0" borderId="11" xfId="0" applyNumberFormat="1" applyFont="1" applyFill="1" applyBorder="1">
      <alignment vertical="center"/>
    </xf>
    <xf numFmtId="186" fontId="26" fillId="0" borderId="9" xfId="0" applyNumberFormat="1" applyFont="1" applyFill="1" applyBorder="1">
      <alignment vertical="center"/>
    </xf>
    <xf numFmtId="180" fontId="40" fillId="0" borderId="0" xfId="0" applyNumberFormat="1" applyFont="1" applyFill="1" applyAlignment="1">
      <alignment horizontal="right" vertical="center"/>
    </xf>
    <xf numFmtId="180" fontId="26" fillId="0" borderId="0" xfId="0" applyNumberFormat="1" applyFont="1" applyFill="1">
      <alignment vertical="center"/>
    </xf>
    <xf numFmtId="180" fontId="26" fillId="0" borderId="11" xfId="0" applyNumberFormat="1" applyFont="1" applyFill="1" applyBorder="1">
      <alignment vertical="center"/>
    </xf>
    <xf numFmtId="180" fontId="26" fillId="0" borderId="9" xfId="0" applyNumberFormat="1" applyFont="1" applyFill="1" applyBorder="1">
      <alignment vertical="center"/>
    </xf>
    <xf numFmtId="177" fontId="45" fillId="0" borderId="0" xfId="0" applyNumberFormat="1" applyFont="1" applyFill="1">
      <alignment vertical="center"/>
    </xf>
    <xf numFmtId="177" fontId="45" fillId="0" borderId="9" xfId="0" applyNumberFormat="1" applyFont="1" applyFill="1" applyBorder="1">
      <alignment vertical="center"/>
    </xf>
    <xf numFmtId="177" fontId="47" fillId="0" borderId="22" xfId="0" applyNumberFormat="1" applyFont="1" applyFill="1" applyBorder="1">
      <alignment vertical="center"/>
    </xf>
    <xf numFmtId="179" fontId="49" fillId="0" borderId="26" xfId="0" applyNumberFormat="1" applyFont="1" applyFill="1" applyBorder="1" applyAlignment="1">
      <alignment horizontal="right" vertical="center"/>
    </xf>
    <xf numFmtId="177" fontId="45" fillId="0" borderId="0" xfId="0" applyNumberFormat="1" applyFont="1" applyFill="1" applyAlignment="1">
      <alignment horizontal="right" vertical="center"/>
    </xf>
    <xf numFmtId="177" fontId="26" fillId="0" borderId="36" xfId="0" applyNumberFormat="1" applyFont="1" applyFill="1" applyBorder="1" applyAlignment="1">
      <alignment vertical="center" shrinkToFit="1"/>
    </xf>
    <xf numFmtId="177" fontId="26" fillId="0" borderId="0" xfId="0" applyNumberFormat="1" applyFont="1" applyFill="1" applyAlignment="1">
      <alignment vertical="center" shrinkToFit="1"/>
    </xf>
    <xf numFmtId="177" fontId="26" fillId="0" borderId="26" xfId="0" applyNumberFormat="1" applyFont="1" applyFill="1" applyBorder="1" applyAlignment="1">
      <alignment vertical="center" shrinkToFit="1"/>
    </xf>
    <xf numFmtId="177" fontId="26" fillId="0" borderId="64" xfId="0" applyNumberFormat="1" applyFont="1" applyFill="1" applyBorder="1" applyAlignment="1">
      <alignment vertical="center" shrinkToFit="1"/>
    </xf>
    <xf numFmtId="177" fontId="26" fillId="0" borderId="12" xfId="0" applyNumberFormat="1" applyFont="1" applyFill="1" applyBorder="1" applyAlignment="1">
      <alignment vertical="center" shrinkToFit="1"/>
    </xf>
    <xf numFmtId="177" fontId="26" fillId="0" borderId="65" xfId="0" applyNumberFormat="1" applyFont="1" applyFill="1" applyBorder="1" applyAlignment="1">
      <alignment vertical="center" shrinkToFit="1"/>
    </xf>
    <xf numFmtId="177" fontId="26" fillId="0" borderId="11" xfId="0" applyNumberFormat="1" applyFont="1" applyFill="1" applyBorder="1" applyAlignment="1">
      <alignment vertical="center" shrinkToFit="1"/>
    </xf>
    <xf numFmtId="177" fontId="26" fillId="0" borderId="67" xfId="0" applyNumberFormat="1" applyFont="1" applyFill="1" applyBorder="1" applyAlignment="1">
      <alignment vertical="center" shrinkToFit="1"/>
    </xf>
    <xf numFmtId="177" fontId="26" fillId="0" borderId="10" xfId="0" applyNumberFormat="1" applyFont="1" applyFill="1" applyBorder="1" applyAlignment="1">
      <alignment vertical="center" shrinkToFit="1"/>
    </xf>
    <xf numFmtId="41" fontId="26" fillId="0" borderId="48" xfId="0" applyNumberFormat="1" applyFont="1" applyFill="1" applyBorder="1" applyAlignment="1">
      <alignment vertical="center" shrinkToFit="1"/>
    </xf>
    <xf numFmtId="41" fontId="26" fillId="0" borderId="51" xfId="0" applyNumberFormat="1" applyFont="1" applyFill="1" applyBorder="1" applyAlignment="1">
      <alignment vertical="center" shrinkToFit="1"/>
    </xf>
    <xf numFmtId="41" fontId="26" fillId="0" borderId="52" xfId="0" applyNumberFormat="1" applyFont="1" applyFill="1" applyBorder="1" applyAlignment="1">
      <alignment vertical="center" shrinkToFit="1"/>
    </xf>
    <xf numFmtId="41" fontId="26" fillId="0" borderId="68" xfId="0" applyNumberFormat="1" applyFont="1" applyFill="1" applyBorder="1" applyAlignment="1">
      <alignment vertical="center" shrinkToFit="1"/>
    </xf>
    <xf numFmtId="41" fontId="40" fillId="0" borderId="44" xfId="0" applyNumberFormat="1" applyFont="1" applyFill="1" applyBorder="1" applyAlignment="1">
      <alignment vertical="center" shrinkToFit="1"/>
    </xf>
    <xf numFmtId="177" fontId="2" fillId="0" borderId="9" xfId="0" applyNumberFormat="1" applyFont="1" applyFill="1" applyBorder="1" applyAlignment="1">
      <alignment vertical="center" shrinkToFit="1"/>
    </xf>
    <xf numFmtId="0" fontId="2" fillId="0" borderId="0" xfId="0" applyFont="1" applyFill="1">
      <alignment vertical="center"/>
    </xf>
    <xf numFmtId="177" fontId="26" fillId="0" borderId="22" xfId="0" applyNumberFormat="1" applyFont="1" applyFill="1" applyBorder="1">
      <alignment vertical="center"/>
    </xf>
    <xf numFmtId="10" fontId="40" fillId="0" borderId="9" xfId="0" applyNumberFormat="1" applyFont="1" applyFill="1" applyBorder="1" applyAlignment="1">
      <alignment horizontal="right" vertical="center"/>
    </xf>
    <xf numFmtId="177" fontId="26" fillId="0" borderId="26" xfId="0" applyNumberFormat="1" applyFont="1" applyFill="1" applyBorder="1">
      <alignment vertical="center"/>
    </xf>
    <xf numFmtId="179" fontId="40" fillId="0" borderId="26" xfId="0" applyNumberFormat="1" applyFont="1" applyFill="1" applyBorder="1" applyAlignment="1">
      <alignment horizontal="right" vertical="center"/>
    </xf>
    <xf numFmtId="0" fontId="26" fillId="0" borderId="17" xfId="0" quotePrefix="1" applyFont="1" applyFill="1" applyBorder="1" applyAlignment="1">
      <alignment horizontal="center" vertical="center"/>
    </xf>
    <xf numFmtId="0" fontId="26" fillId="0" borderId="41" xfId="0" quotePrefix="1" applyFont="1" applyFill="1" applyBorder="1" applyAlignment="1">
      <alignment horizontal="center" vertical="center"/>
    </xf>
    <xf numFmtId="0" fontId="26" fillId="0" borderId="47" xfId="0" quotePrefix="1" applyFont="1" applyFill="1" applyBorder="1" applyAlignment="1">
      <alignment horizontal="center" vertical="center"/>
    </xf>
    <xf numFmtId="0" fontId="35" fillId="0" borderId="0" xfId="0" applyFont="1" applyAlignment="1">
      <alignment horizontal="left" vertical="center"/>
    </xf>
    <xf numFmtId="0" fontId="35" fillId="0" borderId="5" xfId="0" applyFont="1" applyBorder="1" applyAlignment="1">
      <alignment horizontal="left" vertical="center"/>
    </xf>
    <xf numFmtId="0" fontId="35" fillId="0" borderId="0" xfId="0" applyFont="1">
      <alignment vertical="center"/>
    </xf>
    <xf numFmtId="0" fontId="43" fillId="6" borderId="0" xfId="0" applyFont="1" applyFill="1">
      <alignment vertical="center"/>
    </xf>
    <xf numFmtId="0" fontId="8" fillId="0" borderId="13" xfId="0" applyFont="1" applyFill="1" applyBorder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indent="1"/>
    </xf>
    <xf numFmtId="0" fontId="2" fillId="0" borderId="9" xfId="0" applyFont="1" applyFill="1" applyBorder="1">
      <alignment vertical="center"/>
    </xf>
    <xf numFmtId="0" fontId="8" fillId="0" borderId="0" xfId="0" applyFont="1" applyFill="1">
      <alignment vertical="center"/>
    </xf>
    <xf numFmtId="10" fontId="2" fillId="6" borderId="0" xfId="0" applyNumberFormat="1" applyFont="1" applyFill="1" applyAlignment="1">
      <alignment horizontal="left" vertical="center"/>
    </xf>
    <xf numFmtId="180" fontId="2" fillId="6" borderId="0" xfId="0" applyNumberFormat="1" applyFont="1" applyFill="1" applyAlignment="1">
      <alignment horizontal="left" vertical="center"/>
    </xf>
    <xf numFmtId="180" fontId="2" fillId="6" borderId="9" xfId="0" applyNumberFormat="1" applyFont="1" applyFill="1" applyBorder="1" applyAlignment="1">
      <alignment horizontal="left" vertical="center"/>
    </xf>
    <xf numFmtId="177" fontId="58" fillId="6" borderId="0" xfId="0" applyNumberFormat="1" applyFont="1" applyFill="1" applyAlignment="1">
      <alignment horizontal="left" vertical="center" indent="1"/>
    </xf>
    <xf numFmtId="177" fontId="58" fillId="6" borderId="0" xfId="0" applyNumberFormat="1" applyFont="1" applyFill="1">
      <alignment vertical="center"/>
    </xf>
    <xf numFmtId="10" fontId="57" fillId="6" borderId="0" xfId="0" applyNumberFormat="1" applyFont="1" applyFill="1">
      <alignment vertical="center"/>
    </xf>
    <xf numFmtId="177" fontId="57" fillId="6" borderId="0" xfId="0" quotePrefix="1" applyNumberFormat="1" applyFont="1" applyFill="1" applyAlignment="1">
      <alignment horizontal="left" vertical="center"/>
    </xf>
    <xf numFmtId="177" fontId="57" fillId="6" borderId="9" xfId="0" quotePrefix="1" applyNumberFormat="1" applyFont="1" applyFill="1" applyBorder="1" applyAlignment="1">
      <alignment horizontal="left" vertical="center"/>
    </xf>
    <xf numFmtId="10" fontId="40" fillId="6" borderId="13" xfId="0" applyNumberFormat="1" applyFont="1" applyFill="1" applyBorder="1">
      <alignment vertical="center"/>
    </xf>
    <xf numFmtId="10" fontId="40" fillId="6" borderId="12" xfId="0" applyNumberFormat="1" applyFont="1" applyFill="1" applyBorder="1">
      <alignment vertical="center"/>
    </xf>
    <xf numFmtId="10" fontId="2" fillId="6" borderId="9" xfId="0" applyNumberFormat="1" applyFont="1" applyFill="1" applyBorder="1" applyAlignment="1">
      <alignment horizontal="left" vertical="center"/>
    </xf>
    <xf numFmtId="0" fontId="26" fillId="0" borderId="0" xfId="0" applyFont="1" applyBorder="1">
      <alignment vertical="center"/>
    </xf>
    <xf numFmtId="179" fontId="2" fillId="0" borderId="0" xfId="0" applyNumberFormat="1" applyFont="1" applyFill="1" applyAlignment="1">
      <alignment horizontal="right" vertical="center"/>
    </xf>
    <xf numFmtId="179" fontId="2" fillId="8" borderId="0" xfId="0" applyNumberFormat="1" applyFont="1" applyFill="1" applyAlignment="1">
      <alignment horizontal="right" vertical="center"/>
    </xf>
    <xf numFmtId="180" fontId="58" fillId="6" borderId="13" xfId="0" applyNumberFormat="1" applyFont="1" applyFill="1" applyBorder="1" applyAlignment="1">
      <alignment horizontal="left" vertical="center"/>
    </xf>
    <xf numFmtId="180" fontId="2" fillId="6" borderId="0" xfId="0" applyNumberFormat="1" applyFont="1" applyFill="1">
      <alignment vertical="center"/>
    </xf>
    <xf numFmtId="180" fontId="8" fillId="6" borderId="22" xfId="0" applyNumberFormat="1" applyFont="1" applyFill="1" applyBorder="1" applyAlignment="1">
      <alignment horizontal="left" vertical="center"/>
    </xf>
    <xf numFmtId="177" fontId="8" fillId="6" borderId="11" xfId="0" applyNumberFormat="1" applyFont="1" applyFill="1" applyBorder="1">
      <alignment vertical="center"/>
    </xf>
    <xf numFmtId="10" fontId="8" fillId="6" borderId="13" xfId="0" applyNumberFormat="1" applyFont="1" applyFill="1" applyBorder="1">
      <alignment vertical="center"/>
    </xf>
    <xf numFmtId="10" fontId="8" fillId="6" borderId="0" xfId="0" applyNumberFormat="1" applyFont="1" applyFill="1" applyAlignment="1">
      <alignment horizontal="left" vertical="center"/>
    </xf>
    <xf numFmtId="10" fontId="8" fillId="6" borderId="9" xfId="0" applyNumberFormat="1" applyFont="1" applyFill="1" applyBorder="1" applyAlignment="1">
      <alignment horizontal="left" vertical="center"/>
    </xf>
    <xf numFmtId="10" fontId="2" fillId="6" borderId="0" xfId="0" applyNumberFormat="1" applyFont="1" applyFill="1" applyAlignment="1">
      <alignment horizontal="right" vertical="center" shrinkToFit="1"/>
    </xf>
    <xf numFmtId="0" fontId="38" fillId="5" borderId="0" xfId="0" applyFont="1" applyFill="1" applyAlignment="1">
      <alignment horizontal="center" vertical="center"/>
    </xf>
    <xf numFmtId="0" fontId="31" fillId="5" borderId="0" xfId="0" applyFont="1" applyFill="1" applyAlignment="1">
      <alignment horizontal="center" vertical="center"/>
    </xf>
    <xf numFmtId="0" fontId="26" fillId="6" borderId="9" xfId="0" applyFont="1" applyFill="1" applyBorder="1" applyAlignment="1">
      <alignment horizontal="center" vertical="center"/>
    </xf>
    <xf numFmtId="0" fontId="51" fillId="0" borderId="0" xfId="0" applyFont="1" applyAlignment="1">
      <alignment horizontal="left" vertical="center" wrapText="1" readingOrder="1"/>
    </xf>
    <xf numFmtId="0" fontId="45" fillId="0" borderId="0" xfId="0" applyFont="1" applyAlignment="1">
      <alignment horizontal="left" vertical="center" wrapText="1"/>
    </xf>
    <xf numFmtId="0" fontId="26" fillId="0" borderId="9" xfId="0" applyFont="1" applyBorder="1" applyAlignment="1">
      <alignment horizontal="center" vertical="center"/>
    </xf>
    <xf numFmtId="0" fontId="35" fillId="0" borderId="0" xfId="0" applyFont="1" applyAlignment="1">
      <alignment horizontal="left" vertical="center"/>
    </xf>
    <xf numFmtId="10" fontId="26" fillId="6" borderId="9" xfId="0" applyNumberFormat="1" applyFont="1" applyFill="1" applyBorder="1" applyAlignment="1">
      <alignment vertical="center" shrinkToFit="1"/>
    </xf>
    <xf numFmtId="0" fontId="40" fillId="7" borderId="25" xfId="0" applyFont="1" applyFill="1" applyBorder="1" applyAlignment="1">
      <alignment horizontal="right" vertical="center" shrinkToFit="1"/>
    </xf>
    <xf numFmtId="0" fontId="40" fillId="7" borderId="25" xfId="0" quotePrefix="1" applyFont="1" applyFill="1" applyBorder="1" applyAlignment="1">
      <alignment horizontal="right" vertical="center" shrinkToFit="1"/>
    </xf>
    <xf numFmtId="0" fontId="40" fillId="7" borderId="25" xfId="0" quotePrefix="1" applyFont="1" applyFill="1" applyBorder="1" applyAlignment="1">
      <alignment horizontal="right" vertical="center"/>
    </xf>
    <xf numFmtId="179" fontId="40" fillId="6" borderId="0" xfId="0" applyNumberFormat="1" applyFont="1" applyFill="1" applyBorder="1" applyAlignment="1">
      <alignment horizontal="right" vertical="center"/>
    </xf>
    <xf numFmtId="177" fontId="8" fillId="11" borderId="0" xfId="0" applyNumberFormat="1" applyFont="1" applyFill="1" applyAlignment="1">
      <alignment horizontal="right" vertical="center"/>
    </xf>
    <xf numFmtId="177" fontId="2" fillId="11" borderId="11" xfId="0" applyNumberFormat="1" applyFont="1" applyFill="1" applyBorder="1" applyAlignment="1">
      <alignment horizontal="right" vertical="center"/>
    </xf>
    <xf numFmtId="177" fontId="8" fillId="11" borderId="11" xfId="0" applyNumberFormat="1" applyFont="1" applyFill="1" applyBorder="1" applyAlignment="1">
      <alignment horizontal="right" vertical="center"/>
    </xf>
    <xf numFmtId="177" fontId="40" fillId="11" borderId="9" xfId="0" applyNumberFormat="1" applyFont="1" applyFill="1" applyBorder="1" applyAlignment="1">
      <alignment horizontal="right" vertical="center"/>
    </xf>
    <xf numFmtId="10" fontId="40" fillId="11" borderId="0" xfId="0" applyNumberFormat="1" applyFont="1" applyFill="1" applyAlignment="1">
      <alignment horizontal="right" vertical="center"/>
    </xf>
    <xf numFmtId="10" fontId="26" fillId="11" borderId="0" xfId="0" applyNumberFormat="1" applyFont="1" applyFill="1" applyAlignment="1">
      <alignment horizontal="right" vertical="center"/>
    </xf>
    <xf numFmtId="10" fontId="26" fillId="11" borderId="9" xfId="0" applyNumberFormat="1" applyFont="1" applyFill="1" applyBorder="1" applyAlignment="1">
      <alignment horizontal="right" vertical="center"/>
    </xf>
    <xf numFmtId="0" fontId="69" fillId="0" borderId="0" xfId="0" applyFont="1" applyBorder="1">
      <alignment vertical="center"/>
    </xf>
    <xf numFmtId="38" fontId="2" fillId="2" borderId="0" xfId="0" applyNumberFormat="1" applyFont="1" applyFill="1" applyBorder="1">
      <alignment vertical="center"/>
    </xf>
    <xf numFmtId="0" fontId="2" fillId="2" borderId="0" xfId="0" applyFont="1" applyFill="1" applyBorder="1">
      <alignment vertical="center"/>
    </xf>
    <xf numFmtId="0" fontId="2" fillId="2" borderId="0" xfId="0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left" vertical="center"/>
    </xf>
    <xf numFmtId="0" fontId="26" fillId="0" borderId="9" xfId="0" applyFont="1" applyBorder="1" applyAlignment="1">
      <alignment vertical="center"/>
    </xf>
    <xf numFmtId="176" fontId="26" fillId="8" borderId="0" xfId="1" applyNumberFormat="1" applyFont="1" applyFill="1" applyAlignment="1">
      <alignment horizontal="right" vertical="center"/>
    </xf>
    <xf numFmtId="0" fontId="38" fillId="5" borderId="0" xfId="0" applyFont="1" applyFill="1" applyAlignment="1">
      <alignment horizontal="center" vertical="center"/>
    </xf>
    <xf numFmtId="0" fontId="31" fillId="5" borderId="0" xfId="0" applyFont="1" applyFill="1" applyAlignment="1">
      <alignment horizontal="center" vertical="center"/>
    </xf>
    <xf numFmtId="0" fontId="26" fillId="6" borderId="9" xfId="0" applyFont="1" applyFill="1" applyBorder="1" applyAlignment="1">
      <alignment horizontal="center" vertical="center"/>
    </xf>
    <xf numFmtId="0" fontId="45" fillId="0" borderId="0" xfId="0" applyFont="1" applyAlignment="1">
      <alignment horizontal="left" vertical="center" wrapText="1"/>
    </xf>
    <xf numFmtId="0" fontId="26" fillId="0" borderId="9" xfId="0" applyFont="1" applyBorder="1" applyAlignment="1">
      <alignment horizontal="center" vertical="center"/>
    </xf>
    <xf numFmtId="0" fontId="45" fillId="0" borderId="0" xfId="0" applyFont="1" applyFill="1">
      <alignment vertical="center"/>
    </xf>
    <xf numFmtId="0" fontId="51" fillId="0" borderId="0" xfId="0" applyFont="1" applyFill="1" applyAlignment="1">
      <alignment horizontal="left" vertical="center" wrapText="1" readingOrder="1"/>
    </xf>
    <xf numFmtId="0" fontId="26" fillId="0" borderId="0" xfId="0" applyFont="1" applyFill="1">
      <alignment vertical="center"/>
    </xf>
    <xf numFmtId="10" fontId="47" fillId="0" borderId="0" xfId="0" applyNumberFormat="1" applyFont="1" applyFill="1">
      <alignment vertical="center"/>
    </xf>
    <xf numFmtId="179" fontId="26" fillId="0" borderId="0" xfId="2" applyNumberFormat="1" applyFont="1" applyFill="1">
      <alignment vertical="center"/>
    </xf>
    <xf numFmtId="10" fontId="49" fillId="0" borderId="13" xfId="0" applyNumberFormat="1" applyFont="1" applyFill="1" applyBorder="1" applyAlignment="1">
      <alignment horizontal="right" vertical="center"/>
    </xf>
    <xf numFmtId="10" fontId="26" fillId="0" borderId="0" xfId="2" applyNumberFormat="1" applyFont="1" applyFill="1">
      <alignment vertical="center"/>
    </xf>
    <xf numFmtId="178" fontId="49" fillId="0" borderId="0" xfId="0" applyNumberFormat="1" applyFont="1" applyFill="1" applyAlignment="1">
      <alignment horizontal="right" vertical="center"/>
    </xf>
    <xf numFmtId="183" fontId="45" fillId="0" borderId="0" xfId="0" applyNumberFormat="1" applyFont="1" applyFill="1" applyAlignment="1">
      <alignment horizontal="right" vertical="center"/>
    </xf>
    <xf numFmtId="0" fontId="43" fillId="0" borderId="0" xfId="0" applyFont="1" applyFill="1" applyAlignment="1">
      <alignment horizontal="center" vertical="center"/>
    </xf>
    <xf numFmtId="179" fontId="40" fillId="0" borderId="0" xfId="0" applyNumberFormat="1" applyFont="1" applyFill="1" applyBorder="1" applyAlignment="1">
      <alignment horizontal="right" vertical="center"/>
    </xf>
    <xf numFmtId="176" fontId="26" fillId="0" borderId="0" xfId="1" applyNumberFormat="1" applyFont="1" applyFill="1" applyAlignment="1">
      <alignment horizontal="right" vertical="center"/>
    </xf>
    <xf numFmtId="0" fontId="49" fillId="0" borderId="0" xfId="0" applyFont="1" applyFill="1">
      <alignment vertical="center"/>
    </xf>
    <xf numFmtId="10" fontId="43" fillId="0" borderId="0" xfId="0" applyNumberFormat="1" applyFont="1" applyFill="1" applyAlignment="1">
      <alignment horizontal="right" vertical="center"/>
    </xf>
    <xf numFmtId="177" fontId="43" fillId="0" borderId="0" xfId="0" applyNumberFormat="1" applyFont="1" applyFill="1" applyAlignment="1">
      <alignment horizontal="right" vertical="center"/>
    </xf>
    <xf numFmtId="49" fontId="43" fillId="0" borderId="0" xfId="0" applyNumberFormat="1" applyFont="1" applyFill="1" applyAlignment="1">
      <alignment horizontal="left" vertical="center"/>
    </xf>
    <xf numFmtId="10" fontId="26" fillId="0" borderId="0" xfId="0" applyNumberFormat="1" applyFont="1" applyFill="1" applyAlignment="1">
      <alignment horizontal="center" vertical="center"/>
    </xf>
    <xf numFmtId="10" fontId="45" fillId="0" borderId="0" xfId="0" applyNumberFormat="1" applyFont="1" applyFill="1">
      <alignment vertical="center"/>
    </xf>
    <xf numFmtId="180" fontId="45" fillId="0" borderId="0" xfId="0" applyNumberFormat="1" applyFont="1" applyFill="1">
      <alignment vertical="center"/>
    </xf>
    <xf numFmtId="193" fontId="26" fillId="0" borderId="47" xfId="1" applyNumberFormat="1" applyFont="1" applyFill="1" applyBorder="1" applyAlignment="1">
      <alignment vertical="center" shrinkToFit="1"/>
    </xf>
    <xf numFmtId="193" fontId="26" fillId="0" borderId="50" xfId="1" applyNumberFormat="1" applyFont="1" applyFill="1" applyBorder="1" applyAlignment="1">
      <alignment vertical="center" shrinkToFit="1"/>
    </xf>
    <xf numFmtId="193" fontId="26" fillId="0" borderId="17" xfId="1" applyNumberFormat="1" applyFont="1" applyFill="1" applyBorder="1" applyAlignment="1">
      <alignment vertical="center" shrinkToFit="1"/>
    </xf>
    <xf numFmtId="193" fontId="26" fillId="0" borderId="15" xfId="1" applyNumberFormat="1" applyFont="1" applyFill="1" applyBorder="1" applyAlignment="1">
      <alignment vertical="center" shrinkToFit="1"/>
    </xf>
    <xf numFmtId="177" fontId="58" fillId="0" borderId="0" xfId="0" applyNumberFormat="1" applyFont="1" applyFill="1" applyAlignment="1">
      <alignment horizontal="left" vertical="center" indent="1"/>
    </xf>
    <xf numFmtId="0" fontId="47" fillId="0" borderId="0" xfId="0" applyFont="1" applyFill="1">
      <alignment vertical="center"/>
    </xf>
    <xf numFmtId="41" fontId="26" fillId="0" borderId="47" xfId="0" applyNumberFormat="1" applyFont="1" applyFill="1" applyBorder="1" applyAlignment="1">
      <alignment vertical="center" shrinkToFit="1"/>
    </xf>
    <xf numFmtId="41" fontId="26" fillId="0" borderId="50" xfId="0" applyNumberFormat="1" applyFont="1" applyFill="1" applyBorder="1" applyAlignment="1">
      <alignment vertical="center" shrinkToFit="1"/>
    </xf>
    <xf numFmtId="41" fontId="26" fillId="0" borderId="17" xfId="0" applyNumberFormat="1" applyFont="1" applyFill="1" applyBorder="1" applyAlignment="1">
      <alignment vertical="center" shrinkToFit="1"/>
    </xf>
    <xf numFmtId="41" fontId="26" fillId="0" borderId="55" xfId="1" applyFont="1" applyFill="1" applyBorder="1" applyAlignment="1">
      <alignment vertical="center" shrinkToFit="1"/>
    </xf>
    <xf numFmtId="41" fontId="40" fillId="0" borderId="45" xfId="0" applyNumberFormat="1" applyFont="1" applyFill="1" applyBorder="1" applyAlignment="1">
      <alignment vertical="center" shrinkToFit="1"/>
    </xf>
    <xf numFmtId="0" fontId="86" fillId="2" borderId="0" xfId="0" applyFont="1" applyFill="1" applyAlignment="1">
      <alignment horizontal="left" vertical="center"/>
    </xf>
    <xf numFmtId="0" fontId="87" fillId="0" borderId="0" xfId="0" applyFont="1">
      <alignment vertical="center"/>
    </xf>
    <xf numFmtId="0" fontId="35" fillId="0" borderId="0" xfId="0" applyFont="1" applyAlignment="1">
      <alignment horizontal="left" vertical="center"/>
    </xf>
    <xf numFmtId="0" fontId="35" fillId="0" borderId="5" xfId="0" applyFont="1" applyBorder="1" applyAlignment="1">
      <alignment horizontal="left" vertical="center"/>
    </xf>
    <xf numFmtId="0" fontId="35" fillId="0" borderId="0" xfId="0" applyFont="1">
      <alignment vertical="center"/>
    </xf>
    <xf numFmtId="0" fontId="43" fillId="6" borderId="0" xfId="0" applyFont="1" applyFill="1">
      <alignment vertical="center"/>
    </xf>
    <xf numFmtId="0" fontId="43" fillId="0" borderId="0" xfId="0" applyFont="1">
      <alignment vertical="center"/>
    </xf>
    <xf numFmtId="0" fontId="43" fillId="0" borderId="5" xfId="0" applyFont="1" applyBorder="1">
      <alignment vertical="center"/>
    </xf>
    <xf numFmtId="0" fontId="45" fillId="0" borderId="0" xfId="0" applyFont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0" fontId="45" fillId="0" borderId="0" xfId="0" applyFont="1" applyAlignment="1">
      <alignment horizontal="left" vertical="center"/>
    </xf>
    <xf numFmtId="0" fontId="45" fillId="0" borderId="0" xfId="0" applyFont="1" applyFill="1" applyBorder="1" applyAlignment="1" applyProtection="1">
      <alignment horizontal="left" vertical="center"/>
    </xf>
    <xf numFmtId="176" fontId="2" fillId="6" borderId="26" xfId="1" applyNumberFormat="1" applyFont="1" applyFill="1" applyBorder="1">
      <alignment vertical="center"/>
    </xf>
    <xf numFmtId="0" fontId="14" fillId="2" borderId="0" xfId="0" quotePrefix="1" applyFont="1" applyFill="1" applyAlignment="1">
      <alignment horizontal="left" vertical="top"/>
    </xf>
    <xf numFmtId="0" fontId="43" fillId="2" borderId="13" xfId="0" applyFont="1" applyFill="1" applyBorder="1" applyAlignment="1">
      <alignment horizontal="left"/>
    </xf>
    <xf numFmtId="176" fontId="45" fillId="6" borderId="0" xfId="1" applyNumberFormat="1" applyFont="1" applyFill="1" applyBorder="1" applyAlignment="1">
      <alignment horizontal="left" vertical="center" shrinkToFit="1"/>
    </xf>
    <xf numFmtId="176" fontId="45" fillId="0" borderId="0" xfId="1" applyNumberFormat="1" applyFont="1" applyFill="1" applyBorder="1" applyAlignment="1">
      <alignment horizontal="left" vertical="center" shrinkToFit="1"/>
    </xf>
    <xf numFmtId="179" fontId="26" fillId="8" borderId="47" xfId="2" applyNumberFormat="1" applyFont="1" applyFill="1" applyBorder="1" applyAlignment="1">
      <alignment vertical="center" shrinkToFit="1"/>
    </xf>
    <xf numFmtId="179" fontId="26" fillId="8" borderId="50" xfId="2" applyNumberFormat="1" applyFont="1" applyFill="1" applyBorder="1" applyAlignment="1">
      <alignment vertical="center" shrinkToFit="1"/>
    </xf>
    <xf numFmtId="179" fontId="26" fillId="8" borderId="17" xfId="2" applyNumberFormat="1" applyFont="1" applyFill="1" applyBorder="1" applyAlignment="1">
      <alignment vertical="center" shrinkToFit="1"/>
    </xf>
    <xf numFmtId="179" fontId="26" fillId="8" borderId="15" xfId="2" applyNumberFormat="1" applyFont="1" applyFill="1" applyBorder="1" applyAlignment="1">
      <alignment vertical="center" shrinkToFit="1"/>
    </xf>
    <xf numFmtId="178" fontId="2" fillId="0" borderId="0" xfId="0" applyNumberFormat="1" applyFont="1" applyFill="1" applyAlignment="1">
      <alignment vertical="center" shrinkToFit="1"/>
    </xf>
    <xf numFmtId="0" fontId="43" fillId="0" borderId="0" xfId="0" quotePrefix="1" applyFont="1" applyAlignment="1">
      <alignment horizontal="left" vertical="center" wrapText="1"/>
    </xf>
    <xf numFmtId="0" fontId="35" fillId="0" borderId="0" xfId="0" applyFont="1" applyAlignment="1">
      <alignment horizontal="left" vertical="center"/>
    </xf>
    <xf numFmtId="0" fontId="35" fillId="0" borderId="0" xfId="0" applyFont="1">
      <alignment vertical="center"/>
    </xf>
    <xf numFmtId="0" fontId="43" fillId="0" borderId="0" xfId="0" quotePrefix="1" applyFont="1" applyBorder="1" applyAlignment="1">
      <alignment horizontal="left" vertical="center" wrapText="1"/>
    </xf>
    <xf numFmtId="0" fontId="31" fillId="5" borderId="0" xfId="0" applyFont="1" applyFill="1" applyAlignment="1">
      <alignment horizontal="center" vertical="center"/>
    </xf>
    <xf numFmtId="0" fontId="43" fillId="6" borderId="0" xfId="0" applyFont="1" applyFill="1">
      <alignment vertical="center"/>
    </xf>
    <xf numFmtId="0" fontId="43" fillId="6" borderId="5" xfId="0" applyFont="1" applyFill="1" applyBorder="1">
      <alignment vertical="center"/>
    </xf>
    <xf numFmtId="0" fontId="43" fillId="0" borderId="0" xfId="0" quotePrefix="1" applyFont="1" applyAlignment="1">
      <alignment horizontal="left" vertical="center" wrapText="1"/>
    </xf>
    <xf numFmtId="0" fontId="38" fillId="5" borderId="0" xfId="0" applyFont="1" applyFill="1" applyAlignment="1">
      <alignment horizontal="center" vertical="center"/>
    </xf>
    <xf numFmtId="0" fontId="43" fillId="0" borderId="0" xfId="0" quotePrefix="1" applyFont="1" applyBorder="1" applyAlignment="1">
      <alignment horizontal="left" vertical="center" wrapText="1"/>
    </xf>
    <xf numFmtId="0" fontId="31" fillId="5" borderId="0" xfId="0" applyFont="1" applyFill="1" applyAlignment="1">
      <alignment horizontal="center" vertical="center"/>
    </xf>
    <xf numFmtId="0" fontId="43" fillId="0" borderId="0" xfId="0" quotePrefix="1" applyFont="1" applyBorder="1" applyAlignment="1">
      <alignment horizontal="left" wrapText="1"/>
    </xf>
    <xf numFmtId="0" fontId="51" fillId="0" borderId="0" xfId="0" applyFont="1" applyBorder="1" applyAlignment="1">
      <alignment horizontal="left" vertical="center" wrapText="1" readingOrder="1"/>
    </xf>
    <xf numFmtId="0" fontId="51" fillId="0" borderId="0" xfId="0" applyFont="1" applyAlignment="1">
      <alignment horizontal="left" vertical="center" wrapText="1" readingOrder="1"/>
    </xf>
    <xf numFmtId="0" fontId="45" fillId="0" borderId="0" xfId="0" applyFont="1" applyAlignment="1">
      <alignment horizontal="left" vertical="center" wrapText="1"/>
    </xf>
    <xf numFmtId="0" fontId="43" fillId="0" borderId="0" xfId="0" applyFont="1">
      <alignment vertical="center"/>
    </xf>
    <xf numFmtId="0" fontId="45" fillId="0" borderId="0" xfId="0" applyFont="1" applyAlignment="1">
      <alignment horizontal="center" vertical="center"/>
    </xf>
    <xf numFmtId="0" fontId="45" fillId="0" borderId="0" xfId="0" quotePrefix="1" applyFont="1" applyBorder="1" applyAlignment="1">
      <alignment horizontal="left" vertical="center" wrapText="1"/>
    </xf>
    <xf numFmtId="0" fontId="40" fillId="7" borderId="0" xfId="0" quotePrefix="1" applyFont="1" applyFill="1" applyBorder="1" applyAlignment="1">
      <alignment horizontal="right" vertical="center"/>
    </xf>
    <xf numFmtId="0" fontId="40" fillId="6" borderId="0" xfId="0" quotePrefix="1" applyFont="1" applyFill="1" applyBorder="1" applyAlignment="1">
      <alignment horizontal="right" vertical="center"/>
    </xf>
    <xf numFmtId="177" fontId="45" fillId="6" borderId="0" xfId="0" applyNumberFormat="1" applyFont="1" applyFill="1" applyBorder="1" applyAlignment="1">
      <alignment vertical="center" shrinkToFit="1"/>
    </xf>
    <xf numFmtId="0" fontId="26" fillId="0" borderId="0" xfId="0" applyFont="1" applyBorder="1" applyAlignment="1">
      <alignment horizontal="centerContinuous" vertical="center"/>
    </xf>
    <xf numFmtId="0" fontId="43" fillId="0" borderId="0" xfId="0" applyFont="1" applyBorder="1" applyAlignment="1">
      <alignment horizontal="center" vertical="center"/>
    </xf>
    <xf numFmtId="10" fontId="49" fillId="0" borderId="0" xfId="0" applyNumberFormat="1" applyFont="1" applyBorder="1" applyAlignment="1">
      <alignment horizontal="right" vertical="center"/>
    </xf>
    <xf numFmtId="0" fontId="45" fillId="0" borderId="0" xfId="0" applyFont="1" applyBorder="1" applyAlignment="1">
      <alignment horizontal="center" vertical="center"/>
    </xf>
    <xf numFmtId="0" fontId="26" fillId="6" borderId="0" xfId="0" applyFont="1" applyFill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10" fontId="43" fillId="0" borderId="0" xfId="0" applyNumberFormat="1" applyFont="1" applyBorder="1" applyAlignment="1">
      <alignment horizontal="right" vertical="center"/>
    </xf>
    <xf numFmtId="0" fontId="45" fillId="0" borderId="0" xfId="0" applyFont="1" applyBorder="1">
      <alignment vertical="center"/>
    </xf>
    <xf numFmtId="0" fontId="43" fillId="2" borderId="0" xfId="0" applyFont="1" applyFill="1" applyBorder="1" applyAlignment="1">
      <alignment horizontal="left"/>
    </xf>
    <xf numFmtId="177" fontId="45" fillId="0" borderId="0" xfId="0" applyNumberFormat="1" applyFont="1" applyBorder="1">
      <alignment vertical="center"/>
    </xf>
    <xf numFmtId="177" fontId="45" fillId="0" borderId="0" xfId="0" applyNumberFormat="1" applyFont="1" applyBorder="1" applyAlignment="1">
      <alignment horizontal="right" vertical="center"/>
    </xf>
    <xf numFmtId="177" fontId="2" fillId="11" borderId="0" xfId="0" applyNumberFormat="1" applyFont="1" applyFill="1" applyBorder="1">
      <alignment vertical="center"/>
    </xf>
    <xf numFmtId="176" fontId="26" fillId="6" borderId="0" xfId="1" applyNumberFormat="1" applyFont="1" applyFill="1" applyAlignment="1">
      <alignment horizontal="right" vertical="center"/>
    </xf>
    <xf numFmtId="178" fontId="2" fillId="6" borderId="0" xfId="0" applyNumberFormat="1" applyFont="1" applyFill="1" applyAlignment="1">
      <alignment vertical="center" shrinkToFit="1"/>
    </xf>
    <xf numFmtId="179" fontId="26" fillId="6" borderId="47" xfId="2" applyNumberFormat="1" applyFont="1" applyFill="1" applyBorder="1" applyAlignment="1">
      <alignment vertical="center" shrinkToFit="1"/>
    </xf>
    <xf numFmtId="179" fontId="26" fillId="6" borderId="50" xfId="2" applyNumberFormat="1" applyFont="1" applyFill="1" applyBorder="1" applyAlignment="1">
      <alignment vertical="center" shrinkToFit="1"/>
    </xf>
    <xf numFmtId="179" fontId="26" fillId="6" borderId="17" xfId="2" applyNumberFormat="1" applyFont="1" applyFill="1" applyBorder="1" applyAlignment="1">
      <alignment vertical="center" shrinkToFit="1"/>
    </xf>
    <xf numFmtId="179" fontId="26" fillId="6" borderId="15" xfId="2" applyNumberFormat="1" applyFont="1" applyFill="1" applyBorder="1" applyAlignment="1">
      <alignment vertical="center" shrinkToFit="1"/>
    </xf>
    <xf numFmtId="0" fontId="43" fillId="0" borderId="0" xfId="0" quotePrefix="1" applyFont="1" applyAlignment="1">
      <alignment horizontal="left" vertical="center" wrapText="1"/>
    </xf>
    <xf numFmtId="0" fontId="38" fillId="5" borderId="0" xfId="0" applyFont="1" applyFill="1" applyAlignment="1">
      <alignment horizontal="center" vertical="center"/>
    </xf>
    <xf numFmtId="0" fontId="43" fillId="0" borderId="0" xfId="0" quotePrefix="1" applyFont="1" applyBorder="1" applyAlignment="1">
      <alignment horizontal="left" vertical="center" wrapText="1"/>
    </xf>
    <xf numFmtId="0" fontId="31" fillId="5" borderId="0" xfId="0" applyFont="1" applyFill="1" applyAlignment="1">
      <alignment horizontal="center" vertical="center"/>
    </xf>
    <xf numFmtId="0" fontId="43" fillId="0" borderId="0" xfId="0" quotePrefix="1" applyFont="1" applyBorder="1" applyAlignment="1">
      <alignment horizontal="left" wrapText="1"/>
    </xf>
    <xf numFmtId="0" fontId="51" fillId="0" borderId="0" xfId="0" applyFont="1" applyBorder="1" applyAlignment="1">
      <alignment horizontal="left" vertical="center" wrapText="1" readingOrder="1"/>
    </xf>
    <xf numFmtId="0" fontId="51" fillId="0" borderId="0" xfId="0" applyFont="1" applyAlignment="1">
      <alignment horizontal="left" vertical="center" wrapText="1" readingOrder="1"/>
    </xf>
    <xf numFmtId="0" fontId="45" fillId="0" borderId="0" xfId="0" applyFont="1" applyAlignment="1">
      <alignment horizontal="left" vertical="center" wrapText="1"/>
    </xf>
    <xf numFmtId="0" fontId="45" fillId="0" borderId="0" xfId="0" applyFont="1" applyAlignment="1">
      <alignment horizontal="center" vertical="center"/>
    </xf>
    <xf numFmtId="0" fontId="43" fillId="0" borderId="0" xfId="0" applyFont="1">
      <alignment vertical="center"/>
    </xf>
    <xf numFmtId="0" fontId="45" fillId="0" borderId="0" xfId="0" quotePrefix="1" applyFont="1" applyBorder="1" applyAlignment="1">
      <alignment horizontal="left" vertical="center" wrapText="1"/>
    </xf>
    <xf numFmtId="0" fontId="35" fillId="0" borderId="0" xfId="0" applyFont="1" applyAlignment="1">
      <alignment horizontal="left" vertical="center"/>
    </xf>
    <xf numFmtId="0" fontId="35" fillId="0" borderId="21" xfId="0" applyFont="1" applyBorder="1" applyAlignment="1">
      <alignment horizontal="left" vertical="center"/>
    </xf>
    <xf numFmtId="177" fontId="2" fillId="11" borderId="0" xfId="0" applyNumberFormat="1" applyFont="1" applyFill="1" applyAlignment="1">
      <alignment vertical="center" shrinkToFit="1"/>
    </xf>
    <xf numFmtId="177" fontId="8" fillId="11" borderId="0" xfId="0" applyNumberFormat="1" applyFont="1" applyFill="1" applyAlignment="1">
      <alignment vertical="center" shrinkToFit="1"/>
    </xf>
    <xf numFmtId="177" fontId="8" fillId="11" borderId="22" xfId="0" applyNumberFormat="1" applyFont="1" applyFill="1" applyBorder="1" applyAlignment="1">
      <alignment vertical="center" shrinkToFit="1"/>
    </xf>
    <xf numFmtId="43" fontId="26" fillId="0" borderId="0" xfId="0" applyNumberFormat="1" applyFont="1">
      <alignment vertical="center"/>
    </xf>
    <xf numFmtId="177" fontId="2" fillId="0" borderId="11" xfId="0" applyNumberFormat="1" applyFont="1" applyFill="1" applyBorder="1" applyAlignment="1">
      <alignment vertical="center" shrinkToFit="1"/>
    </xf>
    <xf numFmtId="177" fontId="2" fillId="8" borderId="11" xfId="0" applyNumberFormat="1" applyFont="1" applyFill="1" applyBorder="1" applyAlignment="1">
      <alignment vertical="center" shrinkToFit="1"/>
    </xf>
    <xf numFmtId="0" fontId="40" fillId="6" borderId="9" xfId="0" applyFont="1" applyFill="1" applyBorder="1" applyAlignment="1">
      <alignment horizontal="right" vertical="center"/>
    </xf>
    <xf numFmtId="0" fontId="40" fillId="6" borderId="9" xfId="0" applyFont="1" applyFill="1" applyBorder="1" applyAlignment="1">
      <alignment horizontal="right" vertical="center" shrinkToFit="1"/>
    </xf>
    <xf numFmtId="0" fontId="40" fillId="6" borderId="9" xfId="0" quotePrefix="1" applyFont="1" applyFill="1" applyBorder="1" applyAlignment="1">
      <alignment horizontal="right" vertical="center" shrinkToFit="1"/>
    </xf>
    <xf numFmtId="0" fontId="40" fillId="6" borderId="9" xfId="0" quotePrefix="1" applyFont="1" applyFill="1" applyBorder="1" applyAlignment="1">
      <alignment horizontal="right" vertical="center"/>
    </xf>
    <xf numFmtId="0" fontId="38" fillId="5" borderId="0" xfId="0" applyFont="1" applyFill="1" applyAlignment="1">
      <alignment horizontal="center" vertical="center"/>
    </xf>
    <xf numFmtId="0" fontId="31" fillId="5" borderId="0" xfId="0" applyFont="1" applyFill="1" applyAlignment="1">
      <alignment horizontal="center" vertical="center"/>
    </xf>
    <xf numFmtId="0" fontId="51" fillId="0" borderId="0" xfId="0" applyFont="1" applyBorder="1" applyAlignment="1">
      <alignment horizontal="left" vertical="center" wrapText="1" readingOrder="1"/>
    </xf>
    <xf numFmtId="0" fontId="45" fillId="0" borderId="0" xfId="0" applyFont="1" applyAlignment="1">
      <alignment horizontal="left" vertical="center" wrapText="1"/>
    </xf>
    <xf numFmtId="177" fontId="26" fillId="6" borderId="56" xfId="0" applyNumberFormat="1" applyFont="1" applyFill="1" applyBorder="1" applyAlignment="1">
      <alignment vertical="center" shrinkToFit="1"/>
    </xf>
    <xf numFmtId="177" fontId="26" fillId="0" borderId="56" xfId="0" applyNumberFormat="1" applyFont="1" applyFill="1" applyBorder="1" applyAlignment="1">
      <alignment vertical="center" shrinkToFit="1"/>
    </xf>
    <xf numFmtId="0" fontId="26" fillId="6" borderId="0" xfId="0" applyFont="1" applyFill="1" applyBorder="1">
      <alignment vertical="center"/>
    </xf>
    <xf numFmtId="10" fontId="26" fillId="0" borderId="0" xfId="0" applyNumberFormat="1" applyFont="1" applyBorder="1">
      <alignment vertical="center"/>
    </xf>
    <xf numFmtId="10" fontId="26" fillId="0" borderId="0" xfId="0" applyNumberFormat="1" applyFont="1" applyBorder="1" applyAlignment="1">
      <alignment vertical="center" shrinkToFit="1"/>
    </xf>
    <xf numFmtId="10" fontId="2" fillId="0" borderId="0" xfId="0" applyNumberFormat="1" applyFont="1" applyBorder="1" applyAlignment="1">
      <alignment vertical="center" shrinkToFit="1"/>
    </xf>
    <xf numFmtId="10" fontId="26" fillId="0" borderId="0" xfId="0" applyNumberFormat="1" applyFont="1" applyFill="1" applyBorder="1" applyAlignment="1">
      <alignment vertical="center" shrinkToFit="1"/>
    </xf>
    <xf numFmtId="10" fontId="26" fillId="6" borderId="0" xfId="0" applyNumberFormat="1" applyFont="1" applyFill="1" applyBorder="1" applyAlignment="1">
      <alignment vertical="center" shrinkToFit="1"/>
    </xf>
    <xf numFmtId="0" fontId="8" fillId="2" borderId="0" xfId="0" applyFont="1" applyFill="1" applyBorder="1">
      <alignment vertical="center"/>
    </xf>
    <xf numFmtId="177" fontId="40" fillId="0" borderId="0" xfId="0" applyNumberFormat="1" applyFont="1" applyBorder="1">
      <alignment vertical="center"/>
    </xf>
    <xf numFmtId="177" fontId="40" fillId="6" borderId="0" xfId="0" applyNumberFormat="1" applyFont="1" applyFill="1" applyBorder="1">
      <alignment vertical="center"/>
    </xf>
    <xf numFmtId="177" fontId="8" fillId="0" borderId="0" xfId="0" applyNumberFormat="1" applyFont="1" applyBorder="1">
      <alignment vertical="center"/>
    </xf>
    <xf numFmtId="177" fontId="8" fillId="6" borderId="0" xfId="0" applyNumberFormat="1" applyFont="1" applyFill="1" applyBorder="1">
      <alignment vertical="center"/>
    </xf>
    <xf numFmtId="177" fontId="8" fillId="0" borderId="0" xfId="0" applyNumberFormat="1" applyFont="1" applyFill="1" applyBorder="1">
      <alignment vertical="center"/>
    </xf>
    <xf numFmtId="176" fontId="26" fillId="0" borderId="0" xfId="1" applyNumberFormat="1" applyFont="1">
      <alignment vertical="center"/>
    </xf>
    <xf numFmtId="0" fontId="51" fillId="0" borderId="0" xfId="0" applyFont="1" applyBorder="1" applyAlignment="1">
      <alignment horizontal="left" vertical="center" wrapText="1" readingOrder="1"/>
    </xf>
    <xf numFmtId="0" fontId="43" fillId="0" borderId="0" xfId="0" applyFont="1">
      <alignment vertical="center"/>
    </xf>
    <xf numFmtId="0" fontId="45" fillId="0" borderId="0" xfId="0" applyFont="1" applyAlignment="1">
      <alignment horizontal="center" vertical="center"/>
    </xf>
    <xf numFmtId="0" fontId="43" fillId="2" borderId="13" xfId="0" applyFont="1" applyFill="1" applyBorder="1" applyAlignment="1">
      <alignment horizontal="left"/>
    </xf>
    <xf numFmtId="0" fontId="51" fillId="0" borderId="0" xfId="0" quotePrefix="1" applyFont="1" applyBorder="1" applyAlignment="1">
      <alignment horizontal="left" vertical="center" wrapText="1" readingOrder="1"/>
    </xf>
    <xf numFmtId="184" fontId="26" fillId="0" borderId="0" xfId="0" applyNumberFormat="1" applyFont="1">
      <alignment vertical="center"/>
    </xf>
    <xf numFmtId="0" fontId="43" fillId="0" borderId="0" xfId="0" applyFont="1">
      <alignment vertical="center"/>
    </xf>
    <xf numFmtId="0" fontId="43" fillId="0" borderId="0" xfId="0" applyFont="1" applyFill="1" applyBorder="1" applyAlignment="1">
      <alignment horizontal="left"/>
    </xf>
    <xf numFmtId="41" fontId="2" fillId="6" borderId="48" xfId="0" applyNumberFormat="1" applyFont="1" applyFill="1" applyBorder="1" applyAlignment="1">
      <alignment vertical="center" shrinkToFit="1"/>
    </xf>
    <xf numFmtId="41" fontId="2" fillId="6" borderId="47" xfId="0" applyNumberFormat="1" applyFont="1" applyFill="1" applyBorder="1" applyAlignment="1">
      <alignment vertical="center" shrinkToFit="1"/>
    </xf>
    <xf numFmtId="41" fontId="2" fillId="6" borderId="51" xfId="0" applyNumberFormat="1" applyFont="1" applyFill="1" applyBorder="1" applyAlignment="1">
      <alignment vertical="center" shrinkToFit="1"/>
    </xf>
    <xf numFmtId="41" fontId="2" fillId="6" borderId="50" xfId="0" applyNumberFormat="1" applyFont="1" applyFill="1" applyBorder="1" applyAlignment="1">
      <alignment vertical="center" shrinkToFit="1"/>
    </xf>
    <xf numFmtId="41" fontId="2" fillId="6" borderId="52" xfId="0" applyNumberFormat="1" applyFont="1" applyFill="1" applyBorder="1" applyAlignment="1">
      <alignment vertical="center" shrinkToFit="1"/>
    </xf>
    <xf numFmtId="41" fontId="2" fillId="6" borderId="17" xfId="0" applyNumberFormat="1" applyFont="1" applyFill="1" applyBorder="1" applyAlignment="1">
      <alignment vertical="center" shrinkToFit="1"/>
    </xf>
    <xf numFmtId="41" fontId="2" fillId="6" borderId="68" xfId="0" applyNumberFormat="1" applyFont="1" applyFill="1" applyBorder="1" applyAlignment="1">
      <alignment vertical="center" shrinkToFit="1"/>
    </xf>
    <xf numFmtId="41" fontId="2" fillId="6" borderId="69" xfId="0" applyNumberFormat="1" applyFont="1" applyFill="1" applyBorder="1" applyAlignment="1">
      <alignment vertical="center" shrinkToFit="1"/>
    </xf>
    <xf numFmtId="41" fontId="8" fillId="6" borderId="44" xfId="0" applyNumberFormat="1" applyFont="1" applyFill="1" applyBorder="1" applyAlignment="1">
      <alignment vertical="center" shrinkToFit="1"/>
    </xf>
    <xf numFmtId="41" fontId="8" fillId="6" borderId="45" xfId="0" applyNumberFormat="1" applyFont="1" applyFill="1" applyBorder="1" applyAlignment="1">
      <alignment vertical="center" shrinkToFit="1"/>
    </xf>
    <xf numFmtId="179" fontId="26" fillId="0" borderId="47" xfId="2" applyNumberFormat="1" applyFont="1" applyFill="1" applyBorder="1" applyAlignment="1">
      <alignment vertical="center" shrinkToFit="1"/>
    </xf>
    <xf numFmtId="179" fontId="26" fillId="0" borderId="50" xfId="2" applyNumberFormat="1" applyFont="1" applyFill="1" applyBorder="1" applyAlignment="1">
      <alignment vertical="center" shrinkToFit="1"/>
    </xf>
    <xf numFmtId="179" fontId="26" fillId="0" borderId="17" xfId="2" applyNumberFormat="1" applyFont="1" applyFill="1" applyBorder="1" applyAlignment="1">
      <alignment vertical="center" shrinkToFit="1"/>
    </xf>
    <xf numFmtId="179" fontId="26" fillId="0" borderId="15" xfId="2" applyNumberFormat="1" applyFont="1" applyFill="1" applyBorder="1" applyAlignment="1">
      <alignment vertical="center" shrinkToFit="1"/>
    </xf>
    <xf numFmtId="0" fontId="89" fillId="0" borderId="0" xfId="0" applyFont="1">
      <alignment vertical="center"/>
    </xf>
    <xf numFmtId="0" fontId="40" fillId="7" borderId="15" xfId="0" quotePrefix="1" applyFont="1" applyFill="1" applyBorder="1" applyAlignment="1">
      <alignment horizontal="right" vertical="center"/>
    </xf>
    <xf numFmtId="10" fontId="8" fillId="11" borderId="22" xfId="0" applyNumberFormat="1" applyFont="1" applyFill="1" applyBorder="1">
      <alignment vertical="center"/>
    </xf>
    <xf numFmtId="10" fontId="8" fillId="11" borderId="9" xfId="0" applyNumberFormat="1" applyFont="1" applyFill="1" applyBorder="1">
      <alignment vertical="center"/>
    </xf>
    <xf numFmtId="0" fontId="43" fillId="0" borderId="0" xfId="0" quotePrefix="1" applyFont="1" applyAlignment="1">
      <alignment horizontal="left" vertical="center" wrapText="1"/>
    </xf>
    <xf numFmtId="0" fontId="38" fillId="5" borderId="0" xfId="0" applyFont="1" applyFill="1" applyAlignment="1">
      <alignment horizontal="center" vertical="center"/>
    </xf>
    <xf numFmtId="0" fontId="31" fillId="5" borderId="0" xfId="0" applyFont="1" applyFill="1" applyAlignment="1">
      <alignment horizontal="center" vertical="center"/>
    </xf>
    <xf numFmtId="0" fontId="51" fillId="0" borderId="0" xfId="0" applyFont="1" applyBorder="1" applyAlignment="1">
      <alignment horizontal="left" vertical="center" wrapText="1" readingOrder="1"/>
    </xf>
    <xf numFmtId="0" fontId="45" fillId="0" borderId="0" xfId="0" applyFont="1" applyAlignment="1">
      <alignment horizontal="left" vertical="center" wrapText="1"/>
    </xf>
    <xf numFmtId="0" fontId="43" fillId="0" borderId="0" xfId="0" applyFont="1">
      <alignment vertical="center"/>
    </xf>
    <xf numFmtId="0" fontId="45" fillId="0" borderId="0" xfId="0" applyFont="1" applyAlignment="1">
      <alignment horizontal="center" vertical="center"/>
    </xf>
    <xf numFmtId="0" fontId="51" fillId="0" borderId="0" xfId="0" quotePrefix="1" applyFont="1" applyBorder="1" applyAlignment="1">
      <alignment horizontal="left" vertical="center" wrapText="1" readingOrder="1"/>
    </xf>
    <xf numFmtId="0" fontId="45" fillId="0" borderId="0" xfId="0" quotePrefix="1" applyFont="1" applyBorder="1" applyAlignment="1">
      <alignment horizontal="left" vertical="center" wrapText="1"/>
    </xf>
    <xf numFmtId="10" fontId="49" fillId="0" borderId="0" xfId="0" applyNumberFormat="1" applyFont="1" applyFill="1" applyBorder="1" applyAlignment="1">
      <alignment horizontal="right" vertical="center"/>
    </xf>
    <xf numFmtId="180" fontId="2" fillId="12" borderId="0" xfId="0" applyNumberFormat="1" applyFont="1" applyFill="1" applyBorder="1" applyAlignment="1">
      <alignment horizontal="right" vertical="center"/>
    </xf>
    <xf numFmtId="0" fontId="69" fillId="0" borderId="0" xfId="0" applyFont="1" applyBorder="1" applyAlignment="1">
      <alignment horizontal="center" vertical="center"/>
    </xf>
    <xf numFmtId="180" fontId="2" fillId="12" borderId="36" xfId="0" applyNumberFormat="1" applyFont="1" applyFill="1" applyBorder="1" applyAlignment="1">
      <alignment horizontal="right" vertical="center"/>
    </xf>
    <xf numFmtId="0" fontId="51" fillId="0" borderId="0" xfId="0" applyFont="1" applyFill="1" applyBorder="1" applyAlignment="1">
      <alignment horizontal="left" vertical="center" wrapText="1" readingOrder="1"/>
    </xf>
    <xf numFmtId="176" fontId="26" fillId="11" borderId="17" xfId="1" applyNumberFormat="1" applyFont="1" applyFill="1" applyBorder="1">
      <alignment vertical="center"/>
    </xf>
    <xf numFmtId="176" fontId="26" fillId="11" borderId="41" xfId="1" applyNumberFormat="1" applyFont="1" applyFill="1" applyBorder="1">
      <alignment vertical="center"/>
    </xf>
    <xf numFmtId="176" fontId="26" fillId="11" borderId="15" xfId="1" applyNumberFormat="1" applyFont="1" applyFill="1" applyBorder="1">
      <alignment vertical="center"/>
    </xf>
    <xf numFmtId="176" fontId="45" fillId="11" borderId="0" xfId="1" applyNumberFormat="1" applyFont="1" applyFill="1" applyBorder="1">
      <alignment vertical="center"/>
    </xf>
    <xf numFmtId="0" fontId="45" fillId="0" borderId="0" xfId="0" quotePrefix="1" applyFont="1" applyFill="1" applyBorder="1" applyAlignment="1">
      <alignment horizontal="left" vertical="center" wrapText="1"/>
    </xf>
    <xf numFmtId="179" fontId="26" fillId="0" borderId="0" xfId="0" applyNumberFormat="1" applyFont="1" applyFill="1" applyBorder="1" applyAlignment="1">
      <alignment horizontal="right" vertical="center"/>
    </xf>
    <xf numFmtId="10" fontId="2" fillId="0" borderId="9" xfId="0" applyNumberFormat="1" applyFont="1" applyFill="1" applyBorder="1" applyAlignment="1">
      <alignment horizontal="left" vertical="center"/>
    </xf>
    <xf numFmtId="177" fontId="2" fillId="0" borderId="0" xfId="0" applyNumberFormat="1" applyFont="1" applyFill="1" applyAlignment="1">
      <alignment horizontal="left" vertical="center"/>
    </xf>
    <xf numFmtId="10" fontId="2" fillId="0" borderId="0" xfId="0" applyNumberFormat="1" applyFont="1" applyFill="1" applyAlignment="1">
      <alignment horizontal="left" vertical="center"/>
    </xf>
    <xf numFmtId="177" fontId="2" fillId="0" borderId="9" xfId="0" applyNumberFormat="1" applyFont="1" applyFill="1" applyBorder="1" applyAlignment="1">
      <alignment horizontal="left" vertical="center"/>
    </xf>
    <xf numFmtId="179" fontId="8" fillId="0" borderId="13" xfId="0" applyNumberFormat="1" applyFont="1" applyFill="1" applyBorder="1">
      <alignment vertical="center"/>
    </xf>
    <xf numFmtId="179" fontId="8" fillId="0" borderId="9" xfId="0" applyNumberFormat="1" applyFont="1" applyFill="1" applyBorder="1">
      <alignment vertical="center"/>
    </xf>
    <xf numFmtId="179" fontId="8" fillId="0" borderId="26" xfId="0" applyNumberFormat="1" applyFont="1" applyFill="1" applyBorder="1">
      <alignment vertical="center"/>
    </xf>
    <xf numFmtId="179" fontId="8" fillId="0" borderId="0" xfId="0" applyNumberFormat="1" applyFont="1" applyFill="1">
      <alignment vertical="center"/>
    </xf>
    <xf numFmtId="180" fontId="26" fillId="8" borderId="0" xfId="0" applyNumberFormat="1" applyFont="1" applyFill="1" applyAlignment="1">
      <alignment horizontal="right" vertical="center"/>
    </xf>
    <xf numFmtId="180" fontId="40" fillId="8" borderId="22" xfId="0" applyNumberFormat="1" applyFont="1" applyFill="1" applyBorder="1" applyAlignment="1">
      <alignment horizontal="right" vertical="center"/>
    </xf>
    <xf numFmtId="41" fontId="26" fillId="8" borderId="48" xfId="0" applyNumberFormat="1" applyFont="1" applyFill="1" applyBorder="1" applyAlignment="1">
      <alignment vertical="center" shrinkToFit="1"/>
    </xf>
    <xf numFmtId="41" fontId="26" fillId="8" borderId="51" xfId="0" applyNumberFormat="1" applyFont="1" applyFill="1" applyBorder="1" applyAlignment="1">
      <alignment vertical="center" shrinkToFit="1"/>
    </xf>
    <xf numFmtId="41" fontId="26" fillId="8" borderId="52" xfId="0" applyNumberFormat="1" applyFont="1" applyFill="1" applyBorder="1" applyAlignment="1">
      <alignment vertical="center" shrinkToFit="1"/>
    </xf>
    <xf numFmtId="41" fontId="40" fillId="8" borderId="44" xfId="0" applyNumberFormat="1" applyFont="1" applyFill="1" applyBorder="1" applyAlignment="1">
      <alignment vertical="center" shrinkToFit="1"/>
    </xf>
    <xf numFmtId="41" fontId="26" fillId="8" borderId="47" xfId="0" applyNumberFormat="1" applyFont="1" applyFill="1" applyBorder="1" applyAlignment="1">
      <alignment vertical="center" shrinkToFit="1"/>
    </xf>
    <xf numFmtId="41" fontId="26" fillId="8" borderId="50" xfId="0" applyNumberFormat="1" applyFont="1" applyFill="1" applyBorder="1" applyAlignment="1">
      <alignment vertical="center" shrinkToFit="1"/>
    </xf>
    <xf numFmtId="41" fontId="26" fillId="8" borderId="17" xfId="0" applyNumberFormat="1" applyFont="1" applyFill="1" applyBorder="1" applyAlignment="1">
      <alignment vertical="center" shrinkToFit="1"/>
    </xf>
    <xf numFmtId="41" fontId="26" fillId="8" borderId="56" xfId="1" applyFont="1" applyFill="1" applyBorder="1" applyAlignment="1">
      <alignment vertical="center" shrinkToFit="1"/>
    </xf>
    <xf numFmtId="41" fontId="26" fillId="8" borderId="55" xfId="1" applyFont="1" applyFill="1" applyBorder="1" applyAlignment="1">
      <alignment vertical="center" shrinkToFit="1"/>
    </xf>
    <xf numFmtId="41" fontId="40" fillId="8" borderId="45" xfId="0" applyNumberFormat="1" applyFont="1" applyFill="1" applyBorder="1" applyAlignment="1">
      <alignment vertical="center" shrinkToFit="1"/>
    </xf>
    <xf numFmtId="180" fontId="2" fillId="0" borderId="0" xfId="0" applyNumberFormat="1" applyFont="1" applyFill="1" applyAlignment="1">
      <alignment horizontal="left" vertical="center"/>
    </xf>
    <xf numFmtId="0" fontId="26" fillId="0" borderId="9" xfId="0" quotePrefix="1" applyFont="1" applyFill="1" applyBorder="1" applyAlignment="1">
      <alignment horizontal="left" vertical="center"/>
    </xf>
    <xf numFmtId="0" fontId="86" fillId="0" borderId="0" xfId="0" applyFont="1">
      <alignment vertical="center"/>
    </xf>
    <xf numFmtId="0" fontId="90" fillId="2" borderId="0" xfId="0" applyFont="1" applyFill="1" applyAlignment="1">
      <alignment horizontal="left" vertical="center"/>
    </xf>
    <xf numFmtId="0" fontId="79" fillId="2" borderId="0" xfId="0" applyFont="1" applyFill="1" applyAlignment="1" applyProtection="1">
      <alignment horizontal="left" vertical="center"/>
    </xf>
    <xf numFmtId="0" fontId="26" fillId="0" borderId="0" xfId="0" quotePrefix="1" applyFont="1" applyFill="1" applyAlignment="1">
      <alignment horizontal="left" vertical="center"/>
    </xf>
    <xf numFmtId="0" fontId="26" fillId="0" borderId="11" xfId="0" quotePrefix="1" applyFont="1" applyFill="1" applyBorder="1" applyAlignment="1">
      <alignment horizontal="left" vertical="center"/>
    </xf>
    <xf numFmtId="10" fontId="26" fillId="8" borderId="11" xfId="0" applyNumberFormat="1" applyFont="1" applyFill="1" applyBorder="1" applyAlignment="1">
      <alignment horizontal="right" vertical="center"/>
    </xf>
    <xf numFmtId="192" fontId="2" fillId="6" borderId="52" xfId="0" applyNumberFormat="1" applyFont="1" applyFill="1" applyBorder="1" applyAlignment="1">
      <alignment vertical="center" shrinkToFit="1"/>
    </xf>
    <xf numFmtId="192" fontId="2" fillId="6" borderId="17" xfId="0" applyNumberFormat="1" applyFont="1" applyFill="1" applyBorder="1" applyAlignment="1">
      <alignment vertical="center" shrinkToFit="1"/>
    </xf>
    <xf numFmtId="49" fontId="43" fillId="0" borderId="13" xfId="0" applyNumberFormat="1" applyFont="1" applyFill="1" applyBorder="1" applyAlignment="1">
      <alignment horizontal="left"/>
    </xf>
    <xf numFmtId="41" fontId="26" fillId="8" borderId="68" xfId="0" applyNumberFormat="1" applyFont="1" applyFill="1" applyBorder="1" applyAlignment="1">
      <alignment vertical="center" shrinkToFit="1"/>
    </xf>
    <xf numFmtId="0" fontId="43" fillId="0" borderId="0" xfId="0" quotePrefix="1" applyFont="1" applyAlignment="1">
      <alignment horizontal="left" vertical="center" wrapText="1"/>
    </xf>
    <xf numFmtId="0" fontId="38" fillId="5" borderId="0" xfId="0" applyFont="1" applyFill="1" applyAlignment="1">
      <alignment horizontal="center" vertical="center"/>
    </xf>
    <xf numFmtId="0" fontId="31" fillId="5" borderId="0" xfId="0" applyFont="1" applyFill="1" applyAlignment="1">
      <alignment horizontal="center" vertical="center"/>
    </xf>
    <xf numFmtId="0" fontId="51" fillId="0" borderId="0" xfId="0" applyFont="1" applyBorder="1" applyAlignment="1">
      <alignment horizontal="left" vertical="center" wrapText="1" readingOrder="1"/>
    </xf>
    <xf numFmtId="0" fontId="45" fillId="0" borderId="0" xfId="0" applyFont="1" applyAlignment="1">
      <alignment horizontal="left" vertical="center" wrapText="1"/>
    </xf>
    <xf numFmtId="0" fontId="45" fillId="0" borderId="0" xfId="0" applyFont="1" applyAlignment="1">
      <alignment horizontal="center" vertical="center"/>
    </xf>
    <xf numFmtId="0" fontId="43" fillId="0" borderId="0" xfId="0" applyFont="1">
      <alignment vertical="center"/>
    </xf>
    <xf numFmtId="0" fontId="51" fillId="0" borderId="0" xfId="0" quotePrefix="1" applyFont="1" applyBorder="1" applyAlignment="1">
      <alignment horizontal="left" vertical="center" wrapText="1" readingOrder="1"/>
    </xf>
    <xf numFmtId="0" fontId="45" fillId="0" borderId="0" xfId="0" quotePrefix="1" applyFont="1" applyBorder="1" applyAlignment="1">
      <alignment horizontal="left" vertical="center" wrapText="1"/>
    </xf>
    <xf numFmtId="179" fontId="8" fillId="8" borderId="26" xfId="0" applyNumberFormat="1" applyFont="1" applyFill="1" applyBorder="1" applyAlignment="1">
      <alignment horizontal="right" vertical="center"/>
    </xf>
    <xf numFmtId="187" fontId="40" fillId="8" borderId="26" xfId="2" applyNumberFormat="1" applyFont="1" applyFill="1" applyBorder="1" applyAlignment="1">
      <alignment horizontal="right" vertical="center"/>
    </xf>
    <xf numFmtId="180" fontId="2" fillId="11" borderId="37" xfId="0" applyNumberFormat="1" applyFont="1" applyFill="1" applyBorder="1" applyAlignment="1">
      <alignment horizontal="right" vertical="center"/>
    </xf>
    <xf numFmtId="180" fontId="2" fillId="11" borderId="9" xfId="0" applyNumberFormat="1" applyFont="1" applyFill="1" applyBorder="1" applyAlignment="1">
      <alignment horizontal="right" vertical="center"/>
    </xf>
    <xf numFmtId="180" fontId="2" fillId="11" borderId="74" xfId="0" applyNumberFormat="1" applyFont="1" applyFill="1" applyBorder="1" applyAlignment="1">
      <alignment horizontal="right" vertical="center"/>
    </xf>
    <xf numFmtId="179" fontId="26" fillId="8" borderId="0" xfId="0" applyNumberFormat="1" applyFont="1" applyFill="1" applyBorder="1" applyAlignment="1">
      <alignment horizontal="right" vertical="center"/>
    </xf>
    <xf numFmtId="179" fontId="40" fillId="8" borderId="0" xfId="0" applyNumberFormat="1" applyFont="1" applyFill="1" applyBorder="1" applyAlignment="1">
      <alignment horizontal="right" vertical="center"/>
    </xf>
    <xf numFmtId="179" fontId="26" fillId="8" borderId="9" xfId="0" applyNumberFormat="1" applyFont="1" applyFill="1" applyBorder="1" applyAlignment="1">
      <alignment horizontal="right" vertical="center"/>
    </xf>
    <xf numFmtId="0" fontId="69" fillId="8" borderId="73" xfId="0" applyFont="1" applyFill="1" applyBorder="1" applyAlignment="1">
      <alignment horizontal="center" vertical="center"/>
    </xf>
    <xf numFmtId="10" fontId="2" fillId="8" borderId="11" xfId="0" applyNumberFormat="1" applyFont="1" applyFill="1" applyBorder="1" applyAlignment="1">
      <alignment horizontal="right" vertical="center"/>
    </xf>
    <xf numFmtId="10" fontId="2" fillId="8" borderId="9" xfId="0" applyNumberFormat="1" applyFont="1" applyFill="1" applyBorder="1" applyAlignment="1">
      <alignment horizontal="right" vertical="center"/>
    </xf>
    <xf numFmtId="10" fontId="26" fillId="8" borderId="9" xfId="0" applyNumberFormat="1" applyFont="1" applyFill="1" applyBorder="1" applyAlignment="1">
      <alignment vertical="center" shrinkToFit="1"/>
    </xf>
    <xf numFmtId="0" fontId="45" fillId="0" borderId="0" xfId="0" applyFont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0" fontId="43" fillId="0" borderId="0" xfId="0" quotePrefix="1" applyFont="1" applyAlignment="1">
      <alignment horizontal="left" vertical="center" wrapText="1"/>
    </xf>
    <xf numFmtId="0" fontId="31" fillId="5" borderId="0" xfId="0" applyFont="1" applyFill="1" applyAlignment="1">
      <alignment horizontal="center" vertical="center"/>
    </xf>
    <xf numFmtId="0" fontId="51" fillId="0" borderId="0" xfId="0" applyFont="1" applyBorder="1" applyAlignment="1">
      <alignment horizontal="left" vertical="center" wrapText="1" readingOrder="1"/>
    </xf>
    <xf numFmtId="0" fontId="45" fillId="0" borderId="0" xfId="0" applyFont="1" applyAlignment="1">
      <alignment horizontal="left" vertical="center" wrapText="1"/>
    </xf>
    <xf numFmtId="0" fontId="43" fillId="0" borderId="0" xfId="0" applyFont="1">
      <alignment vertical="center"/>
    </xf>
    <xf numFmtId="0" fontId="45" fillId="0" borderId="0" xfId="0" applyFont="1" applyAlignment="1">
      <alignment horizontal="center" vertical="center"/>
    </xf>
    <xf numFmtId="0" fontId="51" fillId="0" borderId="0" xfId="0" quotePrefix="1" applyFont="1" applyBorder="1" applyAlignment="1">
      <alignment horizontal="left" vertical="center" wrapText="1" readingOrder="1"/>
    </xf>
    <xf numFmtId="0" fontId="45" fillId="0" borderId="0" xfId="0" quotePrefix="1" applyFont="1" applyBorder="1" applyAlignment="1">
      <alignment horizontal="left" vertical="center" wrapText="1"/>
    </xf>
    <xf numFmtId="0" fontId="43" fillId="0" borderId="0" xfId="0" quotePrefix="1" applyFont="1" applyAlignment="1">
      <alignment vertical="center" wrapText="1"/>
    </xf>
    <xf numFmtId="0" fontId="43" fillId="0" borderId="0" xfId="0" quotePrefix="1" applyFont="1" applyAlignment="1">
      <alignment vertical="center"/>
    </xf>
    <xf numFmtId="0" fontId="69" fillId="0" borderId="0" xfId="0" applyFont="1" applyFill="1" applyBorder="1">
      <alignment vertical="center"/>
    </xf>
    <xf numFmtId="0" fontId="51" fillId="0" borderId="0" xfId="0" quotePrefix="1" applyFont="1" applyFill="1" applyBorder="1" applyAlignment="1">
      <alignment horizontal="left" vertical="center" wrapText="1" readingOrder="1"/>
    </xf>
    <xf numFmtId="183" fontId="26" fillId="0" borderId="0" xfId="0" applyNumberFormat="1" applyFont="1">
      <alignment vertical="center"/>
    </xf>
    <xf numFmtId="41" fontId="62" fillId="0" borderId="0" xfId="0" applyNumberFormat="1" applyFont="1">
      <alignment vertical="center"/>
    </xf>
    <xf numFmtId="0" fontId="26" fillId="0" borderId="0" xfId="0" applyFont="1">
      <alignment vertical="center"/>
    </xf>
    <xf numFmtId="178" fontId="2" fillId="8" borderId="0" xfId="0" applyNumberFormat="1" applyFont="1" applyFill="1" applyAlignment="1">
      <alignment vertical="center" shrinkToFit="1"/>
    </xf>
    <xf numFmtId="0" fontId="38" fillId="5" borderId="0" xfId="0" applyFont="1" applyFill="1" applyAlignment="1">
      <alignment horizontal="center" vertical="center"/>
    </xf>
    <xf numFmtId="0" fontId="31" fillId="5" borderId="0" xfId="0" applyFont="1" applyFill="1" applyAlignment="1">
      <alignment horizontal="center" vertical="center"/>
    </xf>
    <xf numFmtId="0" fontId="51" fillId="0" borderId="0" xfId="0" applyFont="1" applyBorder="1" applyAlignment="1">
      <alignment horizontal="left" vertical="center" wrapText="1" readingOrder="1"/>
    </xf>
    <xf numFmtId="0" fontId="45" fillId="0" borderId="0" xfId="0" applyFont="1" applyAlignment="1">
      <alignment horizontal="left" vertical="center" wrapText="1"/>
    </xf>
    <xf numFmtId="0" fontId="45" fillId="0" borderId="0" xfId="0" applyFont="1" applyAlignment="1">
      <alignment horizontal="center" vertical="center"/>
    </xf>
    <xf numFmtId="0" fontId="43" fillId="0" borderId="0" xfId="0" applyFont="1">
      <alignment vertical="center"/>
    </xf>
    <xf numFmtId="0" fontId="51" fillId="0" borderId="0" xfId="0" quotePrefix="1" applyFont="1" applyBorder="1" applyAlignment="1">
      <alignment horizontal="left" vertical="center" wrapText="1" readingOrder="1"/>
    </xf>
    <xf numFmtId="0" fontId="45" fillId="0" borderId="0" xfId="0" quotePrefix="1" applyFont="1" applyBorder="1" applyAlignment="1">
      <alignment horizontal="left" vertical="center" wrapText="1"/>
    </xf>
    <xf numFmtId="177" fontId="8" fillId="0" borderId="106" xfId="0" applyNumberFormat="1" applyFont="1" applyFill="1" applyBorder="1">
      <alignment vertical="center"/>
    </xf>
    <xf numFmtId="10" fontId="8" fillId="0" borderId="106" xfId="0" applyNumberFormat="1" applyFont="1" applyFill="1" applyBorder="1">
      <alignment vertical="center"/>
    </xf>
    <xf numFmtId="177" fontId="8" fillId="0" borderId="106" xfId="0" applyNumberFormat="1" applyFont="1" applyFill="1" applyBorder="1" applyAlignment="1">
      <alignment vertical="center" shrinkToFit="1"/>
    </xf>
    <xf numFmtId="177" fontId="8" fillId="0" borderId="106" xfId="0" applyNumberFormat="1" applyFont="1" applyFill="1" applyBorder="1" applyAlignment="1">
      <alignment horizontal="right" vertical="center"/>
    </xf>
    <xf numFmtId="179" fontId="8" fillId="0" borderId="105" xfId="0" applyNumberFormat="1" applyFont="1" applyFill="1" applyBorder="1" applyAlignment="1">
      <alignment horizontal="right" vertical="center"/>
    </xf>
    <xf numFmtId="183" fontId="40" fillId="0" borderId="106" xfId="0" applyNumberFormat="1" applyFont="1" applyFill="1" applyBorder="1" applyAlignment="1">
      <alignment horizontal="right" vertical="center"/>
    </xf>
    <xf numFmtId="178" fontId="40" fillId="0" borderId="106" xfId="0" applyNumberFormat="1" applyFont="1" applyFill="1" applyBorder="1" applyAlignment="1">
      <alignment horizontal="right" vertical="center"/>
    </xf>
    <xf numFmtId="178" fontId="26" fillId="0" borderId="106" xfId="0" applyNumberFormat="1" applyFont="1" applyFill="1" applyBorder="1" applyAlignment="1">
      <alignment horizontal="right" vertical="center"/>
    </xf>
    <xf numFmtId="179" fontId="40" fillId="0" borderId="106" xfId="0" applyNumberFormat="1" applyFont="1" applyFill="1" applyBorder="1" applyAlignment="1">
      <alignment horizontal="right" vertical="center"/>
    </xf>
    <xf numFmtId="177" fontId="40" fillId="0" borderId="106" xfId="0" applyNumberFormat="1" applyFont="1" applyFill="1" applyBorder="1">
      <alignment vertical="center"/>
    </xf>
    <xf numFmtId="10" fontId="40" fillId="0" borderId="106" xfId="0" applyNumberFormat="1" applyFont="1" applyFill="1" applyBorder="1" applyAlignment="1">
      <alignment horizontal="right" vertical="center"/>
    </xf>
    <xf numFmtId="177" fontId="40" fillId="0" borderId="106" xfId="0" applyNumberFormat="1" applyFont="1" applyFill="1" applyBorder="1" applyAlignment="1">
      <alignment horizontal="right" vertical="center"/>
    </xf>
    <xf numFmtId="180" fontId="40" fillId="0" borderId="106" xfId="0" applyNumberFormat="1" applyFont="1" applyFill="1" applyBorder="1" applyAlignment="1">
      <alignment horizontal="right" vertical="center"/>
    </xf>
    <xf numFmtId="176" fontId="43" fillId="0" borderId="106" xfId="1" applyNumberFormat="1" applyFont="1" applyFill="1" applyBorder="1">
      <alignment vertical="center"/>
    </xf>
    <xf numFmtId="177" fontId="47" fillId="0" borderId="106" xfId="0" applyNumberFormat="1" applyFont="1" applyFill="1" applyBorder="1">
      <alignment vertical="center"/>
    </xf>
    <xf numFmtId="177" fontId="26" fillId="0" borderId="106" xfId="0" applyNumberFormat="1" applyFont="1" applyFill="1" applyBorder="1">
      <alignment vertical="center"/>
    </xf>
    <xf numFmtId="176" fontId="2" fillId="0" borderId="106" xfId="1" applyNumberFormat="1" applyFont="1" applyFill="1" applyBorder="1">
      <alignment vertical="center"/>
    </xf>
    <xf numFmtId="176" fontId="26" fillId="0" borderId="109" xfId="1" applyNumberFormat="1" applyFont="1" applyFill="1" applyBorder="1">
      <alignment vertical="center"/>
    </xf>
    <xf numFmtId="0" fontId="26" fillId="0" borderId="109" xfId="0" quotePrefix="1" applyFont="1" applyFill="1" applyBorder="1" applyAlignment="1">
      <alignment horizontal="center" vertical="center"/>
    </xf>
    <xf numFmtId="179" fontId="26" fillId="8" borderId="12" xfId="0" applyNumberFormat="1" applyFont="1" applyFill="1" applyBorder="1">
      <alignment vertical="center"/>
    </xf>
    <xf numFmtId="177" fontId="26" fillId="0" borderId="0" xfId="0" applyNumberFormat="1" applyFont="1" applyBorder="1">
      <alignment vertical="center"/>
    </xf>
    <xf numFmtId="177" fontId="26" fillId="8" borderId="0" xfId="0" applyNumberFormat="1" applyFont="1" applyFill="1" applyBorder="1">
      <alignment vertical="center"/>
    </xf>
    <xf numFmtId="0" fontId="26" fillId="8" borderId="110" xfId="0" applyFont="1" applyFill="1" applyBorder="1">
      <alignment vertical="center"/>
    </xf>
    <xf numFmtId="177" fontId="26" fillId="6" borderId="0" xfId="0" applyNumberFormat="1" applyFont="1" applyFill="1" applyBorder="1">
      <alignment vertical="center"/>
    </xf>
    <xf numFmtId="188" fontId="26" fillId="0" borderId="0" xfId="0" applyNumberFormat="1" applyFont="1" applyBorder="1">
      <alignment vertical="center"/>
    </xf>
    <xf numFmtId="179" fontId="26" fillId="0" borderId="0" xfId="0" applyNumberFormat="1" applyFont="1" applyFill="1" applyBorder="1">
      <alignment vertical="center"/>
    </xf>
    <xf numFmtId="179" fontId="26" fillId="0" borderId="12" xfId="0" applyNumberFormat="1" applyFont="1" applyFill="1" applyBorder="1">
      <alignment vertical="center"/>
    </xf>
    <xf numFmtId="179" fontId="26" fillId="8" borderId="0" xfId="0" applyNumberFormat="1" applyFont="1" applyFill="1" applyBorder="1">
      <alignment vertical="center"/>
    </xf>
    <xf numFmtId="41" fontId="26" fillId="0" borderId="0" xfId="1" applyFont="1" applyFill="1" applyBorder="1">
      <alignment vertical="center"/>
    </xf>
    <xf numFmtId="41" fontId="26" fillId="0" borderId="9" xfId="1" applyFont="1" applyBorder="1">
      <alignment vertical="center"/>
    </xf>
    <xf numFmtId="186" fontId="26" fillId="0" borderId="12" xfId="0" applyNumberFormat="1" applyFont="1" applyBorder="1">
      <alignment vertical="center"/>
    </xf>
    <xf numFmtId="0" fontId="40" fillId="0" borderId="0" xfId="0" applyFont="1" applyBorder="1">
      <alignment vertical="center"/>
    </xf>
    <xf numFmtId="0" fontId="2" fillId="0" borderId="105" xfId="0" applyFont="1" applyBorder="1">
      <alignment vertical="center"/>
    </xf>
    <xf numFmtId="41" fontId="26" fillId="6" borderId="9" xfId="1" applyFont="1" applyFill="1" applyBorder="1">
      <alignment vertical="center"/>
    </xf>
    <xf numFmtId="41" fontId="26" fillId="0" borderId="9" xfId="1" applyFont="1" applyFill="1" applyBorder="1">
      <alignment vertical="center"/>
    </xf>
    <xf numFmtId="41" fontId="26" fillId="0" borderId="11" xfId="1" applyFont="1" applyFill="1" applyBorder="1">
      <alignment vertical="center"/>
    </xf>
    <xf numFmtId="41" fontId="26" fillId="8" borderId="9" xfId="1" applyFont="1" applyFill="1" applyBorder="1">
      <alignment vertical="center"/>
    </xf>
    <xf numFmtId="10" fontId="354" fillId="87" borderId="0" xfId="2" applyNumberFormat="1" applyFont="1" applyFill="1" applyBorder="1" applyAlignment="1">
      <alignment horizontal="right" vertical="center" wrapText="1"/>
    </xf>
    <xf numFmtId="0" fontId="26" fillId="0" borderId="0" xfId="0" applyFont="1">
      <alignment vertical="center"/>
    </xf>
    <xf numFmtId="0" fontId="26" fillId="6" borderId="0" xfId="0" applyFont="1" applyFill="1">
      <alignment vertical="center"/>
    </xf>
    <xf numFmtId="0" fontId="40" fillId="7" borderId="10" xfId="0" quotePrefix="1" applyFont="1" applyFill="1" applyBorder="1" applyAlignment="1">
      <alignment horizontal="right" vertical="center"/>
    </xf>
    <xf numFmtId="177" fontId="26" fillId="0" borderId="9" xfId="0" applyNumberFormat="1" applyFont="1" applyBorder="1">
      <alignment vertical="center"/>
    </xf>
    <xf numFmtId="177" fontId="26" fillId="6" borderId="9" xfId="0" applyNumberFormat="1" applyFont="1" applyFill="1" applyBorder="1">
      <alignment vertical="center"/>
    </xf>
    <xf numFmtId="177" fontId="26" fillId="8" borderId="9" xfId="0" applyNumberFormat="1" applyFont="1" applyFill="1" applyBorder="1">
      <alignment vertical="center"/>
    </xf>
    <xf numFmtId="186" fontId="26" fillId="0" borderId="11" xfId="0" applyNumberFormat="1" applyFont="1" applyBorder="1">
      <alignment vertical="center"/>
    </xf>
    <xf numFmtId="180" fontId="26" fillId="8" borderId="0" xfId="0" applyNumberFormat="1" applyFont="1" applyFill="1">
      <alignment vertical="center"/>
    </xf>
    <xf numFmtId="188" fontId="26" fillId="0" borderId="9" xfId="0" applyNumberFormat="1" applyFont="1" applyBorder="1">
      <alignment vertical="center"/>
    </xf>
    <xf numFmtId="177" fontId="26" fillId="0" borderId="9" xfId="0" applyNumberFormat="1" applyFont="1" applyFill="1" applyBorder="1">
      <alignment vertical="center"/>
    </xf>
    <xf numFmtId="186" fontId="26" fillId="0" borderId="0" xfId="0" applyNumberFormat="1" applyFont="1" applyBorder="1">
      <alignment vertical="center"/>
    </xf>
    <xf numFmtId="10" fontId="2" fillId="0" borderId="9" xfId="0" applyNumberFormat="1" applyFont="1" applyFill="1" applyBorder="1" applyAlignment="1">
      <alignment vertical="center" shrinkToFit="1"/>
    </xf>
    <xf numFmtId="10" fontId="2" fillId="8" borderId="9" xfId="0" applyNumberFormat="1" applyFont="1" applyFill="1" applyBorder="1" applyAlignment="1">
      <alignment vertical="center" shrinkToFit="1"/>
    </xf>
    <xf numFmtId="176" fontId="0" fillId="0" borderId="0" xfId="1" applyNumberFormat="1" applyFont="1">
      <alignment vertical="center"/>
    </xf>
    <xf numFmtId="0" fontId="38" fillId="5" borderId="0" xfId="0" applyFont="1" applyFill="1" applyAlignment="1">
      <alignment horizontal="center" vertical="center"/>
    </xf>
    <xf numFmtId="0" fontId="31" fillId="5" borderId="0" xfId="0" applyFont="1" applyFill="1" applyAlignment="1">
      <alignment horizontal="center" vertical="center"/>
    </xf>
    <xf numFmtId="0" fontId="51" fillId="0" borderId="0" xfId="0" applyFont="1" applyBorder="1" applyAlignment="1">
      <alignment horizontal="left" vertical="center" wrapText="1" readingOrder="1"/>
    </xf>
    <xf numFmtId="0" fontId="45" fillId="0" borderId="0" xfId="0" applyFont="1" applyAlignment="1">
      <alignment horizontal="left" vertical="center" wrapText="1"/>
    </xf>
    <xf numFmtId="0" fontId="45" fillId="0" borderId="0" xfId="0" applyFont="1" applyAlignment="1">
      <alignment horizontal="center" vertical="center"/>
    </xf>
    <xf numFmtId="0" fontId="51" fillId="0" borderId="0" xfId="0" quotePrefix="1" applyFont="1" applyBorder="1" applyAlignment="1">
      <alignment horizontal="left" vertical="center" wrapText="1" readingOrder="1"/>
    </xf>
    <xf numFmtId="0" fontId="69" fillId="0" borderId="34" xfId="0" applyFont="1" applyFill="1" applyBorder="1" applyAlignment="1">
      <alignment horizontal="center" vertical="center"/>
    </xf>
    <xf numFmtId="180" fontId="2" fillId="0" borderId="35" xfId="0" applyNumberFormat="1" applyFont="1" applyFill="1" applyBorder="1" applyAlignment="1">
      <alignment horizontal="right" vertical="center"/>
    </xf>
    <xf numFmtId="180" fontId="2" fillId="0" borderId="36" xfId="0" applyNumberFormat="1" applyFont="1" applyFill="1" applyBorder="1" applyAlignment="1">
      <alignment horizontal="right" vertical="center"/>
    </xf>
    <xf numFmtId="0" fontId="26" fillId="0" borderId="0" xfId="0" applyFont="1" applyAlignment="1">
      <alignment vertical="center"/>
    </xf>
    <xf numFmtId="0" fontId="38" fillId="5" borderId="0" xfId="0" applyFont="1" applyFill="1" applyAlignment="1">
      <alignment vertical="center"/>
    </xf>
    <xf numFmtId="0" fontId="31" fillId="0" borderId="0" xfId="0" applyFont="1" applyAlignment="1">
      <alignment vertical="center"/>
    </xf>
    <xf numFmtId="0" fontId="40" fillId="6" borderId="0" xfId="0" quotePrefix="1" applyFont="1" applyFill="1" applyBorder="1" applyAlignment="1">
      <alignment vertical="center"/>
    </xf>
    <xf numFmtId="0" fontId="43" fillId="0" borderId="0" xfId="0" quotePrefix="1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45" fillId="0" borderId="0" xfId="0" applyFont="1" applyFill="1" applyAlignment="1">
      <alignment horizontal="center" vertical="center"/>
    </xf>
    <xf numFmtId="0" fontId="40" fillId="0" borderId="10" xfId="0" quotePrefix="1" applyFont="1" applyFill="1" applyBorder="1" applyAlignment="1">
      <alignment horizontal="right" vertical="center"/>
    </xf>
    <xf numFmtId="0" fontId="45" fillId="0" borderId="0" xfId="0" applyFont="1" applyFill="1" applyBorder="1" applyAlignment="1">
      <alignment horizontal="center" vertical="center"/>
    </xf>
    <xf numFmtId="10" fontId="43" fillId="0" borderId="0" xfId="0" applyNumberFormat="1" applyFont="1" applyFill="1" applyBorder="1" applyAlignment="1">
      <alignment horizontal="right" vertical="center"/>
    </xf>
    <xf numFmtId="0" fontId="26" fillId="0" borderId="110" xfId="0" applyFont="1" applyFill="1" applyBorder="1">
      <alignment vertical="center"/>
    </xf>
    <xf numFmtId="177" fontId="26" fillId="0" borderId="0" xfId="0" applyNumberFormat="1" applyFont="1" applyFill="1" applyBorder="1">
      <alignment vertical="center"/>
    </xf>
    <xf numFmtId="0" fontId="45" fillId="0" borderId="0" xfId="0" applyFont="1" applyFill="1" applyBorder="1">
      <alignment vertical="center"/>
    </xf>
    <xf numFmtId="177" fontId="45" fillId="0" borderId="0" xfId="0" applyNumberFormat="1" applyFont="1" applyFill="1" applyBorder="1">
      <alignment vertical="center"/>
    </xf>
    <xf numFmtId="179" fontId="49" fillId="0" borderId="0" xfId="0" applyNumberFormat="1" applyFont="1" applyFill="1" applyAlignment="1">
      <alignment horizontal="right" vertical="center"/>
    </xf>
    <xf numFmtId="0" fontId="43" fillId="0" borderId="0" xfId="0" applyFont="1" applyFill="1">
      <alignment vertical="center"/>
    </xf>
    <xf numFmtId="0" fontId="43" fillId="0" borderId="0" xfId="0" applyFont="1" applyFill="1" applyBorder="1" applyAlignment="1">
      <alignment horizontal="center" vertical="center"/>
    </xf>
    <xf numFmtId="0" fontId="69" fillId="0" borderId="0" xfId="0" applyFont="1">
      <alignment vertical="center"/>
    </xf>
    <xf numFmtId="0" fontId="26" fillId="0" borderId="0" xfId="0" applyFont="1">
      <alignment vertical="center"/>
    </xf>
    <xf numFmtId="41" fontId="355" fillId="9" borderId="0" xfId="4310" applyFont="1" applyFill="1">
      <alignment vertical="center"/>
    </xf>
    <xf numFmtId="41" fontId="355" fillId="9" borderId="0" xfId="4310" applyFont="1" applyFill="1">
      <alignment vertical="center"/>
    </xf>
    <xf numFmtId="41" fontId="355" fillId="9" borderId="0" xfId="4310" applyFont="1" applyFill="1">
      <alignment vertical="center"/>
    </xf>
    <xf numFmtId="41" fontId="355" fillId="9" borderId="0" xfId="4310" applyFont="1" applyFill="1">
      <alignment vertical="center"/>
    </xf>
    <xf numFmtId="41" fontId="355" fillId="9" borderId="0" xfId="4310" applyFont="1" applyFill="1">
      <alignment vertical="center"/>
    </xf>
    <xf numFmtId="41" fontId="355" fillId="9" borderId="0" xfId="4310" applyFont="1" applyFill="1">
      <alignment vertical="center"/>
    </xf>
    <xf numFmtId="177" fontId="2" fillId="8" borderId="0" xfId="0" applyNumberFormat="1" applyFont="1" applyFill="1">
      <alignment vertical="center"/>
    </xf>
    <xf numFmtId="177" fontId="8" fillId="8" borderId="0" xfId="0" applyNumberFormat="1" applyFont="1" applyFill="1">
      <alignment vertical="center"/>
    </xf>
    <xf numFmtId="0" fontId="40" fillId="7" borderId="15" xfId="0" quotePrefix="1" applyFont="1" applyFill="1" applyBorder="1" applyAlignment="1">
      <alignment horizontal="right" vertical="center"/>
    </xf>
    <xf numFmtId="192" fontId="26" fillId="0" borderId="0" xfId="0" applyNumberFormat="1" applyFont="1">
      <alignment vertical="center"/>
    </xf>
    <xf numFmtId="0" fontId="26" fillId="0" borderId="0" xfId="0" applyFont="1" applyAlignment="1">
      <alignment horizontal="center" vertical="center"/>
    </xf>
    <xf numFmtId="0" fontId="26" fillId="88" borderId="0" xfId="0" applyFont="1" applyFill="1" applyAlignment="1">
      <alignment horizontal="center" vertical="center"/>
    </xf>
    <xf numFmtId="176" fontId="26" fillId="8" borderId="17" xfId="4310" applyNumberFormat="1" applyFont="1" applyFill="1" applyBorder="1">
      <alignment vertical="center"/>
    </xf>
    <xf numFmtId="176" fontId="26" fillId="8" borderId="109" xfId="4310" applyNumberFormat="1" applyFont="1" applyFill="1" applyBorder="1">
      <alignment vertical="center"/>
    </xf>
    <xf numFmtId="176" fontId="26" fillId="8" borderId="15" xfId="4310" applyNumberFormat="1" applyFont="1" applyFill="1" applyBorder="1">
      <alignment vertical="center"/>
    </xf>
    <xf numFmtId="176" fontId="26" fillId="8" borderId="17" xfId="4310" applyNumberFormat="1" applyFont="1" applyFill="1" applyBorder="1">
      <alignment vertical="center"/>
    </xf>
    <xf numFmtId="0" fontId="26" fillId="8" borderId="109" xfId="0" quotePrefix="1" applyFont="1" applyFill="1" applyBorder="1" applyAlignment="1">
      <alignment horizontal="center" vertical="center"/>
    </xf>
    <xf numFmtId="176" fontId="26" fillId="8" borderId="43" xfId="4310" applyNumberFormat="1" applyFont="1" applyFill="1" applyBorder="1">
      <alignment vertical="center"/>
    </xf>
    <xf numFmtId="41" fontId="26" fillId="8" borderId="48" xfId="0" applyNumberFormat="1" applyFont="1" applyFill="1" applyBorder="1" applyAlignment="1">
      <alignment vertical="center" shrinkToFit="1"/>
    </xf>
    <xf numFmtId="41" fontId="26" fillId="8" borderId="51" xfId="0" applyNumberFormat="1" applyFont="1" applyFill="1" applyBorder="1" applyAlignment="1">
      <alignment vertical="center" shrinkToFit="1"/>
    </xf>
    <xf numFmtId="41" fontId="26" fillId="8" borderId="52" xfId="0" applyNumberFormat="1" applyFont="1" applyFill="1" applyBorder="1" applyAlignment="1">
      <alignment vertical="center" shrinkToFit="1"/>
    </xf>
    <xf numFmtId="41" fontId="26" fillId="8" borderId="56" xfId="4310" applyFont="1" applyFill="1" applyBorder="1" applyAlignment="1">
      <alignment vertical="center" shrinkToFit="1"/>
    </xf>
    <xf numFmtId="41" fontId="40" fillId="8" borderId="44" xfId="0" applyNumberFormat="1" applyFont="1" applyFill="1" applyBorder="1" applyAlignment="1">
      <alignment vertical="center" shrinkToFit="1"/>
    </xf>
    <xf numFmtId="177" fontId="26" fillId="8" borderId="0" xfId="0" applyNumberFormat="1" applyFont="1" applyFill="1">
      <alignment vertical="center"/>
    </xf>
    <xf numFmtId="177" fontId="2" fillId="8" borderId="9" xfId="0" applyNumberFormat="1" applyFont="1" applyFill="1" applyBorder="1">
      <alignment vertical="center"/>
    </xf>
    <xf numFmtId="177" fontId="26" fillId="8" borderId="0" xfId="0" applyNumberFormat="1" applyFont="1" applyFill="1">
      <alignment vertical="center"/>
    </xf>
    <xf numFmtId="177" fontId="40" fillId="8" borderId="106" xfId="0" applyNumberFormat="1" applyFont="1" applyFill="1" applyBorder="1">
      <alignment vertical="center"/>
    </xf>
    <xf numFmtId="177" fontId="26" fillId="8" borderId="0" xfId="0" applyNumberFormat="1" applyFont="1" applyFill="1">
      <alignment vertical="center"/>
    </xf>
    <xf numFmtId="177" fontId="40" fillId="8" borderId="106" xfId="0" applyNumberFormat="1" applyFont="1" applyFill="1" applyBorder="1">
      <alignment vertical="center"/>
    </xf>
    <xf numFmtId="177" fontId="26" fillId="8" borderId="0" xfId="0" applyNumberFormat="1" applyFont="1" applyFill="1" applyAlignment="1">
      <alignment horizontal="right" vertical="center"/>
    </xf>
    <xf numFmtId="10" fontId="40" fillId="8" borderId="9" xfId="0" applyNumberFormat="1" applyFont="1" applyFill="1" applyBorder="1" applyAlignment="1">
      <alignment horizontal="right" vertical="center"/>
    </xf>
    <xf numFmtId="0" fontId="26" fillId="0" borderId="0" xfId="0" applyFont="1">
      <alignment vertical="center"/>
    </xf>
    <xf numFmtId="177" fontId="26" fillId="8" borderId="0" xfId="0" applyNumberFormat="1" applyFont="1" applyFill="1" applyAlignment="1">
      <alignment horizontal="right" vertical="center"/>
    </xf>
    <xf numFmtId="10" fontId="40" fillId="8" borderId="9" xfId="0" applyNumberFormat="1" applyFont="1" applyFill="1" applyBorder="1" applyAlignment="1">
      <alignment horizontal="right" vertical="center"/>
    </xf>
    <xf numFmtId="176" fontId="26" fillId="8" borderId="0" xfId="4310" applyNumberFormat="1" applyFont="1" applyFill="1" applyBorder="1" applyAlignment="1">
      <alignment horizontal="right" vertical="center"/>
    </xf>
    <xf numFmtId="0" fontId="40" fillId="7" borderId="10" xfId="0" quotePrefix="1" applyFont="1" applyFill="1" applyBorder="1" applyAlignment="1">
      <alignment horizontal="right" vertical="center"/>
    </xf>
    <xf numFmtId="177" fontId="26" fillId="8" borderId="0" xfId="0" applyNumberFormat="1" applyFont="1" applyFill="1">
      <alignment vertical="center"/>
    </xf>
    <xf numFmtId="177" fontId="40" fillId="8" borderId="106" xfId="0" applyNumberFormat="1" applyFont="1" applyFill="1" applyBorder="1">
      <alignment vertical="center"/>
    </xf>
    <xf numFmtId="43" fontId="55" fillId="0" borderId="0" xfId="0" applyNumberFormat="1" applyFont="1" applyAlignment="1">
      <alignment vertical="center"/>
    </xf>
    <xf numFmtId="176" fontId="26" fillId="8" borderId="17" xfId="1" applyNumberFormat="1" applyFont="1" applyFill="1" applyBorder="1">
      <alignment vertical="center"/>
    </xf>
    <xf numFmtId="176" fontId="26" fillId="8" borderId="19" xfId="1" applyNumberFormat="1" applyFont="1" applyFill="1" applyBorder="1">
      <alignment vertical="center"/>
    </xf>
    <xf numFmtId="176" fontId="26" fillId="8" borderId="109" xfId="1" applyNumberFormat="1" applyFont="1" applyFill="1" applyBorder="1">
      <alignment vertical="center"/>
    </xf>
    <xf numFmtId="176" fontId="26" fillId="8" borderId="43" xfId="1" applyNumberFormat="1" applyFont="1" applyFill="1" applyBorder="1">
      <alignment vertical="center"/>
    </xf>
    <xf numFmtId="0" fontId="26" fillId="0" borderId="9" xfId="0" applyFont="1" applyFill="1" applyBorder="1">
      <alignment vertical="center"/>
    </xf>
    <xf numFmtId="0" fontId="26" fillId="0" borderId="0" xfId="0" applyFont="1">
      <alignment vertical="center"/>
    </xf>
    <xf numFmtId="0" fontId="9" fillId="4" borderId="0" xfId="0" applyFont="1" applyFill="1" applyAlignment="1">
      <alignment horizontal="left" vertical="center"/>
    </xf>
    <xf numFmtId="0" fontId="19" fillId="4" borderId="0" xfId="0" applyFont="1" applyFill="1" applyAlignment="1">
      <alignment horizontal="left" vertical="center"/>
    </xf>
    <xf numFmtId="0" fontId="11" fillId="4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/>
    </xf>
    <xf numFmtId="0" fontId="11" fillId="4" borderId="0" xfId="0" applyFont="1" applyFill="1" applyAlignment="1" applyProtection="1">
      <alignment horizontal="left" vertical="center"/>
    </xf>
    <xf numFmtId="0" fontId="35" fillId="6" borderId="0" xfId="0" applyFont="1" applyFill="1" applyAlignment="1">
      <alignment horizontal="left" vertical="center"/>
    </xf>
    <xf numFmtId="0" fontId="35" fillId="6" borderId="5" xfId="0" applyFont="1" applyFill="1" applyBorder="1" applyAlignment="1">
      <alignment horizontal="left" vertical="center"/>
    </xf>
    <xf numFmtId="0" fontId="33" fillId="14" borderId="0" xfId="0" applyFont="1" applyFill="1" applyAlignment="1">
      <alignment horizontal="left" vertical="center"/>
    </xf>
    <xf numFmtId="0" fontId="29" fillId="14" borderId="0" xfId="0" applyFont="1" applyFill="1" applyAlignment="1">
      <alignment horizontal="center" vertical="center"/>
    </xf>
    <xf numFmtId="0" fontId="35" fillId="0" borderId="0" xfId="0" applyFont="1">
      <alignment vertical="center"/>
    </xf>
    <xf numFmtId="0" fontId="35" fillId="0" borderId="5" xfId="0" applyFont="1" applyBorder="1">
      <alignment vertical="center"/>
    </xf>
    <xf numFmtId="0" fontId="35" fillId="0" borderId="0" xfId="0" applyFont="1" applyAlignment="1">
      <alignment horizontal="left" vertical="center"/>
    </xf>
    <xf numFmtId="0" fontId="35" fillId="0" borderId="5" xfId="0" applyFont="1" applyBorder="1" applyAlignment="1">
      <alignment horizontal="left" vertical="center"/>
    </xf>
    <xf numFmtId="0" fontId="35" fillId="0" borderId="0" xfId="0" applyFont="1" applyBorder="1" applyAlignment="1" applyProtection="1">
      <alignment horizontal="left" vertical="center"/>
    </xf>
    <xf numFmtId="0" fontId="35" fillId="0" borderId="5" xfId="0" applyFont="1" applyBorder="1" applyAlignment="1" applyProtection="1">
      <alignment horizontal="left" vertical="center"/>
    </xf>
    <xf numFmtId="0" fontId="37" fillId="14" borderId="0" xfId="0" applyFont="1" applyFill="1" applyAlignment="1">
      <alignment horizontal="center" vertical="center"/>
    </xf>
    <xf numFmtId="0" fontId="38" fillId="5" borderId="0" xfId="0" applyFont="1" applyFill="1" applyAlignment="1">
      <alignment horizontal="center" vertical="center"/>
    </xf>
    <xf numFmtId="0" fontId="31" fillId="5" borderId="0" xfId="0" applyFont="1" applyFill="1" applyAlignment="1">
      <alignment horizontal="center" vertical="center"/>
    </xf>
    <xf numFmtId="0" fontId="43" fillId="6" borderId="0" xfId="0" applyFont="1" applyFill="1" applyAlignment="1">
      <alignment horizontal="left" vertical="center"/>
    </xf>
    <xf numFmtId="0" fontId="43" fillId="6" borderId="5" xfId="0" applyFont="1" applyFill="1" applyBorder="1" applyAlignment="1">
      <alignment horizontal="left" vertical="center"/>
    </xf>
    <xf numFmtId="0" fontId="46" fillId="14" borderId="0" xfId="0" applyFont="1" applyFill="1" applyAlignment="1">
      <alignment horizontal="left" vertical="center"/>
    </xf>
    <xf numFmtId="0" fontId="43" fillId="0" borderId="13" xfId="0" quotePrefix="1" applyFont="1" applyBorder="1" applyAlignment="1">
      <alignment horizontal="left" wrapText="1"/>
    </xf>
    <xf numFmtId="0" fontId="43" fillId="6" borderId="0" xfId="0" applyFont="1" applyFill="1">
      <alignment vertical="center"/>
    </xf>
    <xf numFmtId="0" fontId="43" fillId="6" borderId="5" xfId="0" applyFont="1" applyFill="1" applyBorder="1">
      <alignment vertical="center"/>
    </xf>
    <xf numFmtId="0" fontId="61" fillId="0" borderId="13" xfId="0" quotePrefix="1" applyFont="1" applyBorder="1" applyAlignment="1">
      <alignment horizontal="left" vertical="center" wrapText="1"/>
    </xf>
    <xf numFmtId="0" fontId="61" fillId="0" borderId="0" xfId="0" quotePrefix="1" applyFont="1" applyAlignment="1">
      <alignment horizontal="left" vertical="center" wrapText="1"/>
    </xf>
    <xf numFmtId="0" fontId="35" fillId="0" borderId="21" xfId="0" applyFont="1" applyBorder="1" applyAlignment="1">
      <alignment horizontal="left" vertical="center"/>
    </xf>
    <xf numFmtId="0" fontId="50" fillId="14" borderId="0" xfId="0" applyFont="1" applyFill="1" applyAlignment="1">
      <alignment horizontal="left" vertical="center" shrinkToFit="1"/>
    </xf>
    <xf numFmtId="0" fontId="43" fillId="6" borderId="21" xfId="0" applyFont="1" applyFill="1" applyBorder="1">
      <alignment vertical="center"/>
    </xf>
    <xf numFmtId="0" fontId="51" fillId="0" borderId="13" xfId="0" applyFont="1" applyBorder="1" applyAlignment="1">
      <alignment horizontal="left" vertical="center" wrapText="1" readingOrder="1"/>
    </xf>
    <xf numFmtId="0" fontId="51" fillId="0" borderId="0" xfId="0" applyFont="1" applyBorder="1" applyAlignment="1">
      <alignment horizontal="left" vertical="center" wrapText="1" readingOrder="1"/>
    </xf>
    <xf numFmtId="0" fontId="49" fillId="6" borderId="9" xfId="0" quotePrefix="1" applyFont="1" applyFill="1" applyBorder="1" applyAlignment="1">
      <alignment horizontal="left" vertical="center"/>
    </xf>
    <xf numFmtId="0" fontId="40" fillId="6" borderId="9" xfId="0" applyFont="1" applyFill="1" applyBorder="1" applyAlignment="1">
      <alignment horizontal="center" vertical="center"/>
    </xf>
    <xf numFmtId="0" fontId="26" fillId="6" borderId="9" xfId="0" applyFont="1" applyFill="1" applyBorder="1" applyAlignment="1">
      <alignment horizontal="center" vertical="center"/>
    </xf>
    <xf numFmtId="0" fontId="17" fillId="0" borderId="0" xfId="0" quotePrefix="1" applyFont="1" applyAlignment="1">
      <alignment horizontal="left" vertical="center"/>
    </xf>
    <xf numFmtId="0" fontId="45" fillId="0" borderId="0" xfId="0" applyFont="1" applyAlignment="1">
      <alignment horizontal="left" vertical="center" wrapText="1"/>
    </xf>
    <xf numFmtId="0" fontId="35" fillId="0" borderId="21" xfId="0" applyFont="1" applyBorder="1" applyAlignment="1" applyProtection="1">
      <alignment horizontal="left" vertical="center"/>
    </xf>
    <xf numFmtId="0" fontId="83" fillId="14" borderId="0" xfId="0" applyFont="1" applyFill="1" applyAlignment="1">
      <alignment horizontal="left" vertical="center"/>
    </xf>
    <xf numFmtId="0" fontId="45" fillId="0" borderId="0" xfId="0" applyFont="1" applyAlignment="1">
      <alignment horizontal="center" vertical="center"/>
    </xf>
    <xf numFmtId="0" fontId="43" fillId="0" borderId="0" xfId="0" applyFont="1">
      <alignment vertical="center"/>
    </xf>
    <xf numFmtId="0" fontId="43" fillId="0" borderId="5" xfId="0" applyFont="1" applyBorder="1">
      <alignment vertical="center"/>
    </xf>
    <xf numFmtId="0" fontId="51" fillId="0" borderId="13" xfId="0" quotePrefix="1" applyFont="1" applyBorder="1" applyAlignment="1">
      <alignment horizontal="left" vertical="center" wrapText="1" readingOrder="1"/>
    </xf>
    <xf numFmtId="0" fontId="43" fillId="2" borderId="13" xfId="0" applyFont="1" applyFill="1" applyBorder="1" applyAlignment="1">
      <alignment horizontal="left"/>
    </xf>
    <xf numFmtId="0" fontId="40" fillId="7" borderId="41" xfId="0" applyFont="1" applyFill="1" applyBorder="1" applyAlignment="1">
      <alignment horizontal="center" vertical="center" shrinkToFit="1"/>
    </xf>
    <xf numFmtId="0" fontId="40" fillId="7" borderId="13" xfId="0" applyFont="1" applyFill="1" applyBorder="1" applyAlignment="1">
      <alignment horizontal="center" vertical="center" shrinkToFit="1"/>
    </xf>
    <xf numFmtId="0" fontId="40" fillId="7" borderId="40" xfId="0" applyFont="1" applyFill="1" applyBorder="1" applyAlignment="1">
      <alignment horizontal="center" vertical="center" shrinkToFit="1"/>
    </xf>
    <xf numFmtId="0" fontId="40" fillId="7" borderId="41" xfId="0" applyFont="1" applyFill="1" applyBorder="1" applyAlignment="1">
      <alignment horizontal="center" vertical="center"/>
    </xf>
    <xf numFmtId="0" fontId="40" fillId="7" borderId="40" xfId="0" applyFont="1" applyFill="1" applyBorder="1" applyAlignment="1">
      <alignment horizontal="center" vertical="center"/>
    </xf>
    <xf numFmtId="0" fontId="40" fillId="7" borderId="41" xfId="0" quotePrefix="1" applyFont="1" applyFill="1" applyBorder="1" applyAlignment="1">
      <alignment horizontal="center" vertical="center" shrinkToFit="1"/>
    </xf>
    <xf numFmtId="0" fontId="40" fillId="7" borderId="40" xfId="0" quotePrefix="1" applyFont="1" applyFill="1" applyBorder="1" applyAlignment="1">
      <alignment horizontal="center" vertical="center" shrinkToFit="1"/>
    </xf>
    <xf numFmtId="0" fontId="49" fillId="7" borderId="0" xfId="0" applyFont="1" applyFill="1" applyAlignment="1">
      <alignment horizontal="center" vertical="center" shrinkToFit="1"/>
    </xf>
    <xf numFmtId="0" fontId="49" fillId="7" borderId="25" xfId="0" applyFont="1" applyFill="1" applyBorder="1" applyAlignment="1">
      <alignment horizontal="center" vertical="center" shrinkToFit="1"/>
    </xf>
    <xf numFmtId="0" fontId="49" fillId="7" borderId="0" xfId="0" applyFont="1" applyFill="1" applyAlignment="1">
      <alignment horizontal="center" vertical="center" wrapText="1" shrinkToFit="1"/>
    </xf>
    <xf numFmtId="0" fontId="49" fillId="7" borderId="25" xfId="0" applyFont="1" applyFill="1" applyBorder="1" applyAlignment="1">
      <alignment horizontal="center" vertical="center" wrapText="1" shrinkToFit="1"/>
    </xf>
    <xf numFmtId="0" fontId="40" fillId="7" borderId="57" xfId="0" applyFont="1" applyFill="1" applyBorder="1" applyAlignment="1">
      <alignment horizontal="center" vertical="center" shrinkToFit="1"/>
    </xf>
    <xf numFmtId="0" fontId="49" fillId="7" borderId="36" xfId="0" applyFont="1" applyFill="1" applyBorder="1" applyAlignment="1">
      <alignment horizontal="center" vertical="center" shrinkToFit="1"/>
    </xf>
    <xf numFmtId="0" fontId="49" fillId="7" borderId="59" xfId="0" applyFont="1" applyFill="1" applyBorder="1" applyAlignment="1">
      <alignment horizontal="center" vertical="center" shrinkToFit="1"/>
    </xf>
    <xf numFmtId="0" fontId="49" fillId="7" borderId="34" xfId="0" applyFont="1" applyFill="1" applyBorder="1" applyAlignment="1">
      <alignment horizontal="center" vertical="center" wrapText="1" shrinkToFit="1"/>
    </xf>
    <xf numFmtId="0" fontId="49" fillId="7" borderId="60" xfId="0" applyFont="1" applyFill="1" applyBorder="1" applyAlignment="1">
      <alignment horizontal="center" vertical="center" wrapText="1" shrinkToFit="1"/>
    </xf>
    <xf numFmtId="0" fontId="40" fillId="7" borderId="57" xfId="0" applyFont="1" applyFill="1" applyBorder="1" applyAlignment="1">
      <alignment horizontal="center" vertical="center"/>
    </xf>
    <xf numFmtId="0" fontId="40" fillId="7" borderId="13" xfId="0" applyFont="1" applyFill="1" applyBorder="1" applyAlignment="1">
      <alignment horizontal="center" vertical="center"/>
    </xf>
    <xf numFmtId="0" fontId="40" fillId="7" borderId="58" xfId="0" applyFont="1" applyFill="1" applyBorder="1" applyAlignment="1">
      <alignment horizontal="center" vertical="center"/>
    </xf>
    <xf numFmtId="0" fontId="40" fillId="7" borderId="58" xfId="0" applyFont="1" applyFill="1" applyBorder="1" applyAlignment="1">
      <alignment horizontal="center" vertical="center" shrinkToFit="1"/>
    </xf>
    <xf numFmtId="0" fontId="40" fillId="7" borderId="57" xfId="0" quotePrefix="1" applyFont="1" applyFill="1" applyBorder="1" applyAlignment="1">
      <alignment horizontal="center" vertical="center" shrinkToFit="1"/>
    </xf>
    <xf numFmtId="10" fontId="40" fillId="0" borderId="12" xfId="0" applyNumberFormat="1" applyFont="1" applyBorder="1" applyAlignment="1">
      <alignment horizontal="left" vertical="center"/>
    </xf>
    <xf numFmtId="10" fontId="40" fillId="0" borderId="49" xfId="0" applyNumberFormat="1" applyFont="1" applyBorder="1" applyAlignment="1">
      <alignment horizontal="left" vertical="center"/>
    </xf>
    <xf numFmtId="0" fontId="40" fillId="0" borderId="70" xfId="0" applyFont="1" applyBorder="1" applyAlignment="1">
      <alignment horizontal="left" vertical="center"/>
    </xf>
    <xf numFmtId="0" fontId="40" fillId="0" borderId="71" xfId="0" applyFont="1" applyBorder="1" applyAlignment="1">
      <alignment horizontal="left" vertical="center"/>
    </xf>
    <xf numFmtId="0" fontId="8" fillId="7" borderId="10" xfId="0" quotePrefix="1" applyFont="1" applyFill="1" applyBorder="1" applyAlignment="1">
      <alignment horizontal="left" vertical="center"/>
    </xf>
    <xf numFmtId="0" fontId="8" fillId="7" borderId="14" xfId="0" quotePrefix="1" applyFont="1" applyFill="1" applyBorder="1" applyAlignment="1">
      <alignment horizontal="left" vertical="center"/>
    </xf>
    <xf numFmtId="0" fontId="8" fillId="0" borderId="26" xfId="0" applyFont="1" applyBorder="1" applyAlignment="1">
      <alignment horizontal="left" vertical="center"/>
    </xf>
    <xf numFmtId="0" fontId="8" fillId="0" borderId="46" xfId="0" applyFont="1" applyBorder="1" applyAlignment="1">
      <alignment horizontal="left" vertical="center"/>
    </xf>
    <xf numFmtId="0" fontId="46" fillId="14" borderId="0" xfId="0" applyFont="1" applyFill="1" applyAlignment="1">
      <alignment horizontal="left" vertical="center" shrinkToFit="1"/>
    </xf>
    <xf numFmtId="0" fontId="45" fillId="0" borderId="0" xfId="0" applyFont="1" applyAlignment="1">
      <alignment horizontal="left" vertical="center"/>
    </xf>
    <xf numFmtId="0" fontId="45" fillId="0" borderId="5" xfId="0" applyFont="1" applyBorder="1" applyAlignment="1">
      <alignment horizontal="left" vertical="center"/>
    </xf>
    <xf numFmtId="0" fontId="51" fillId="0" borderId="0" xfId="0" quotePrefix="1" applyFont="1" applyBorder="1" applyAlignment="1">
      <alignment horizontal="left" vertical="center" wrapText="1" readingOrder="1"/>
    </xf>
    <xf numFmtId="0" fontId="45" fillId="0" borderId="0" xfId="0" applyFont="1" applyFill="1" applyBorder="1" applyAlignment="1" applyProtection="1">
      <alignment horizontal="left" vertical="center"/>
    </xf>
    <xf numFmtId="0" fontId="45" fillId="0" borderId="5" xfId="0" applyFont="1" applyFill="1" applyBorder="1" applyAlignment="1" applyProtection="1">
      <alignment horizontal="left" vertical="center"/>
    </xf>
    <xf numFmtId="0" fontId="51" fillId="0" borderId="105" xfId="0" quotePrefix="1" applyFont="1" applyBorder="1" applyAlignment="1">
      <alignment horizontal="left" vertical="center" wrapText="1" readingOrder="1"/>
    </xf>
    <xf numFmtId="0" fontId="40" fillId="7" borderId="41" xfId="0" quotePrefix="1" applyFont="1" applyFill="1" applyBorder="1" applyAlignment="1">
      <alignment horizontal="center" vertical="center"/>
    </xf>
    <xf numFmtId="0" fontId="8" fillId="7" borderId="14" xfId="0" applyFont="1" applyFill="1" applyBorder="1" applyAlignment="1">
      <alignment horizontal="left" vertical="center"/>
    </xf>
    <xf numFmtId="0" fontId="8" fillId="0" borderId="72" xfId="0" applyFont="1" applyBorder="1" applyAlignment="1">
      <alignment horizontal="left" vertical="center"/>
    </xf>
    <xf numFmtId="0" fontId="45" fillId="0" borderId="0" xfId="0" quotePrefix="1" applyFont="1" applyBorder="1" applyAlignment="1">
      <alignment horizontal="left" vertical="center" wrapText="1"/>
    </xf>
    <xf numFmtId="0" fontId="45" fillId="0" borderId="13" xfId="0" quotePrefix="1" applyFont="1" applyBorder="1" applyAlignment="1">
      <alignment horizontal="left" vertical="center" wrapText="1"/>
    </xf>
  </cellXfs>
  <cellStyles count="4327">
    <cellStyle name="-" xfId="58" xr:uid="{7AD700F7-3203-494A-9412-98D5F0E7DD1B}"/>
    <cellStyle name=" " xfId="3063" xr:uid="{24554785-4D42-40A7-8C04-D64667B4E1F4}"/>
    <cellStyle name=" _x001f__x001f__x001e__x001f__x001e__x001e__x001e__x001e__x001e__x001d__x001d__x001d__x001d__x001c__x001c__x001c__x001c__x001c__x001c__x001c__x001c__x001b__x001b__x001b__x001b__x001a__x001b__x001b__x001a__x001a_" xfId="3064" xr:uid="{7D13E356-5B8C-4667-B587-A31AE156E9B8}"/>
    <cellStyle name="          _x000d__x000a_386grabber=AVGA.3GR_x000d_" xfId="3065" xr:uid="{546BDB9B-D5CE-4AC3-BDFA-E1299ED9F412}"/>
    <cellStyle name="          _x000d__x000a_386grabber=KSVGA.3GR" xfId="3066" xr:uid="{89C37DBF-79BF-48E3-AE83-8DBAB1EED52D}"/>
    <cellStyle name="          _x000d__x000a_386grabber=vga.3gr_x000d__x000a_" xfId="59" xr:uid="{9B0FFB4B-C5D5-49C9-B876-8E463C55F2C7}"/>
    <cellStyle name="          _x000d__x000a_386grabber=vga.3gr_x000d__x000a_ 2" xfId="3068" xr:uid="{FC3BACA3-3F8A-4225-BEAE-5A7A4E2F6637}"/>
    <cellStyle name="          _x000d__x000a_386grabber=vga.3gr_x000d__x000a_ 3" xfId="3067" xr:uid="{7E923564-DF7D-4759-A5DB-E44AE73445C9}"/>
    <cellStyle name="          _x000d__x000a_mouse.drv=lmouse.drv" xfId="3069" xr:uid="{31505BFE-A70D-44E2-B6B4-5B7AB9C38FEF}"/>
    <cellStyle name="          _x000d__x000a_shell=progman.exe_x000d__x000a_m" xfId="60" xr:uid="{E01E13AC-5DCD-4F26-9A68-E0B4172A7746}"/>
    <cellStyle name=" [0]_인원95년" xfId="3070" xr:uid="{0F3E13E6-41DC-4D55-BC66-0506AA016C1C}"/>
    <cellStyle name=" _(건기)Reference-인원 인건비" xfId="3071" xr:uid="{00D84B95-302B-418F-A9CA-2F90B653FDA6}"/>
    <cellStyle name=" _Reference-template(20071127)" xfId="3072" xr:uid="{06ED034B-01A3-4753-9497-D7AC38CE128D}"/>
    <cellStyle name=" _구매 sb (2)" xfId="3073" xr:uid="{6D0EDD31-8094-4931-9724-C2339D374E33}"/>
    <cellStyle name=" _구매 sb (2)_Reference-template(20080403)" xfId="3074" xr:uid="{C6D5B960-E5B9-4187-83D4-C8CF00AE094A}"/>
    <cellStyle name=" _구매 sb (2)_Xl0000018" xfId="3075" xr:uid="{3BCE8B17-7B50-4EE8-A2F1-0D697D9EC9AA}"/>
    <cellStyle name=" _구매 sb (2)_건기BG 매출채권계획(본사)" xfId="3076" xr:uid="{887DA256-E12D-4EBD-9AD6-112187BD3C16}"/>
    <cellStyle name=" _나머지 놈들 (2)" xfId="3077" xr:uid="{BF0315F2-648C-4301-979F-F800120B922D}"/>
    <cellStyle name=" _나머지 놈들 (2)_Reference-template(20080403)" xfId="3078" xr:uid="{7E02FDF6-D6F4-4BF2-AEB0-A885054AE190}"/>
    <cellStyle name=" _나머지 놈들 (2)_Xl0000018" xfId="3079" xr:uid="{50156F6F-BD52-4F5D-A791-230FDE33ECDC}"/>
    <cellStyle name=" _나머지 놈들 (2)_건기BG 매출채권계획(본사)" xfId="3080" xr:uid="{E59E44BF-D0B2-4BDF-97D4-F5BA7C8D9C2E}"/>
    <cellStyle name=" _년도별 투자" xfId="3081" xr:uid="{DC2C3C47-A5A8-4813-B73E-45AAF56F52E5}"/>
    <cellStyle name=" _년도별 투자 (2)" xfId="3082" xr:uid="{D8A19E90-39DE-45FE-A69A-FF90CEE26352}"/>
    <cellStyle name=" _년도별 투자_Reference-template(20080403)" xfId="3083" xr:uid="{82ED25AB-CA6F-4A38-8A55-40A72F0BFDBE}"/>
    <cellStyle name=" _년도별 투자_Xl0000018" xfId="3084" xr:uid="{A4CB749B-B839-424D-A1FE-2C14B0DD2320}"/>
    <cellStyle name=" _년도별 투자_건기BG 매출채권계획(본사)" xfId="3085" xr:uid="{F6A9F762-3732-4804-B4DD-29A7ECBA21A6}"/>
    <cellStyle name=" _무역10월 " xfId="3086" xr:uid="{FB25B9E2-8065-4592-B7AD-CAA70CFFBB13}"/>
    <cellStyle name=" _복사본 취합 - Reference-template (2)" xfId="3087" xr:uid="{FA10C4FA-3A5D-40D2-BB73-50C29AC58AC1}"/>
    <cellStyle name=" _전략투자" xfId="3088" xr:uid="{2327D7AA-4D9E-4D64-BF70-4A52C7678FB2}"/>
    <cellStyle name=" _전략투자_Reference-template(20080403)" xfId="3089" xr:uid="{CB96C136-CDE7-4CB8-B8C0-BDA712D0D80F}"/>
    <cellStyle name=" _전략투자_Xl0000018" xfId="3090" xr:uid="{6EDF2765-439A-4B47-B855-323439614DA9}"/>
    <cellStyle name=" _전략투자_건기BG 매출채권계획(본사)" xfId="3091" xr:uid="{2BFE3B0F-4AA0-49D8-B710-02F2AD0CC3EF}"/>
    <cellStyle name=" _표지_Sheet1 (2)" xfId="3092" xr:uid="{FB0FDC67-21DE-409C-BA0A-82CB7E727E9E}"/>
    <cellStyle name=" 1" xfId="3093" xr:uid="{2154571B-E972-49D6-BE52-039DDE5978A8}"/>
    <cellStyle name="- 2" xfId="4075" xr:uid="{57F662CF-C182-4E07-8889-F5A07D5E8725}"/>
    <cellStyle name="- 3" xfId="4231" xr:uid="{D7C90F3B-B7C2-4E31-8635-BD388D2EE72A}"/>
    <cellStyle name=" 허용예산.xls]3v16ictONiIe4PXBkWMyPCb5O" xfId="3094" xr:uid="{EF47EE07-64FA-4689-A97D-C44FFA857C98}"/>
    <cellStyle name=" 허용예산.xls]3v16ictONiIe4PXBkWMyPCb5O 2" xfId="4233" xr:uid="{89BA1B12-AB97-4930-9A2B-8B036228A6CA}"/>
    <cellStyle name="_x000a_386grabber=M" xfId="41" xr:uid="{F1C7D791-4A6B-4F46-B629-03E207A0A9A7}"/>
    <cellStyle name="-#,###" xfId="61" xr:uid="{7884B30A-437B-4DF6-9D4A-708FA586A263}"/>
    <cellStyle name="-#,### 2" xfId="4076" xr:uid="{DE69C1CC-3847-49E3-B4DF-1EBEB2E5D4B7}"/>
    <cellStyle name="$" xfId="62" xr:uid="{17C582F6-85FD-4A33-922D-C9326A14EA32}"/>
    <cellStyle name="$_db진흥" xfId="63" xr:uid="{D735E9CE-C9DC-48C0-A086-C2547CE63989}"/>
    <cellStyle name="$_견적2" xfId="64" xr:uid="{D02D0CFE-A12E-4923-96D8-F7733467F057}"/>
    <cellStyle name="$_기아" xfId="65" xr:uid="{C2BE3CEA-4A0D-4373-9D20-81E6538B91BE}"/>
    <cellStyle name="%" xfId="66" xr:uid="{3211D37F-9C6C-4D34-84D7-3ED003B55ED5}"/>
    <cellStyle name="?" xfId="67" xr:uid="{F4138F77-48F1-463C-A28C-C7843B777F04}"/>
    <cellStyle name="_x001f_?--_x0004_ _x000c_ _x0003__x000b__x0001__x000a__x000b__x0002_--_x0008__x0004__x0002__x0002__x0007__x0007__x0007__x0007__x0007__x0007__x0007__x0007__x0007__x0007__x0007__x0007__x0007__x0007__x0002_-_x0004_ _x000c_ _x0003__x000b__x0001__x000a__x000b__x0002_--_x0008__x0002_" xfId="68" xr:uid="{162C0041-8E61-43E0-A352-F9C6D99376B8}"/>
    <cellStyle name="?? [0.00]_pr" xfId="69" xr:uid="{ACB01D91-9DE5-4B93-AEFD-BBD3C9604627}"/>
    <cellStyle name="??&amp;O?&amp;H?_x0008__x000f__x0007_?_x0007__x0001__x0001_" xfId="70" xr:uid="{E43DF86E-6FA3-4D4A-BB98-C2073D246079}"/>
    <cellStyle name="??&amp;O?&amp;H?_x0008_??_x0007__x0001__x0001_" xfId="71" xr:uid="{E8A4E562-E979-4053-B1DE-E8BEB2145CED}"/>
    <cellStyle name="??&amp;O?&amp;H?_x0008_??_x000f__x0001__x0001_" xfId="72" xr:uid="{482B7755-EACB-4CC2-8014-C72FAD9895C8}"/>
    <cellStyle name="??&amp;O?&amp;H?_x0008_??_x0007__x0001__x0001__마케팅0705-2(1)" xfId="73" xr:uid="{4986471C-CEF3-419F-BB63-9AEB165A59AD}"/>
    <cellStyle name="??&amp;O?&amp;H?_x0008_??_x000f__x0001__x0001__월말자료" xfId="74" xr:uid="{2CC228B4-FC39-4234-9F19-578EA73F4E02}"/>
    <cellStyle name="??&amp;O?&amp;H?_x0008__x000f__x0007_?_x0007__x0001__x0001__마케팅0705-2(1)" xfId="75" xr:uid="{968E3031-9146-456B-A52C-8852415D26B2}"/>
    <cellStyle name="???­" xfId="76" xr:uid="{976C2B26-9FE9-4DC2-BC91-EF77B7A53C09}"/>
    <cellStyle name="???­ [0]" xfId="77" xr:uid="{4CB8E1CD-9DB2-4F4E-A842-DFE86072E722}"/>
    <cellStyle name="?????_VERA" xfId="78" xr:uid="{4E995DE4-BE05-4611-B584-D8242A07E8CA}"/>
    <cellStyle name="????_????bal" xfId="79" xr:uid="{9F13A3A1-B37D-4A98-AC5E-2D265996D7B5}"/>
    <cellStyle name="???­_¸???" xfId="80" xr:uid="{8372A291-D3B1-481B-8ECD-FAC59DCBA5E1}"/>
    <cellStyle name="???ø" xfId="81" xr:uid="{908B0D3B-5DAD-414E-8ECE-DB33D69A9F0E}"/>
    <cellStyle name="??_??bal???." xfId="82" xr:uid="{E9E0B6F5-AF7F-4B24-87FD-9000126CE1DE}"/>
    <cellStyle name="?”´?_REV3 " xfId="3095" xr:uid="{CC542367-B3E8-46F1-86EE-56FF2A9AA7FC}"/>
    <cellStyle name="?e??A?_laroux_A??I2A?_BS&amp;IncStat_PL_S " xfId="3096" xr:uid="{7E39C3BF-406D-46E8-909A-F636462C87FB}"/>
    <cellStyle name="?þ¸¶" xfId="83" xr:uid="{56E5307C-97B3-4CAD-9819-0038D8F26651}"/>
    <cellStyle name="?þ¸¶ [0]" xfId="84" xr:uid="{4800A6A4-87EC-4F59-BEE5-8609AA117CB6}"/>
    <cellStyle name="?þ¸¶_¸???" xfId="85" xr:uid="{6D0EACF6-F854-46D3-AD6A-A0F49C9EB5F0}"/>
    <cellStyle name="?W?_laroux" xfId="86" xr:uid="{F1421D4B-3EF6-4137-BD4D-B1D2177A0284}"/>
    <cellStyle name="?霖_?寇bal" xfId="87" xr:uid="{55029EE5-BAE4-424C-BEB6-95DF76168A43}"/>
    <cellStyle name="?마 [0]_CASH FLOW " xfId="3097" xr:uid="{329A6A45-5D1D-4DCC-9BC9-18EA8375EA03}"/>
    <cellStyle name="?마_CASH FLOW " xfId="3098" xr:uid="{13D2D3F6-DD87-47AF-93FC-3A1313A32B26}"/>
    <cellStyle name="?핺_2Q97 dist.EOM " xfId="3099" xr:uid="{319A1728-F746-4763-AE40-6188A9AD79C9}"/>
    <cellStyle name="@_2. 12월 직별생산성  " xfId="3100" xr:uid="{21A04BC2-0425-4CA8-B1FE-B3D0E739030A}"/>
    <cellStyle name="@_2. 12월 직별생산성  _5.98노동생산총괄 (분기예상) " xfId="3101" xr:uid="{DC2814C3-0080-4569-80D7-D07406E0665C}"/>
    <cellStyle name="@_2. 12월 직별생산성  _5.98노동생산총괄 (분기예상) _2.인력운영현황 " xfId="3102" xr:uid="{5D3C2110-2CD9-4720-9F2F-BD7914C2E584}"/>
    <cellStyle name="@_2. 12월 직별생산성  _5.98노동생산총괄 (분기예상) _3.월간노동생산성 " xfId="3103" xr:uid="{641A940D-DF95-494C-9DE2-F3991CF452C5}"/>
    <cellStyle name="@_2. 12월 직별생산성  _5.98노동생산총괄 (분기예상) _3.주간노동생산성 " xfId="3104" xr:uid="{031A3C68-13A4-46AB-80D6-866AF2BEFC17}"/>
    <cellStyle name="@_2. 12월 직별생산성  _5.98노동생산총괄 (분기예상) _3.직별노동생산성 " xfId="3105" xr:uid="{16050B86-4D62-4E75-8FF9-C86C603158DD}"/>
    <cellStyle name="@_2. 12월 직별생산성  _98노동생산총괄 (분기) " xfId="3106" xr:uid="{D98A93FA-6F6B-41C1-958A-60EF95EAA48F}"/>
    <cellStyle name="@_2. 직별생산성 " xfId="3107" xr:uid="{02026D8C-D7E3-4869-90B2-2788D9821E50}"/>
    <cellStyle name="@_2. 직별생산성  " xfId="3108" xr:uid="{2938CEBA-EBAD-4EF2-9C69-3C3FA5ABFB51}"/>
    <cellStyle name="@_2. 직별생산성  _5.98노동생산총괄 (분기예상) " xfId="3109" xr:uid="{924C18CA-3CFB-4664-AF1B-5D5736600298}"/>
    <cellStyle name="@_2. 직별생산성  _5.98노동생산총괄 (분기예상) _2.인력운영현황 " xfId="3110" xr:uid="{75844A74-9003-4448-8189-57E24CA704D7}"/>
    <cellStyle name="@_2. 직별생산성  _5.98노동생산총괄 (분기예상) _3.월간노동생산성 " xfId="3111" xr:uid="{D0DD13E2-C8FA-4166-84A8-ECF19EACA376}"/>
    <cellStyle name="@_2. 직별생산성  _5.98노동생산총괄 (분기예상) _3.주간노동생산성 " xfId="3112" xr:uid="{9B300878-7E66-4DB1-A8A3-5E01871DC857}"/>
    <cellStyle name="@_2. 직별생산성  _5.98노동생산총괄 (분기예상) _3.직별노동생산성 " xfId="3113" xr:uid="{7A77087A-AAFE-4198-9D7E-0EE3447DD2B6}"/>
    <cellStyle name="@_2. 직별생산성  _98노동생산총괄 (분기) " xfId="3114" xr:uid="{56CD46D5-2609-4F84-B559-84B8256437A7}"/>
    <cellStyle name="@_2. 직별생산성 _5.98노동생산총괄 (분기예상) " xfId="3115" xr:uid="{C310D70F-9B99-4B8C-A640-2F57AFEE22C9}"/>
    <cellStyle name="@_2. 직별생산성 _5.98노동생산총괄 (분기예상) _2.인력운영현황 " xfId="3116" xr:uid="{86F30BBB-659C-4102-BB6B-4F50EDAA5877}"/>
    <cellStyle name="@_2. 직별생산성 _5.98노동생산총괄 (분기예상) _3.월간노동생산성 " xfId="3117" xr:uid="{1EF44CFF-BDB8-40D6-B892-1771DAB42459}"/>
    <cellStyle name="@_2. 직별생산성 _5.98노동생산총괄 (분기예상) _3.주간노동생산성 " xfId="3118" xr:uid="{152B4C2B-D3D9-4AC5-B36A-3ADD0A53976F}"/>
    <cellStyle name="@_2. 직별생산성 _5.98노동생산총괄 (분기예상) _3.직별노동생산성 " xfId="3119" xr:uid="{56B1C3A4-9396-4097-B945-35A67FB6CEE8}"/>
    <cellStyle name="@_2. 직별생산성 _98노동생산총괄 (분기) " xfId="3120" xr:uid="{BFB6AC35-A25D-4158-AF20-F55AB9B90A4E}"/>
    <cellStyle name="@_비가동원본_2. 12월 직별생산성  " xfId="3121" xr:uid="{4AE52A00-D380-405D-9AD4-EF49194D8FC0}"/>
    <cellStyle name="@_비가동원본_2. 12월 직별생산성  _5.98노동생산총괄 (분기예상) " xfId="3122" xr:uid="{D5B33EA4-9108-4776-8975-47380873F4A4}"/>
    <cellStyle name="@_비가동원본_2. 12월 직별생산성  _5.98노동생산총괄 (분기예상) _3.직별노동생산성 " xfId="3123" xr:uid="{A98B7F9C-5E47-4230-ACCA-F3A6B009AD63}"/>
    <cellStyle name="@_비가동원본_2. 12월 직별생산성  _98노동생산총괄 (분기) " xfId="3124" xr:uid="{3BD65804-BAF9-4D1D-B083-D90E4ABB38C4}"/>
    <cellStyle name="@_비가동원본_2. 직별생산성 " xfId="3125" xr:uid="{6C3AE89B-402A-4391-9C15-FD69595B9B07}"/>
    <cellStyle name="@_비가동원본_2. 직별생산성  " xfId="3126" xr:uid="{4FEDBBFC-EF5B-4D24-82EF-538C0957DA91}"/>
    <cellStyle name="@_비가동원본_2. 직별생산성  _5.98노동생산총괄 (분기예상) " xfId="3127" xr:uid="{561DF394-396C-43E0-94CC-6FEAFB241AC9}"/>
    <cellStyle name="@_비가동원본_2. 직별생산성  _5.98노동생산총괄 (분기예상) _2.인력운영현황 " xfId="3128" xr:uid="{90C65A74-AE31-4174-B2F9-5049C9523482}"/>
    <cellStyle name="@_비가동원본_2. 직별생산성  _5.98노동생산총괄 (분기예상) _3.월간노동생산성 " xfId="3129" xr:uid="{88E8F42A-F286-4ED0-843E-169ABBE9D5CF}"/>
    <cellStyle name="@_비가동원본_2. 직별생산성  _5.98노동생산총괄 (분기예상) _3.주간노동생산성 " xfId="3130" xr:uid="{01A72024-0101-451F-80AE-878BA670CD85}"/>
    <cellStyle name="@_비가동원본_2. 직별생산성  _5.98노동생산총괄 (분기예상) _3.직별노동생산성 " xfId="3131" xr:uid="{7BB60555-D46B-4D79-AE62-D7B4B5C86D3D}"/>
    <cellStyle name="@_비가동원본_2. 직별생산성  _98노동생산총괄 (분기) " xfId="3132" xr:uid="{95942F98-A71E-4017-890F-C18962068B6C}"/>
    <cellStyle name="@_비가동원본_2. 직별생산성 _5.98노동생산총괄 (분기예상) " xfId="3133" xr:uid="{4CD0DA79-0002-4435-9FFA-7764A5041E69}"/>
    <cellStyle name="@_비가동원본_2. 직별생산성 _5.98노동생산총괄 (분기예상) _2.인력운영현황 " xfId="3134" xr:uid="{159094DC-A0D5-4014-BF31-69B7D91D6DF3}"/>
    <cellStyle name="@_비가동원본_2. 직별생산성 _5.98노동생산총괄 (분기예상) _3.월간노동생산성 " xfId="3135" xr:uid="{354F6A8D-6CD9-4E9F-BBB3-C34A8080B9ED}"/>
    <cellStyle name="@_비가동원본_2. 직별생산성 _5.98노동생산총괄 (분기예상) _3.주간노동생산성 " xfId="3136" xr:uid="{64BFDA1A-CFFC-46A4-B68B-B205261C5129}"/>
    <cellStyle name="@_비가동원본_2. 직별생산성 _5.98노동생산총괄 (분기예상) _3.직별노동생산성 " xfId="3137" xr:uid="{9AD2A120-272E-4797-A7A3-2253F0074029}"/>
    <cellStyle name="@_비가동원본_2. 직별생산성 _98노동생산총괄 (분기) " xfId="3138" xr:uid="{A12149EE-0FE8-4669-8CDE-3949D5D42AE5}"/>
    <cellStyle name="]_^[꺞_x0008_?" xfId="88" xr:uid="{133B5B69-8D42-4F98-A837-6A52073D875F}"/>
    <cellStyle name="]_^[꺞_x0008_?_01.대손충당금작업_ifrs_fs(201102)_20110307_김정훈_v1.0" xfId="89" xr:uid="{681DD39E-0489-4FE8-B7F8-5EEA63F9A6BF}"/>
    <cellStyle name="]_^[꺞_x0008_?_KEB_ifrs_fs(1101)_20110228_v.10" xfId="90" xr:uid="{95242B4A-C9C4-405C-B369-A88851C7A5B3}"/>
    <cellStyle name="]_^[꺞_x0008_?_대손충당금액 결과보고(2011년2월)_충당금 증감 분석_20110308" xfId="91" xr:uid="{DB7BBA64-5D55-4CF8-B223-8BAE26C1C576}"/>
    <cellStyle name="_(07-07-19)1사분기 영업실적(잠정) 자료제출요구서(양식-일반)(1)" xfId="92" xr:uid="{339E35FE-386F-454E-874D-853BBB0DF730}"/>
    <cellStyle name="_(보고)_3.우선순위집계(조정)_06.12.11" xfId="93" xr:uid="{B471935B-B83B-4775-AD99-B7E61310E981}"/>
    <cellStyle name="_(-템플릿)KEB-XX-DES-03-단위테스트시나리오-V.X.Y" xfId="94" xr:uid="{6448D274-4B0F-404D-81F0-6334970FCD88}"/>
    <cellStyle name="_(템플릿)프로그램테이블상관도-V1.0" xfId="95" xr:uid="{55B0DFB4-0A5D-44A8-8B68-3AEE6B9EA166}"/>
    <cellStyle name="_(하나대투증권-수정)지주사_12월(E)_환율가정_081219" xfId="96" xr:uid="{E604E973-1B02-4A22-B12A-9C0D21E93CAA}"/>
    <cellStyle name="_~MF3326" xfId="97" xr:uid="{0AD983C5-7B84-4E0D-8368-496B548B29FE}"/>
    <cellStyle name="_~MF3326_1" xfId="98" xr:uid="{220DB2F5-AFF6-40E7-B727-DE0AD22CBDD0}"/>
    <cellStyle name="_~MF3326_2" xfId="99" xr:uid="{93EE3907-4B82-4093-B977-9D8796CBBE0F}"/>
    <cellStyle name="_~MF3326_3" xfId="100" xr:uid="{1E63D80F-4EEF-46CD-B4F5-E6586EF35C84}"/>
    <cellStyle name="_~MF3326_4" xfId="101" xr:uid="{1B79522A-DA2E-420D-B36D-8EE11435C341}"/>
    <cellStyle name="_~MF3326_4 2" xfId="4077" xr:uid="{7EECBA57-8084-496D-8A2B-8ECB0C0D549F}"/>
    <cellStyle name="_~MF3326_5" xfId="102" xr:uid="{E6E0DED5-9BBA-4A5C-8456-E588029B9AE1}"/>
    <cellStyle name="_00 개정내용(종합)(2400~2500)(개정)" xfId="103" xr:uid="{A0E0E69F-2117-4A8B-B63B-88DD9755E8B7}"/>
    <cellStyle name="_00.2005년 자본예산요구서(카드부문)(2004.10.26)" xfId="104" xr:uid="{E082AF46-67D5-4C5A-97E4-93DB1E5C5730}"/>
    <cellStyle name="_00.중소본부회의자료(0220)" xfId="105" xr:uid="{5882CB9E-4733-4D7B-93EC-257DE216B0B9}"/>
    <cellStyle name="_0126 예상계수(1)" xfId="106" xr:uid="{5252EB05-D3DD-44CF-8570-DD91119E3B4C}"/>
    <cellStyle name="_0126 예상계수(1)_양식" xfId="107" xr:uid="{CCAFFF3D-27EE-433E-BDA6-91F0FE4139E3}"/>
    <cellStyle name="_0126 예상계수(본부별)" xfId="108" xr:uid="{532AE6B0-C6D6-4E30-9FC7-C238793253F8}"/>
    <cellStyle name="_0126 예상계수(본부별)(1)" xfId="109" xr:uid="{BEC6B309-5ADE-473F-BC47-ABEE3B14FCC6}"/>
    <cellStyle name="_0126 예상계수(본부별)(1)(1)" xfId="110" xr:uid="{82965C4E-DB87-4C61-9754-85C525181523}"/>
    <cellStyle name="_0126 예상계수(본부별)(1)(1)_양식" xfId="111" xr:uid="{90C85BA2-68BE-4409-A420-C3E9F9DDBE8A}"/>
    <cellStyle name="_0126 예상계수(본부별)(1)_양식" xfId="112" xr:uid="{9C9D7AE4-A2B4-4654-A633-258674AF3651}"/>
    <cellStyle name="_0126 예상계수(본부별)(2)" xfId="113" xr:uid="{F21DF3A0-E9B9-4E80-85AD-BB1A2C3F4569}"/>
    <cellStyle name="_0126 예상계수(본부별)(2)_양식" xfId="114" xr:uid="{318179A6-8559-43EA-9058-A58F2E9EA35F}"/>
    <cellStyle name="_0126 예상계수(본부별)_양식" xfId="115" xr:uid="{A8918E40-A515-4BFD-8DAC-1BF86A7D14E0}"/>
    <cellStyle name="_0126 예상계수(본부별)수정(1)" xfId="116" xr:uid="{130A59AA-6A3D-41B8-A8CC-EA9725BDCA52}"/>
    <cellStyle name="_0126 예상계수(본부별)수정(1)_양식" xfId="117" xr:uid="{1C1D1234-C049-41D7-8C1A-8037285D7664}"/>
    <cellStyle name="_0131 예상계수(본부별)" xfId="118" xr:uid="{91EA9FA5-F556-4EF3-936A-B16F97294933}"/>
    <cellStyle name="_0131 예상계수(본부별)(1)" xfId="119" xr:uid="{E660C979-47B7-41A3-B106-217365FF76D1}"/>
    <cellStyle name="_0131 예상계수(본부별)(1)(1)" xfId="120" xr:uid="{645167B5-9299-49C0-9F0D-EBDA59A1FAA5}"/>
    <cellStyle name="_0131 예상계수(본부별)(1)(1)_양식" xfId="121" xr:uid="{C583FD8D-9F60-451B-9720-2B4FC2054FA0}"/>
    <cellStyle name="_0131 예상계수(본부별)(1)_양식" xfId="122" xr:uid="{488015C8-BB29-41FC-8C24-BD352D9DC1F1}"/>
    <cellStyle name="_0215 2월금융본부장회의자료(작업)" xfId="123" xr:uid="{2F733BAE-1CEC-4DB9-8D7D-B1B484061D3B}"/>
    <cellStyle name="_0220 2월예상계수 본부장 회의자료" xfId="124" xr:uid="{2F9EB39F-D7F3-42C8-9361-F80E75CA0B48}"/>
    <cellStyle name="_030820 Final 확정업무보고서(2003.2분기)" xfId="125" xr:uid="{0EAD4245-A072-460C-AAB5-82B373EC8431}"/>
    <cellStyle name="_030820 Final 확정업무보고서(2003.2분기)_01.대손충당금작업_ifrs_fs(201102)_20110307_김정훈_v1.0" xfId="126" xr:uid="{65A28A05-8653-4DA0-9290-EB9D2CF330B0}"/>
    <cellStyle name="_030820 Final 확정업무보고서(2003.2분기)_대손충당금액 결과보고(2011년2월)_충당금 증감 분석_20110308" xfId="127" xr:uid="{CE7F7E46-B32A-496A-BED6-16EAC45858AA}"/>
    <cellStyle name="_0403 2006(1).4월계수계획(작업)" xfId="128" xr:uid="{0342CE64-96AE-4B2D-B48D-23191310ADC8}"/>
    <cellStyle name="_06 01 27 계수계획 '06(1).2월" xfId="129" xr:uid="{C071ACCE-5C85-49C1-A20F-13B8D7B0280C}"/>
    <cellStyle name="_06 01 27 계수계획 '06(1).2월_양식" xfId="130" xr:uid="{1C5EA3C7-887E-4E88-B5E7-4EC4668176C8}"/>
    <cellStyle name="_07-뱅킹-정보개발팀" xfId="131" xr:uid="{A9BB32BE-074E-4F12-8774-5B540EB88213}"/>
    <cellStyle name="_1.업추자료" xfId="132" xr:uid="{5453DC65-DF0C-4990-8FC4-352112D61536}"/>
    <cellStyle name="_1.업추자료_0126 예상계수(1)" xfId="133" xr:uid="{6015FA44-2954-48B0-9FE6-A2DD4B92FBAC}"/>
    <cellStyle name="_1.업추자료_0126 예상계수(1)_양식" xfId="134" xr:uid="{BEADFA11-5DD9-463E-A53D-C04D9D1A1B14}"/>
    <cellStyle name="_1.업추자료_0126 예상계수(본부별)" xfId="135" xr:uid="{713E7AC9-BE73-4AB2-B003-1C0DB657740D}"/>
    <cellStyle name="_1.업추자료_0126 예상계수(본부별)(1)" xfId="136" xr:uid="{8AB4154E-5EE9-4E12-A751-AF048340AA94}"/>
    <cellStyle name="_1.업추자료_0126 예상계수(본부별)(1)(1)" xfId="137" xr:uid="{D9822DBC-1E51-4E3C-A4C5-056F432C430D}"/>
    <cellStyle name="_1.업추자료_0126 예상계수(본부별)(1)(1)_양식" xfId="138" xr:uid="{5940C037-A46A-4719-B137-574A6797DB48}"/>
    <cellStyle name="_1.업추자료_0126 예상계수(본부별)(1)_양식" xfId="139" xr:uid="{249E3830-61A6-416B-B41E-7D928D136BCC}"/>
    <cellStyle name="_1.업추자료_0126 예상계수(본부별)(2)" xfId="140" xr:uid="{866A9D43-18AD-4976-B96B-76C3DE899A76}"/>
    <cellStyle name="_1.업추자료_0126 예상계수(본부별)(2)_양식" xfId="141" xr:uid="{FB88EEAA-A8DC-49DB-895D-38F05B4C1533}"/>
    <cellStyle name="_1.업추자료_0126 예상계수(본부별)_양식" xfId="142" xr:uid="{C6199464-671C-4A07-ABF1-96B724C67C9E}"/>
    <cellStyle name="_1.업추자료_0126 예상계수(본부별)수정(1)" xfId="143" xr:uid="{F6CD255B-FE70-42BA-82BE-B11B4CA9C6B5}"/>
    <cellStyle name="_1.업추자료_0126 예상계수(본부별)수정(1)_양식" xfId="144" xr:uid="{DA82AB69-18A2-4C8A-9B92-C31306F83E73}"/>
    <cellStyle name="_1.업추자료_0131 예상계수(본부별)" xfId="145" xr:uid="{D658FAD1-2EE4-4D8E-B0AC-8D2FD82C0167}"/>
    <cellStyle name="_1.업추자료_0131 예상계수(본부별)(1)" xfId="146" xr:uid="{DD466C16-1D11-4BE7-9681-C9923AB09FA2}"/>
    <cellStyle name="_1.업추자료_0131 예상계수(본부별)(1)(1)" xfId="147" xr:uid="{E2B6AF27-887B-46E3-80D8-22A72C0C822E}"/>
    <cellStyle name="_1.업추자료_0131 예상계수(본부별)(1)(1)_양식" xfId="148" xr:uid="{C40617F9-901E-4690-8956-16D691AF116D}"/>
    <cellStyle name="_1.업추자료_0131 예상계수(본부별)(1)_양식" xfId="149" xr:uid="{A3208F78-6713-4DAB-A123-393B3FB9B6C4}"/>
    <cellStyle name="_1.업추자료_0215 2월금융본부장회의자료(작업)" xfId="150" xr:uid="{57DA91CE-85FB-47BE-A324-25F508D7A957}"/>
    <cellStyle name="_1.업추자료_0220 2월예상계수 본부장 회의자료" xfId="151" xr:uid="{8D157127-1D56-4AED-9F6F-1EB885E27CFA}"/>
    <cellStyle name="_1.업추자료_0403 2006(1).4월계수계획(작업)" xfId="152" xr:uid="{E565F30D-1D16-4775-B629-A357ED38B0D6}"/>
    <cellStyle name="_1.업추자료_06 01 27 계수계획 '06(1).2월" xfId="153" xr:uid="{77E0EBE4-3020-420E-A7ED-DCAB896BE0BC}"/>
    <cellStyle name="_1.업추자료_06 01 27 계수계획 '06(1).2월_양식" xfId="154" xr:uid="{5F5FA208-AC35-4384-B19C-64969496C0E8}"/>
    <cellStyle name="_1.업추자료_2월 예상계수(1)" xfId="155" xr:uid="{C2C6CDBC-BEDC-4168-A4DA-915734BBFD75}"/>
    <cellStyle name="_1.업추자료_2월 예상계수(1)_양식" xfId="156" xr:uid="{FF1FF365-90F7-4BF9-B6B6-A887FA517840}"/>
    <cellStyle name="_1.업추자료_2월말 예상계수(1)" xfId="157" xr:uid="{B0344034-5D8F-43E3-8BAF-B15CAF653E43}"/>
    <cellStyle name="_1.업추자료_2월말 예상계수(1)_양식" xfId="158" xr:uid="{AE902D77-FE10-4388-B746-4219EDCA1536}"/>
    <cellStyle name="_1.업추자료_3월 예상계수( 중앙본부)" xfId="159" xr:uid="{A3415F65-EEB4-4A5C-9539-F0FB9CA9014E}"/>
    <cellStyle name="_1.업추자료_3월 예상계수(본부별)" xfId="160" xr:uid="{D23C43C1-D0C4-4331-B1BF-41A679324A01}"/>
    <cellStyle name="_1.업추자료_4월 예상계수( 중앙본부)" xfId="161" xr:uid="{0E3191DA-540B-4D51-9A99-CFCCC87C5A72}"/>
    <cellStyle name="_1.업추자료_5월 예상계수( 중앙본부)" xfId="162" xr:uid="{3499C9EB-F796-4E96-AD0F-A3222331431E}"/>
    <cellStyle name="_1.업추자료_양식" xfId="163" xr:uid="{05ADE51D-BE04-4FCB-83FE-933967C074AF}"/>
    <cellStyle name="_1.업추자료_예상계수(본부별)" xfId="164" xr:uid="{1F276757-6024-48E1-AFB9-4E55F912A08F}"/>
    <cellStyle name="_1.업추자료_예상계수(본부별)(1)" xfId="165" xr:uid="{621D0894-5B68-41FD-B962-AAB5645B8AFC}"/>
    <cellStyle name="_1.업추자료_예상계수(본부별)(1)_양식" xfId="166" xr:uid="{999EC699-84AA-429B-9018-CAF699919B55}"/>
    <cellStyle name="_1.업추자료_예상계수(본부별)_양식" xfId="167" xr:uid="{74B201F6-563A-4E6D-903C-85FD94364EB1}"/>
    <cellStyle name="_1.업추자료_예상계수(본부별-신탄진)(1)" xfId="168" xr:uid="{0C1061B0-7B6C-47B2-B518-8FEE789F4608}"/>
    <cellStyle name="_1.업추자료_예상계수(본부별-신탄진)(1)_양식" xfId="169" xr:uid="{CF369CE7-1801-495F-B96D-158A7C63CB76}"/>
    <cellStyle name="_1003-대손(퇴직)적립_v1.0" xfId="170" xr:uid="{4009063A-FB11-4403-A5A9-1B8C852EB363}"/>
    <cellStyle name="_1003-대손(퇴직)적립_v1.0_01.대손충당금작업_ifrs_fs(201102)_20110307_김정훈_v1.0" xfId="171" xr:uid="{0B9AA3E5-960B-4BEB-BB1E-0AD6302EA188}"/>
    <cellStyle name="_1003-대손(퇴직)적립_v1.0_대손충당금액 결과보고(2011년2월)_충당금 증감 분석_20110308" xfId="172" xr:uid="{F98E88A5-7B7B-42C8-85F1-7C61D300DDDE}"/>
    <cellStyle name="_1004-대손(퇴직)적립_v2.0" xfId="173" xr:uid="{389DF8BF-7C9D-4829-B717-3A7CAADDB985}"/>
    <cellStyle name="_1004-대손(퇴직)적립_v2.0_01.대손충당금작업_ifrs_fs(201102)_20110307_김정훈_v1.0" xfId="174" xr:uid="{78590716-A703-4AF1-8CE3-87EFA39FBEA6}"/>
    <cellStyle name="_1004-대손(퇴직)적립_v2.0_대손충당금액 결과보고(2011년2월)_충당금 증감 분석_20110308" xfId="175" xr:uid="{CF318A3C-F7A6-4558-A9FD-FE2DAD45562A}"/>
    <cellStyle name="_1005-대손(퇴직)적립_v1.0" xfId="176" xr:uid="{2064BA23-9943-4B39-AAB5-4F6A7313D89E}"/>
    <cellStyle name="_1005-대손(퇴직)적립_v1.0_01.대손충당금작업_ifrs_fs(201102)_20110307_김정훈_v1.0" xfId="177" xr:uid="{82B52B1D-1A05-41DD-846B-FF8850040495}"/>
    <cellStyle name="_1005-대손(퇴직)적립_v1.0_대손충당금액 결과보고(2011년2월)_충당금 증감 분석_20110308" xfId="178" xr:uid="{C465725B-654C-4426-A848-0C72B48EAB9B}"/>
    <cellStyle name="_1006-대손(퇴직)적립_v1.1(미반영)" xfId="179" xr:uid="{E117A625-6BE5-4C9E-A935-0EAF9B5CF0D7}"/>
    <cellStyle name="_1006-대손(퇴직)적립_v1.1(미반영)_01.대손충당금작업_ifrs_fs(201102)_20110307_김정훈_v1.0" xfId="180" xr:uid="{26D3C52C-2C93-4688-9A19-02500975608F}"/>
    <cellStyle name="_1006-대손(퇴직)적립_v1.1(미반영)_대손충당금액 결과보고(2011년2월)_충당금 증감 분석_20110308" xfId="181" xr:uid="{DC0AD6AB-17E6-44A3-81C3-32BB99B155B2}"/>
    <cellStyle name="_11.차세대뱅킹팀(최종)" xfId="182" xr:uid="{5BB302B7-6829-4ECB-8333-51C239894D0F}"/>
    <cellStyle name="_175기3분기주석(통합은행)" xfId="183" xr:uid="{9ED630C8-300B-4741-9126-1BA2974DB9E8}"/>
    <cellStyle name="_175기주석(양식)" xfId="184" xr:uid="{9DB013A9-6254-4382-BE2C-425A80F86BE4}"/>
    <cellStyle name="_2003.3_4분기_경영관리팀_82~83_제출_현호씨" xfId="185" xr:uid="{F647F680-CD0E-437D-A36D-2A70E66C0A04}"/>
    <cellStyle name="_2003.3_4분기_경영관리팀_82~83_제출_현호씨_01.대손충당금작업_ifrs_fs(201102)_20110307_김정훈_v1.0" xfId="186" xr:uid="{7C4B2F63-0939-4E72-9BA0-C93726455FA7}"/>
    <cellStyle name="_2003.3_4분기_경영관리팀_82~83_제출_현호씨_대손충당금액 결과보고(2011년2월)_충당금 증감 분석_20110308" xfId="187" xr:uid="{49C2BEB4-375A-452B-954F-02B556A22106}"/>
    <cellStyle name="_2003.3_4분기_경영관리팀_할부금융,비용" xfId="188" xr:uid="{ADAE1BE9-82FF-4852-B066-81DCA84C683D}"/>
    <cellStyle name="_2003.3_4분기_경영관리팀_할부금융,비용_01.대손충당금작업_ifrs_fs(201102)_20110307_김정훈_v1.0" xfId="189" xr:uid="{371B2CF8-ABFC-4F82-9CCA-692F1905D2C6}"/>
    <cellStyle name="_2003.3_4분기_경영관리팀_할부금융,비용_대손충당금액 결과보고(2011년2월)_충당금 증감 분석_20110308" xfId="190" xr:uid="{B68F1E06-F000-49D9-8AE3-E8E7B9728092}"/>
    <cellStyle name="_2003.4_4분기_경영관리팀(김기배대리)" xfId="191" xr:uid="{DE25A117-513C-4FB1-BFA9-F5215A2F3009}"/>
    <cellStyle name="_2003.4_4분기_경영관리팀(김기배대리)_01.대손충당금작업_ifrs_fs(201102)_20110307_김정훈_v1.0" xfId="192" xr:uid="{9B484901-6DB9-4806-B14A-3F676EA8D5CA}"/>
    <cellStyle name="_2003.4_4분기_경영관리팀(김기배대리)_20040316" xfId="193" xr:uid="{71690CF8-C669-4E23-B2D6-048321AB1457}"/>
    <cellStyle name="_2003.4_4분기_경영관리팀(김기배대리)_20040316_01.대손충당금작업_ifrs_fs(201102)_20110307_김정훈_v1.0" xfId="194" xr:uid="{8F3B84F4-A877-47A0-8C10-BDA52D73BF95}"/>
    <cellStyle name="_2003.4_4분기_경영관리팀(김기배대리)_20040316_대손충당금액 결과보고(2011년2월)_충당금 증감 분석_20110308" xfId="195" xr:uid="{79CB64B5-59CF-42CF-AD40-3F89CDD550BE}"/>
    <cellStyle name="_2003.4_4분기_경영관리팀(김기배대리)_대손충당금액 결과보고(2011년2월)_충당금 증감 분석_20110308" xfId="196" xr:uid="{C424673D-C597-4166-9980-11659FF80091}"/>
    <cellStyle name="_2005년 소재 사업계획(진흥주물 041117) " xfId="3139" xr:uid="{B86E233F-BB73-408D-93F2-E5AC7EF686B7}"/>
    <cellStyle name="_2007. 3개발비현황" xfId="197" xr:uid="{C6428D26-2394-4B70-B2DD-4590DDD3E436}"/>
    <cellStyle name="_2007년 전산부문 사업계획 및 예산요구서 양식 등(카드콜센터20061019)" xfId="198" xr:uid="{CF5E994D-7B36-4485-9404-544A9AFD81AD}"/>
    <cellStyle name="_2007년 전산부문 예산신청- 전자금융팀" xfId="199" xr:uid="{B9242324-D72A-4871-8B83-A422676FE9DF}"/>
    <cellStyle name="_2007년 전산부문 예산신청-(G2G)" xfId="200" xr:uid="{2A2A6AE0-9938-4364-A6BE-6AC87DFEAED6}"/>
    <cellStyle name="_2007년 전산부문 예산신청-방카" xfId="201" xr:uid="{9B96DFDB-1BB5-47FB-AC0F-7CB6FE193C49}"/>
    <cellStyle name="_2007년 전산부문 예산신청-여신및종합여신_" xfId="202" xr:uid="{3E0EF50D-B9F9-48FE-9E4D-67B3D45AADF1}"/>
    <cellStyle name="_2007년 전산부문 예산신청-자금운용" xfId="203" xr:uid="{29D49F86-7F80-4EB1-93E3-4C7A080729AF}"/>
    <cellStyle name="_2007년 전산부문 예산신청-카드콜센터" xfId="204" xr:uid="{A0FBFBFC-E02C-4187-BC5D-032CADC85BF9}"/>
    <cellStyle name="_2010.03월가결산_new" xfId="205" xr:uid="{4DA31F35-5010-4060-8C4A-BD47CB4BC768}"/>
    <cellStyle name="_2010.03월가결산_new_01.대손충당금작업_ifrs_fs(201102)_20110307_김정훈_v1.0" xfId="206" xr:uid="{DE3818A3-5232-4F72-A44D-CD0839B96404}"/>
    <cellStyle name="_2010.03월가결산_new_대손충당금액 결과보고(2011년2월)_충당금 증감 분석_20110308" xfId="207" xr:uid="{46555895-923E-4E4D-8A90-C5B7EF45B5B5}"/>
    <cellStyle name="_2010.04월가결산" xfId="208" xr:uid="{930EE73E-47A5-4A1D-B907-01420B704FB6}"/>
    <cellStyle name="_2010.04월가결산_01.대손충당금작업_ifrs_fs(201102)_20110307_김정훈_v1.0" xfId="209" xr:uid="{38AFACD9-A8A5-4E7C-8760-C0C69F6F60F1}"/>
    <cellStyle name="_2010.04월가결산_대손충당금액 결과보고(2011년2월)_충당금 증감 분석_20110308" xfId="210" xr:uid="{00A462C3-9DB2-4BBA-BAD5-CFCFC70E9B07}"/>
    <cellStyle name="_2010.06월가결산" xfId="211" xr:uid="{406645F0-ED4B-4C56-BB7E-994DD88E9226}"/>
    <cellStyle name="_2010.06월가결산_01.대손충당금작업_ifrs_fs(201102)_20110307_김정훈_v1.0" xfId="212" xr:uid="{9DFA506C-9833-4D6B-B14F-E645FB958F1A}"/>
    <cellStyle name="_2010.06월가결산_대손충당금액 결과보고(2011년2월)_충당금 증감 분석_20110308" xfId="213" xr:uid="{E1CA3C97-3555-4915-917C-A4B5676D765D}"/>
    <cellStyle name="_2라_자산건전성(051223)" xfId="214" xr:uid="{3F390DF9-26D4-46AF-BE76-3FE5F240AFDD}"/>
    <cellStyle name="_2마_수익성(061222)" xfId="215" xr:uid="{F7C40299-494D-4EC5-B8E0-695AD7A4CF01}"/>
    <cellStyle name="_2분기- 현금흐름표(0506)JJU" xfId="216" xr:uid="{778B8394-1208-46CC-A4C3-6B0CAA3AF913}"/>
    <cellStyle name="_2월 예상계수(1)" xfId="217" xr:uid="{46E19045-CC52-4A93-A03E-59ABF342450D}"/>
    <cellStyle name="_2월 예상계수(1)_양식" xfId="218" xr:uid="{9D6F6421-DADA-4356-A0C6-8F8F745408EC}"/>
    <cellStyle name="_2월말 예상계수(1)" xfId="219" xr:uid="{709CA782-E59F-4383-8BB1-6627A0771E91}"/>
    <cellStyle name="_2월말 예상계수(1)_양식" xfId="220" xr:uid="{C353D5D6-4692-4FE2-A529-1CC9F18E8BB4}"/>
    <cellStyle name="_3월 예상계수( 중앙본부)" xfId="221" xr:uid="{A969F1DB-A48A-4549-A696-2E8DF1E26B8D}"/>
    <cellStyle name="_3월 예상계수(본부별)" xfId="222" xr:uid="{0CD312A6-74B6-4983-AB34-1806152A5447}"/>
    <cellStyle name="_4월 예상계수( 중앙본부)" xfId="223" xr:uid="{3E8EF35E-A13C-4145-9A9A-0FFEA407F374}"/>
    <cellStyle name="_5500기타자산" xfId="224" xr:uid="{84CAB824-B69B-4EC6-8DBD-65A70E8DD407}"/>
    <cellStyle name="_5600 고정자산총괄LEAD2Q" xfId="225" xr:uid="{0DFDEA81-C1C1-4816-A40F-C36A39835850}"/>
    <cellStyle name="_5709 예수부채관련 주석사항검토" xfId="226" xr:uid="{7DC79282-F9A7-4F08-AD77-1FF3CE460727}"/>
    <cellStyle name="_5900기타부채" xfId="227" xr:uid="{DD2F99E7-EDE7-4D5E-A73F-55FB0F9C49AF}"/>
    <cellStyle name="_5월 예상계수( 중앙본부)" xfId="228" xr:uid="{70E668A2-D106-4C60-98BE-B025BF88A1DC}"/>
    <cellStyle name="_6월자산건전성분류(최종)8월26일s" xfId="229" xr:uid="{01773290-76E4-4972-9438-4CADD668BBA5}"/>
    <cellStyle name="_6월자산건전성분류(최종)8월26일s_01.대손충당금작업_ifrs_fs(201102)_20110307_김정훈_v1.0" xfId="230" xr:uid="{4716FBCC-9B7B-45A0-8CE2-F963CCABB9EE}"/>
    <cellStyle name="_6월자산건전성분류(최종)8월26일s_대손충당금액 결과보고(2011년2월)_충당금 증감 분석_20110308" xfId="231" xr:uid="{92301C7D-ACE9-4243-8065-687314C8608C}"/>
    <cellStyle name="_6월자산건전성분류_최종" xfId="232" xr:uid="{2130DF43-1662-480E-A3C0-921437BE7447}"/>
    <cellStyle name="_6월자산건전성분류_최종_01.대손충당금작업_ifrs_fs(201102)_20110307_김정훈_v1.0" xfId="233" xr:uid="{6730726E-4CC4-47D9-A0D3-A39F59CB480B}"/>
    <cellStyle name="_6월자산건전성분류_최종_대손충당금액 결과보고(2011년2월)_충당금 증감 분석_20110308" xfId="234" xr:uid="{CC0E0D2D-6E54-419A-8724-3C502FBA48BD}"/>
    <cellStyle name="_7210_판관비_3Q" xfId="235" xr:uid="{513359EE-50CB-4E46-AE95-126647D9F55D}"/>
    <cellStyle name="_7월누적투자" xfId="236" xr:uid="{83EB91F3-94E1-49D7-B20D-F7BBBDDEB72E}"/>
    <cellStyle name="_7월누적투자_01.대손충당금작업_ifrs_fs(201102)_20110307_김정훈_v1.0" xfId="237" xr:uid="{F5BA2C85-B1EA-4564-B18B-D5DEE53BCE49}"/>
    <cellStyle name="_7월누적투자_대손충당금액 결과보고(2011년2월)_충당금 증감 분석_20110308" xfId="238" xr:uid="{5AC47DCC-FDE6-4EB5-BD9E-7CD98809B078}"/>
    <cellStyle name="_ALM ReportⅡ Liquidity Risk(20050531)" xfId="239" xr:uid="{DD6813C9-2CBF-40FB-B3EA-EE527F563DDA}"/>
    <cellStyle name="_ALM ReportⅡ Liquidity Risk(20050630)" xfId="240" xr:uid="{EC431383-206E-4A87-BF48-DB27338EA4A4}"/>
    <cellStyle name="_ALM ReportⅡ Liquidity Risk(2005731)" xfId="241" xr:uid="{BBF3C0C0-C415-4F11-8F0B-9E6BC5554EE2}"/>
    <cellStyle name="_ALM ReportⅡ Liquidity Risk(2005831)" xfId="242" xr:uid="{1335E354-3FC5-41A1-8BFE-653402D22C7C}"/>
    <cellStyle name="_ALM ReportⅡ Liquidity Risk(20060731)" xfId="243" xr:uid="{F27B555F-28A1-4879-B78D-43012E4442B9}"/>
    <cellStyle name="_ALM ReportⅡ Liquidity Risk(20070131)" xfId="244" xr:uid="{3052CF6A-EDB3-427D-BF2A-73184815C538}"/>
    <cellStyle name="_b2402-shb-0609-총괄(1)" xfId="245" xr:uid="{EFB758EA-C8F6-44A6-AACE-708CBE7C677B}"/>
    <cellStyle name="_B2403F5(0606)_060710" xfId="246" xr:uid="{F8EF21F9-3EA8-4204-8C92-9E874EF903E9}"/>
    <cellStyle name="_B2403F5(0606)_060710(최종)" xfId="247" xr:uid="{35F4F6E5-0D10-4344-8CCC-DE9D27FE95B8}"/>
    <cellStyle name="_B2403F5(0610)_061115" xfId="248" xr:uid="{5C8FF2FC-3D55-4C63-B41B-48F3C69FE830}"/>
    <cellStyle name="_B2506(구조흥)200609" xfId="249" xr:uid="{FC2FADBF-5808-49C8-88BC-A4198D57CAB4}"/>
    <cellStyle name="_Book1" xfId="250" xr:uid="{EB1554E4-8A55-4455-8109-F331A36B0510}"/>
    <cellStyle name="_bs(월평기초)" xfId="251" xr:uid="{A86609D6-CBDC-4351-A132-9E8AFF166F1C}"/>
    <cellStyle name="_CEO20060220" xfId="252" xr:uid="{45848B1E-2EA9-4F10-923E-B4622EBEB22E}"/>
    <cellStyle name="_Column1" xfId="253" xr:uid="{F73321AC-A6BB-4E3E-B2C1-BB2FDF14B71A}"/>
    <cellStyle name="_Column1_0126 예상계수(1)" xfId="254" xr:uid="{06C5DF9F-4BCB-496F-B544-7A998428E123}"/>
    <cellStyle name="_Column1_0126 예상계수(1)_양식" xfId="255" xr:uid="{3B65092D-51A3-4FCC-9701-1C6F24427ACD}"/>
    <cellStyle name="_Column1_0126 예상계수(본부별)" xfId="256" xr:uid="{F81FE9A5-3030-4733-8024-5B850BB01337}"/>
    <cellStyle name="_Column1_0126 예상계수(본부별)(1)" xfId="257" xr:uid="{DA25036B-10E1-49B1-98D5-D7D78A60EE8C}"/>
    <cellStyle name="_Column1_0126 예상계수(본부별)(1)(1)" xfId="258" xr:uid="{24FDAA07-E2EE-4CE2-B815-D5310A8B1B0E}"/>
    <cellStyle name="_Column1_0126 예상계수(본부별)(1)(1)_양식" xfId="259" xr:uid="{2C8C923B-7C8D-447B-98D0-6BD153C627C4}"/>
    <cellStyle name="_Column1_0126 예상계수(본부별)(1)_양식" xfId="260" xr:uid="{E959E561-5E5E-4796-82B2-74B2B8A078F0}"/>
    <cellStyle name="_Column1_0126 예상계수(본부별)(2)" xfId="261" xr:uid="{87988490-6A0F-4542-A935-C85347515F35}"/>
    <cellStyle name="_Column1_0126 예상계수(본부별)(2)_양식" xfId="262" xr:uid="{F70BD515-572A-4127-B5FD-F20FDED38FA3}"/>
    <cellStyle name="_Column1_0126 예상계수(본부별)_양식" xfId="263" xr:uid="{8A3E28D7-B2C6-4755-A34B-2188155517F4}"/>
    <cellStyle name="_Column1_0126 예상계수(본부별)수정(1)" xfId="264" xr:uid="{B4BCA88A-A28B-4682-A622-2A7272D70D1D}"/>
    <cellStyle name="_Column1_0126 예상계수(본부별)수정(1)_양식" xfId="265" xr:uid="{A940AD85-9ECA-4C87-A72C-44E27B40E5A8}"/>
    <cellStyle name="_Column1_0131 예상계수(본부별)" xfId="266" xr:uid="{1182E3DF-BE9F-4E41-88B4-AD8ECE562CCB}"/>
    <cellStyle name="_Column1_0131 예상계수(본부별)(1)" xfId="267" xr:uid="{8BA98AEF-D707-4AE1-8087-746363D22B1A}"/>
    <cellStyle name="_Column1_0131 예상계수(본부별)(1)(1)" xfId="268" xr:uid="{CA3CC912-9E2C-4090-A325-865BBE2BEDAF}"/>
    <cellStyle name="_Column1_0131 예상계수(본부별)(1)(1)_양식" xfId="269" xr:uid="{78AAF134-7F62-4A2F-AF66-08112D77CC46}"/>
    <cellStyle name="_Column1_0131 예상계수(본부별)(1)_양식" xfId="270" xr:uid="{61DA918A-0BFF-468B-B74C-C8E27E0CE5F3}"/>
    <cellStyle name="_Column1_0215 2월금융본부장회의자료(작업)" xfId="271" xr:uid="{7D75F916-7536-4AA3-838D-83F6EDEC6E21}"/>
    <cellStyle name="_Column1_0220 2월예상계수 본부장 회의자료" xfId="272" xr:uid="{939F220F-C0FE-4CF6-A3EB-147555FC97BE}"/>
    <cellStyle name="_Column1_0403 2006(1).4월계수계획(작업)" xfId="273" xr:uid="{4D184EC8-F983-498E-B9DE-AB33B139E5AA}"/>
    <cellStyle name="_Column1_06 01 27 계수계획 '06(1).2월" xfId="274" xr:uid="{80EDA3B2-63F5-458C-8A45-8259D73BC75D}"/>
    <cellStyle name="_Column1_06 01 27 계수계획 '06(1).2월_양식" xfId="275" xr:uid="{DB2B1370-8B68-4B21-8E21-5AC43D28E959}"/>
    <cellStyle name="_Column1_2월 예상계수(1)" xfId="276" xr:uid="{CE7A5CA6-FF97-4961-8966-3FF87F5F3FCD}"/>
    <cellStyle name="_Column1_2월 예상계수(1)_양식" xfId="277" xr:uid="{C858C64B-E673-4E3E-A71D-4FCA5E748F81}"/>
    <cellStyle name="_Column1_2월말 예상계수(1)" xfId="278" xr:uid="{D5EB3EC2-495E-4049-A9D7-3CA1ED34860F}"/>
    <cellStyle name="_Column1_2월말 예상계수(1)_양식" xfId="279" xr:uid="{F42EE024-DF1D-4AE2-B38B-3074EE8B28CA}"/>
    <cellStyle name="_Column1_3월 예상계수( 중앙본부)" xfId="280" xr:uid="{390C8D34-9622-4143-8435-F30A5848292E}"/>
    <cellStyle name="_Column1_3월 예상계수(본부별)" xfId="281" xr:uid="{9E27A9B4-E176-41B1-ADFF-7DE28281A49F}"/>
    <cellStyle name="_Column1_4월 예상계수( 중앙본부)" xfId="282" xr:uid="{1FA217F2-4A27-4228-9DBD-CF353949125F}"/>
    <cellStyle name="_Column1_5월 예상계수( 중앙본부)" xfId="283" xr:uid="{7214CE55-8C91-4253-8962-D9F0CC7083AE}"/>
    <cellStyle name="_Column1_양식" xfId="284" xr:uid="{A855CE63-310C-49B5-A42E-9CDD673AEAE5}"/>
    <cellStyle name="_Column1_예상계수(본부별)" xfId="285" xr:uid="{57BC9FF7-3BBE-46FF-B344-3CCBC63B23B0}"/>
    <cellStyle name="_Column1_예상계수(본부별)(1)" xfId="286" xr:uid="{31F211E8-B121-4CA1-8D07-6998CB68E9E2}"/>
    <cellStyle name="_Column1_예상계수(본부별)(1)_양식" xfId="287" xr:uid="{E4934AA0-EECA-476E-B4CC-6AB09F2002CB}"/>
    <cellStyle name="_Column1_예상계수(본부별)_양식" xfId="288" xr:uid="{43108F85-9139-4AD9-A364-9BF2807FC1CC}"/>
    <cellStyle name="_Column1_예상계수(본부별-신탄진)(1)" xfId="289" xr:uid="{E40A28E7-DC48-41C7-AB8A-6490FADCFEA4}"/>
    <cellStyle name="_Column1_예상계수(본부별-신탄진)(1)_양식" xfId="290" xr:uid="{6B002041-022F-4E38-A0D6-ED8C23A4B259}"/>
    <cellStyle name="_Column2" xfId="291" xr:uid="{3690B63F-E7D0-48B6-8499-F98C793729F9}"/>
    <cellStyle name="_Column3" xfId="292" xr:uid="{3491D843-109D-40BD-B2D9-B3C96B77F85B}"/>
    <cellStyle name="_Column4" xfId="293" xr:uid="{78687210-DDED-4887-9EB1-77F6F8E33580}"/>
    <cellStyle name="_Column5" xfId="294" xr:uid="{DBAE2AF4-1483-46C6-8317-3120FE365B81}"/>
    <cellStyle name="_Column6" xfId="295" xr:uid="{D7FE3364-B79D-4DC0-A2D3-00D42316CA9E}"/>
    <cellStyle name="_Column7" xfId="296" xr:uid="{A0AEC701-7D43-44A8-BA45-1019E843F937}"/>
    <cellStyle name="_Data" xfId="297" xr:uid="{ED7FAD3A-8BD3-4A7D-8400-AF042056A468}"/>
    <cellStyle name="_Data_0126 예상계수(1)" xfId="298" xr:uid="{C7C6F459-E2E2-4990-93FC-CBB37FA2F510}"/>
    <cellStyle name="_Data_0126 예상계수(1)_양식" xfId="299" xr:uid="{318C3C75-BD0E-497D-ABEA-4245801134DF}"/>
    <cellStyle name="_Data_0126 예상계수(본부별)" xfId="300" xr:uid="{C7638A12-80A7-46EF-B725-1C9260CD29A8}"/>
    <cellStyle name="_Data_0126 예상계수(본부별)(1)" xfId="301" xr:uid="{E783F680-9EE4-46E0-8450-F8E84521BD1B}"/>
    <cellStyle name="_Data_0126 예상계수(본부별)(1)(1)" xfId="302" xr:uid="{8A1ABA88-B814-482F-8D54-BD485821095F}"/>
    <cellStyle name="_Data_0126 예상계수(본부별)(1)(1)_양식" xfId="303" xr:uid="{5B0EA149-6BAB-4092-AB65-089D637FB757}"/>
    <cellStyle name="_Data_0126 예상계수(본부별)(1)_양식" xfId="304" xr:uid="{3C407817-97CF-4F37-B91B-FFEE861EB477}"/>
    <cellStyle name="_Data_0126 예상계수(본부별)(2)" xfId="305" xr:uid="{FB9FBF92-DBFC-4FD6-A6EF-BADC248BAFC3}"/>
    <cellStyle name="_Data_0126 예상계수(본부별)(2)_양식" xfId="306" xr:uid="{657B6FC4-4236-423A-AAE6-AE23C3E0BEDB}"/>
    <cellStyle name="_Data_0126 예상계수(본부별)_양식" xfId="307" xr:uid="{C22BE6A3-D046-44A4-8C26-5C3A8D2348C0}"/>
    <cellStyle name="_Data_0126 예상계수(본부별)수정(1)" xfId="308" xr:uid="{197B25FF-1425-4DCB-8D56-0C1EA4C74541}"/>
    <cellStyle name="_Data_0126 예상계수(본부별)수정(1)_양식" xfId="309" xr:uid="{B3234AC4-7724-4905-97F8-5CCA00A85874}"/>
    <cellStyle name="_Data_0131 예상계수(본부별)" xfId="310" xr:uid="{34652F01-7F60-409D-B80A-01581F4A7668}"/>
    <cellStyle name="_Data_0131 예상계수(본부별)(1)" xfId="311" xr:uid="{9A965C63-FC0E-4E5E-ABD5-060EC0A20C5D}"/>
    <cellStyle name="_Data_0131 예상계수(본부별)(1)(1)" xfId="312" xr:uid="{ED1B6E3D-BD25-41F4-9A6A-3DEB805B8417}"/>
    <cellStyle name="_Data_0131 예상계수(본부별)(1)(1)_양식" xfId="313" xr:uid="{4A2C0D72-FB3D-4225-9DB4-A7A7D6C6C7D8}"/>
    <cellStyle name="_Data_0131 예상계수(본부별)(1)_양식" xfId="314" xr:uid="{FF2388A8-6D6A-4B07-B0F7-49FABDAEBF14}"/>
    <cellStyle name="_Data_0215 2월금융본부장회의자료(작업)" xfId="315" xr:uid="{53E4FDBC-C79D-41E1-B0B2-8A793BC703F8}"/>
    <cellStyle name="_Data_0220 2월예상계수 본부장 회의자료" xfId="316" xr:uid="{BF978158-E7CA-4F55-A663-83FC74DC1E4D}"/>
    <cellStyle name="_Data_0403 2006(1).4월계수계획(작업)" xfId="317" xr:uid="{3D50AC5F-6674-4228-A944-25EB8696410C}"/>
    <cellStyle name="_Data_06 01 27 계수계획 '06(1).2월" xfId="318" xr:uid="{7F039342-4907-4BDE-9662-612DE6CBEB0E}"/>
    <cellStyle name="_Data_06 01 27 계수계획 '06(1).2월_양식" xfId="319" xr:uid="{C0067129-FBEA-4029-8067-9BCFA2BA445A}"/>
    <cellStyle name="_Data_2월 예상계수(1)" xfId="320" xr:uid="{528BA608-6768-4807-89E6-D194F1C864EA}"/>
    <cellStyle name="_Data_2월 예상계수(1)_양식" xfId="321" xr:uid="{5E8BD166-B70D-44FF-AF8D-5D343484D420}"/>
    <cellStyle name="_Data_2월말 예상계수(1)" xfId="322" xr:uid="{5D6849A6-E497-44AA-B259-A5B9F43FED0A}"/>
    <cellStyle name="_Data_2월말 예상계수(1)_양식" xfId="323" xr:uid="{85AE886F-CC5B-4E4A-8C6C-3CE0025482D5}"/>
    <cellStyle name="_Data_3월 예상계수( 중앙본부)" xfId="324" xr:uid="{6289DEEF-A3E2-4D77-AFFE-AE30298010C3}"/>
    <cellStyle name="_Data_3월 예상계수(본부별)" xfId="325" xr:uid="{60C43D17-D206-478C-BF06-3AC8DED12AC0}"/>
    <cellStyle name="_Data_4월 예상계수( 중앙본부)" xfId="326" xr:uid="{D159981E-587D-4AFE-9E75-770C06A2624C}"/>
    <cellStyle name="_Data_5월 예상계수( 중앙본부)" xfId="327" xr:uid="{BAD90675-EC1E-4128-9E70-2A06963F3827}"/>
    <cellStyle name="_Data_양식" xfId="328" xr:uid="{C71D9AFA-E01A-4ADD-9E56-7A88BBEFC964}"/>
    <cellStyle name="_Data_예상계수(본부별)" xfId="329" xr:uid="{37BF7FCD-B7A1-4E55-A790-702F61115B5B}"/>
    <cellStyle name="_Data_예상계수(본부별)(1)" xfId="330" xr:uid="{F4453C59-121B-41D9-8A94-F773F2205C0A}"/>
    <cellStyle name="_Data_예상계수(본부별)(1)_양식" xfId="331" xr:uid="{48B53017-63FF-4093-974A-D0FA11F040CC}"/>
    <cellStyle name="_Data_예상계수(본부별)_양식" xfId="332" xr:uid="{A98B326E-9924-41FD-80CB-6DACB4B8F595}"/>
    <cellStyle name="_Data_예상계수(본부별-신탄진)(1)" xfId="333" xr:uid="{F59E8882-2D50-4EFB-9DE3-6CA4B7BE4117}"/>
    <cellStyle name="_Data_예상계수(본부별-신탄진)(1)_양식" xfId="334" xr:uid="{6E4D1927-1580-4E74-AD26-2EA7F7718CFC}"/>
    <cellStyle name="_E88B0-가수금명세" xfId="335" xr:uid="{433BEBCF-026F-4112-967C-42618F2CF1C5}"/>
    <cellStyle name="_E88B0-가수금명세_1" xfId="336" xr:uid="{CAD9D72A-A3FE-4CC9-8D83-AB87ABBC6527}"/>
    <cellStyle name="_ERP 예산일괄신청_현업(김재원)" xfId="337" xr:uid="{2CB41FAB-D8CA-4C9D-9A58-412938873243}"/>
    <cellStyle name="_ETT목록" xfId="338" xr:uid="{715D6828-28FF-4BAA-AF8A-FEDEC100A95B}"/>
    <cellStyle name="_foxz" xfId="339" xr:uid="{0D9D5E15-A6DA-4E50-ABB8-EB46D2EA3D67}"/>
    <cellStyle name="_foxz_01.대손충당금작업_ifrs_fs(201102)_20110307_김정훈_v1.0" xfId="340" xr:uid="{83616EFE-935C-4222-A0CA-9479CDD5F95A}"/>
    <cellStyle name="_foxz_대손충당금액 결과보고(2011년2월)_충당금 증감 분석_20110308" xfId="341" xr:uid="{A3D63190-BB0A-40B4-B577-5AF3880A9886}"/>
    <cellStyle name="_fs(0912)_재무기획부100108기준" xfId="342" xr:uid="{01159644-C13E-4F52-BF56-4A67F0FD9A7C}"/>
    <cellStyle name="_fs(0912)_재무기획부100108기준_01.대손충당금작업_ifrs_fs(201102)_20110307_김정훈_v1.0" xfId="343" xr:uid="{1C2CAE95-1702-4163-8D66-C115B471E38C}"/>
    <cellStyle name="_fs(0912)_재무기획부100108기준_KEB_ifrs_fs(1101)_20110228_v.10" xfId="344" xr:uid="{76F20427-0F64-4E1F-8CF2-7EB25E4BA724}"/>
    <cellStyle name="_fs(0912)_재무기획부100108기준_대손충당금액 결과보고(2011년2월)_충당금 증감 분석_20110308" xfId="345" xr:uid="{DD696C76-CB39-4977-B03D-82788B7779BA}"/>
    <cellStyle name="_FX6660-20070131 만기별조달운용" xfId="346" xr:uid="{B41FC625-78A7-40F0-93C3-916FC4DC652D}"/>
    <cellStyle name="_FX6660-20070131 만기별조달운용_박홍주" xfId="347" xr:uid="{4C876AFF-903A-44DC-86B3-C3A09B74E83F}"/>
    <cellStyle name="_Header" xfId="348" xr:uid="{93554235-D713-47EF-AE3F-26CC3D05483B}"/>
    <cellStyle name="_Header_1월사업별분석" xfId="349" xr:uid="{77D7CEF2-2BF9-4293-B47B-A7CC51DD3F6D}"/>
    <cellStyle name="_IBK-XX-DV-XX(단위테스트케이스_업무명_단위테스트ID(화면명))-작성일자" xfId="350" xr:uid="{492753B5-AAAF-4FA1-9E3C-76C5B830409D}"/>
    <cellStyle name="_IT 06 예산요구서-현업-V3-뱅킹(2차조정)" xfId="351" xr:uid="{1470BDCC-7027-48D1-87E4-DED87E996D69}"/>
    <cellStyle name="_IT 06 예산요구서-현업-V3-카드(2차조정)" xfId="352" xr:uid="{FB5A84CE-9CA6-4AB1-A1A8-49B04462B1B0}"/>
    <cellStyle name="_leadsheet(스파클)" xfId="353" xr:uid="{2E46F25A-1F16-44D9-ABBB-38D5532153ED}"/>
    <cellStyle name="_leadsheet(스파클)_01.대손충당금작업_ifrs_fs(201102)_20110307_김정훈_v1.0" xfId="354" xr:uid="{3739259E-875B-4DB2-9936-897043CDBF29}"/>
    <cellStyle name="_leadsheet(스파클)_대손충당금액 결과보고(2011년2월)_충당금 증감 분석_20110308" xfId="355" xr:uid="{B383A328-A0BB-4C9F-AB56-72A355F81284}"/>
    <cellStyle name="_Monthly report(0412)-Consolidated" xfId="356" xr:uid="{F8A3E1B7-BBC7-4572-A9B0-689BEAA889F9}"/>
    <cellStyle name="_Research_Report용(2001년말).xls Chart 1" xfId="357" xr:uid="{8580889B-6CF6-460C-B3C8-F40EA24DA930}"/>
    <cellStyle name="_Research_Report용(2001년말).xls Chart 1_01.대손충당금작업_ifrs_fs(201102)_20110307_김정훈_v1.0" xfId="358" xr:uid="{EF965F4A-0A0E-401B-B7C2-55E2F864ABDB}"/>
    <cellStyle name="_Research_Report용(2001년말).xls Chart 1_대손충당금액 결과보고(2011년2월)_충당금 증감 분석_20110308" xfId="359" xr:uid="{BB7A3CDC-0F2E-459A-9A5A-3F7AEEE32FE5}"/>
    <cellStyle name="_Research_Report용(2001년말).xls Chart 10" xfId="360" xr:uid="{27AE69A4-CD91-4A25-8D2E-6F514C3468B8}"/>
    <cellStyle name="_Research_Report용(2001년말).xls Chart 10_01.대손충당금작업_ifrs_fs(201102)_20110307_김정훈_v1.0" xfId="361" xr:uid="{A6937E5A-679A-4CDA-ABF6-FB667B995DA4}"/>
    <cellStyle name="_Research_Report용(2001년말).xls Chart 10_대손충당금액 결과보고(2011년2월)_충당금 증감 분석_20110308" xfId="362" xr:uid="{2F095797-6F8F-4A33-9966-A93EA625D3EC}"/>
    <cellStyle name="_Research_Report용(2001년말).xls Chart 11" xfId="363" xr:uid="{A50954E0-9E82-460D-A929-3F263D65C407}"/>
    <cellStyle name="_Research_Report용(2001년말).xls Chart 11_01.대손충당금작업_ifrs_fs(201102)_20110307_김정훈_v1.0" xfId="364" xr:uid="{B05E104B-0CE6-4873-B6D3-9FEE168D9FF8}"/>
    <cellStyle name="_Research_Report용(2001년말).xls Chart 11_대손충당금액 결과보고(2011년2월)_충당금 증감 분석_20110308" xfId="365" xr:uid="{1AAF0FDF-C27C-427C-889D-84D5E1B40B02}"/>
    <cellStyle name="_Research_Report용(2001년말).xls Chart 12" xfId="366" xr:uid="{182271AF-8B54-4237-8F56-87595ED96BA8}"/>
    <cellStyle name="_Research_Report용(2001년말).xls Chart 12_01.대손충당금작업_ifrs_fs(201102)_20110307_김정훈_v1.0" xfId="367" xr:uid="{C2FABCEE-1926-4420-9968-F55FC4959EB0}"/>
    <cellStyle name="_Research_Report용(2001년말).xls Chart 12_대손충당금액 결과보고(2011년2월)_충당금 증감 분석_20110308" xfId="368" xr:uid="{469B98AA-6763-4C10-B51C-CE92C63A7C63}"/>
    <cellStyle name="_Research_Report용(2001년말).xls Chart 13" xfId="369" xr:uid="{BCCAD9B2-6DDC-467C-9AF9-21340BDF3703}"/>
    <cellStyle name="_Research_Report용(2001년말).xls Chart 13_01.대손충당금작업_ifrs_fs(201102)_20110307_김정훈_v1.0" xfId="370" xr:uid="{FEB56979-F04C-4D0B-AE52-90B67078C57B}"/>
    <cellStyle name="_Research_Report용(2001년말).xls Chart 13_대손충당금액 결과보고(2011년2월)_충당금 증감 분석_20110308" xfId="371" xr:uid="{E8D11849-FBC3-4CA3-A639-F15C6C5711ED}"/>
    <cellStyle name="_Research_Report용(2001년말).xls Chart 14" xfId="372" xr:uid="{12CBB337-59A4-4845-AF0B-6A690E4A9203}"/>
    <cellStyle name="_Research_Report용(2001년말).xls Chart 14_01.대손충당금작업_ifrs_fs(201102)_20110307_김정훈_v1.0" xfId="373" xr:uid="{98A83F8C-7AD4-464A-9495-6915166FCA96}"/>
    <cellStyle name="_Research_Report용(2001년말).xls Chart 14_대손충당금액 결과보고(2011년2월)_충당금 증감 분석_20110308" xfId="374" xr:uid="{CDA08BC4-FE99-43D2-9BC4-A44EB5630CB3}"/>
    <cellStyle name="_Research_Report용(2001년말).xls Chart 15" xfId="375" xr:uid="{0F1C357C-E251-42CB-B593-F1CF6376BDF8}"/>
    <cellStyle name="_Research_Report용(2001년말).xls Chart 15_01.대손충당금작업_ifrs_fs(201102)_20110307_김정훈_v1.0" xfId="376" xr:uid="{D54C3F3D-BA52-4F84-A2D9-4D3BAF768EDA}"/>
    <cellStyle name="_Research_Report용(2001년말).xls Chart 15_대손충당금액 결과보고(2011년2월)_충당금 증감 분석_20110308" xfId="377" xr:uid="{958A3F7C-9CFA-4AE8-A24B-2F23981B074E}"/>
    <cellStyle name="_Research_Report용(2001년말).xls Chart 16" xfId="378" xr:uid="{9188D92D-C7A0-4187-A75E-F0209C71F7E3}"/>
    <cellStyle name="_Research_Report용(2001년말).xls Chart 16_01.대손충당금작업_ifrs_fs(201102)_20110307_김정훈_v1.0" xfId="379" xr:uid="{6E23663D-F9CE-45B5-BFE9-AD52CF79CEA7}"/>
    <cellStyle name="_Research_Report용(2001년말).xls Chart 16_대손충당금액 결과보고(2011년2월)_충당금 증감 분석_20110308" xfId="380" xr:uid="{2E0AEDBD-5622-4BA0-9B0F-9B6D9CE6804F}"/>
    <cellStyle name="_Research_Report용(2001년말).xls Chart 17" xfId="381" xr:uid="{D61C7153-9A1F-4456-9E06-F66C9FCD9CE1}"/>
    <cellStyle name="_Research_Report용(2001년말).xls Chart 17_01.대손충당금작업_ifrs_fs(201102)_20110307_김정훈_v1.0" xfId="382" xr:uid="{468B37C0-CCE9-4D73-B5F3-412799358FFE}"/>
    <cellStyle name="_Research_Report용(2001년말).xls Chart 17_대손충당금액 결과보고(2011년2월)_충당금 증감 분석_20110308" xfId="383" xr:uid="{DC26DF44-35E7-4AA6-BAEC-BCB5FA8D65F4}"/>
    <cellStyle name="_Research_Report용(2001년말).xls Chart 18" xfId="384" xr:uid="{18CE1F70-63A1-4801-A73B-774641E8045F}"/>
    <cellStyle name="_Research_Report용(2001년말).xls Chart 18_01.대손충당금작업_ifrs_fs(201102)_20110307_김정훈_v1.0" xfId="385" xr:uid="{2C310494-6782-4917-B426-991ABD5E207E}"/>
    <cellStyle name="_Research_Report용(2001년말).xls Chart 18_대손충당금액 결과보고(2011년2월)_충당금 증감 분석_20110308" xfId="386" xr:uid="{64C6D038-6905-4052-A9D4-0B70A0D29861}"/>
    <cellStyle name="_Research_Report용(2001년말).xls Chart 19" xfId="387" xr:uid="{88BE58A8-4DBC-4DA6-BAD6-2E4158625028}"/>
    <cellStyle name="_Research_Report용(2001년말).xls Chart 19_01.대손충당금작업_ifrs_fs(201102)_20110307_김정훈_v1.0" xfId="388" xr:uid="{73C9896A-404F-47B8-A3EF-F554986CA9D0}"/>
    <cellStyle name="_Research_Report용(2001년말).xls Chart 19_대손충당금액 결과보고(2011년2월)_충당금 증감 분석_20110308" xfId="389" xr:uid="{CD2EA5B9-38B8-4746-9093-F9242C37C336}"/>
    <cellStyle name="_Research_Report용(2001년말).xls Chart 2" xfId="390" xr:uid="{E10FF114-68ED-46F1-A9FF-1FEF66E2D0CE}"/>
    <cellStyle name="_Research_Report용(2001년말).xls Chart 2_01.대손충당금작업_ifrs_fs(201102)_20110307_김정훈_v1.0" xfId="391" xr:uid="{18019E8A-45D7-4A51-BAF1-629DA5209F3F}"/>
    <cellStyle name="_Research_Report용(2001년말).xls Chart 2_대손충당금액 결과보고(2011년2월)_충당금 증감 분석_20110308" xfId="392" xr:uid="{6FF2FD46-5C6E-492E-B385-D12B5FE108BB}"/>
    <cellStyle name="_Research_Report용(2001년말).xls Chart 20" xfId="393" xr:uid="{9D6C5932-1F78-4F48-9A0B-B62509682FF9}"/>
    <cellStyle name="_Research_Report용(2001년말).xls Chart 20_01.대손충당금작업_ifrs_fs(201102)_20110307_김정훈_v1.0" xfId="394" xr:uid="{37BAA3F6-5370-435A-A73A-77C702F99931}"/>
    <cellStyle name="_Research_Report용(2001년말).xls Chart 20_대손충당금액 결과보고(2011년2월)_충당금 증감 분석_20110308" xfId="395" xr:uid="{47541818-AF38-4B89-BB63-F518E212877F}"/>
    <cellStyle name="_Research_Report용(2001년말).xls Chart 21" xfId="396" xr:uid="{45C2C834-2F98-4841-AC7C-0BEF107745CE}"/>
    <cellStyle name="_Research_Report용(2001년말).xls Chart 21_01.대손충당금작업_ifrs_fs(201102)_20110307_김정훈_v1.0" xfId="397" xr:uid="{FFCC0B92-F7DA-4E4F-BE1F-AD823FF25FBA}"/>
    <cellStyle name="_Research_Report용(2001년말).xls Chart 21_대손충당금액 결과보고(2011년2월)_충당금 증감 분석_20110308" xfId="398" xr:uid="{24A31179-1533-4352-844E-9D4036D3DBB3}"/>
    <cellStyle name="_Research_Report용(2001년말).xls Chart 3" xfId="399" xr:uid="{097D28E6-77EF-454D-BBFD-5A26203FB9DA}"/>
    <cellStyle name="_Research_Report용(2001년말).xls Chart 3_01.대손충당금작업_ifrs_fs(201102)_20110307_김정훈_v1.0" xfId="400" xr:uid="{5FBD753F-6F1E-4A4C-81B0-98253A84527C}"/>
    <cellStyle name="_Research_Report용(2001년말).xls Chart 3_대손충당금액 결과보고(2011년2월)_충당금 증감 분석_20110308" xfId="401" xr:uid="{ECD36755-70FF-491E-A00C-93B86FFD20F6}"/>
    <cellStyle name="_Research_Report용(2001년말).xls Chart 4" xfId="402" xr:uid="{BAB1EE96-0276-454E-9728-F09E4EF785DF}"/>
    <cellStyle name="_Research_Report용(2001년말).xls Chart 4_01.대손충당금작업_ifrs_fs(201102)_20110307_김정훈_v1.0" xfId="403" xr:uid="{C418F445-87B0-4AB7-802A-252521C6B9A6}"/>
    <cellStyle name="_Research_Report용(2001년말).xls Chart 4_대손충당금액 결과보고(2011년2월)_충당금 증감 분석_20110308" xfId="404" xr:uid="{9DEBA4D8-F9C7-4AA3-A1FE-E959AC479E4F}"/>
    <cellStyle name="_Research_Report용(2001년말).xls Chart 5" xfId="405" xr:uid="{1A63650C-0B45-4241-8ABC-98C326ED2D1F}"/>
    <cellStyle name="_Research_Report용(2001년말).xls Chart 5_01.대손충당금작업_ifrs_fs(201102)_20110307_김정훈_v1.0" xfId="406" xr:uid="{4D80EB28-B2C6-4042-ADD8-1AC4706BBD92}"/>
    <cellStyle name="_Research_Report용(2001년말).xls Chart 5_대손충당금액 결과보고(2011년2월)_충당금 증감 분석_20110308" xfId="407" xr:uid="{FC8BFF79-1717-490E-A259-B6B0C872C3AE}"/>
    <cellStyle name="_Research_Report용(2001년말).xls Chart 6" xfId="408" xr:uid="{6CE6FE13-3417-4E48-AEC4-AAAF3497E9F8}"/>
    <cellStyle name="_Research_Report용(2001년말).xls Chart 6_01.대손충당금작업_ifrs_fs(201102)_20110307_김정훈_v1.0" xfId="409" xr:uid="{BB5A6F68-DFDF-459B-84D1-4B05D6B5DB1B}"/>
    <cellStyle name="_Research_Report용(2001년말).xls Chart 6_대손충당금액 결과보고(2011년2월)_충당금 증감 분석_20110308" xfId="410" xr:uid="{4BE925E8-47A5-40C8-A4A8-2B982650A6E4}"/>
    <cellStyle name="_Research_Report용(2001년말).xls Chart 7" xfId="411" xr:uid="{7E813EA2-DCA8-4704-806E-929A58C2852B}"/>
    <cellStyle name="_Research_Report용(2001년말).xls Chart 7_01.대손충당금작업_ifrs_fs(201102)_20110307_김정훈_v1.0" xfId="412" xr:uid="{BB9CE175-114D-4B74-B25D-D5F8A6D514E9}"/>
    <cellStyle name="_Research_Report용(2001년말).xls Chart 7_대손충당금액 결과보고(2011년2월)_충당금 증감 분석_20110308" xfId="413" xr:uid="{414436A3-BB6A-4A62-9B4D-30BA2C3AA568}"/>
    <cellStyle name="_Research_Report용(2001년말).xls Chart 8" xfId="414" xr:uid="{63ABB85A-4E10-40F9-9E73-F5BC7262DA6A}"/>
    <cellStyle name="_Research_Report용(2001년말).xls Chart 8_01.대손충당금작업_ifrs_fs(201102)_20110307_김정훈_v1.0" xfId="415" xr:uid="{37CAAA74-1F3F-40D1-B2FC-99FACA075DA6}"/>
    <cellStyle name="_Research_Report용(2001년말).xls Chart 8_대손충당금액 결과보고(2011년2월)_충당금 증감 분석_20110308" xfId="416" xr:uid="{0FBB78DA-98E9-4FCD-8988-113E78C3C26C}"/>
    <cellStyle name="_Research_Report용(2001년말).xls Chart 9" xfId="417" xr:uid="{B7373F3D-B4AC-4571-A23E-18024533593C}"/>
    <cellStyle name="_Research_Report용(2001년말).xls Chart 9_01.대손충당금작업_ifrs_fs(201102)_20110307_김정훈_v1.0" xfId="418" xr:uid="{16AC6432-76A7-4B77-94B0-A72ABF300EDD}"/>
    <cellStyle name="_Research_Report용(2001년말).xls Chart 9_대손충당금액 결과보고(2011년2월)_충당금 증감 분석_20110308" xfId="419" xr:uid="{0095FF6D-8A99-4EA9-8A24-54CFDBA941F6}"/>
    <cellStyle name="_rose bonus(0703)" xfId="420" xr:uid="{FC556C02-34C5-4689-976C-3B90F115083E}"/>
    <cellStyle name="_Row1" xfId="421" xr:uid="{FD4BD54B-7334-4831-8FFB-7DF41534D15F}"/>
    <cellStyle name="_Row1_0126 예상계수(1)" xfId="422" xr:uid="{B7AEC22B-C489-4D0C-B2BB-72A702673CDB}"/>
    <cellStyle name="_Row1_0126 예상계수(1)_양식" xfId="423" xr:uid="{53C9EAB7-621F-4F7E-B285-CC72B992D1AA}"/>
    <cellStyle name="_Row1_0126 예상계수(본부별)" xfId="424" xr:uid="{3467B59E-8B1A-41C6-8DA7-4076F388241D}"/>
    <cellStyle name="_Row1_0126 예상계수(본부별)(1)" xfId="425" xr:uid="{DA554265-30E8-4D9B-B494-52D4FC553C1A}"/>
    <cellStyle name="_Row1_0126 예상계수(본부별)(1)(1)" xfId="426" xr:uid="{C1F4A8A0-3988-493F-8C99-487F57E34478}"/>
    <cellStyle name="_Row1_0126 예상계수(본부별)(1)(1)_양식" xfId="427" xr:uid="{3EFCC31D-7ED4-4FED-8883-C49F8C609438}"/>
    <cellStyle name="_Row1_0126 예상계수(본부별)(1)_양식" xfId="428" xr:uid="{447A6FEB-0EBA-48EF-901A-B858ED528DE7}"/>
    <cellStyle name="_Row1_0126 예상계수(본부별)(2)" xfId="429" xr:uid="{FE678914-4A2F-4ECD-BFB6-54E62971615F}"/>
    <cellStyle name="_Row1_0126 예상계수(본부별)(2)_양식" xfId="430" xr:uid="{8966B512-6500-4887-A9AE-DF8717C6D9C5}"/>
    <cellStyle name="_Row1_0126 예상계수(본부별)_양식" xfId="431" xr:uid="{76421B97-D76A-4026-A299-72D1707A6172}"/>
    <cellStyle name="_Row1_0126 예상계수(본부별)수정(1)" xfId="432" xr:uid="{47B9AF54-D0E1-4594-9FB6-4901D2A708F1}"/>
    <cellStyle name="_Row1_0126 예상계수(본부별)수정(1)_양식" xfId="433" xr:uid="{4795D22E-F24F-4A64-ACF1-2A6F572F89E5}"/>
    <cellStyle name="_Row1_0131 예상계수(본부별)" xfId="434" xr:uid="{19923B2D-E8FF-48E0-9E0A-3365E4B01F01}"/>
    <cellStyle name="_Row1_0131 예상계수(본부별)(1)" xfId="435" xr:uid="{C042838F-AD74-463E-8355-4C03572EC129}"/>
    <cellStyle name="_Row1_0131 예상계수(본부별)(1)(1)" xfId="436" xr:uid="{3E029772-99A9-4AFA-9166-B46F0001C935}"/>
    <cellStyle name="_Row1_0131 예상계수(본부별)(1)(1)_양식" xfId="437" xr:uid="{43C9C614-81BC-40F3-854D-85755BB26D59}"/>
    <cellStyle name="_Row1_0131 예상계수(본부별)(1)_양식" xfId="438" xr:uid="{2D95815D-1E73-406B-9F97-9CD2C91A3008}"/>
    <cellStyle name="_Row1_0215 2월금융본부장회의자료(작업)" xfId="439" xr:uid="{7188181D-3F24-4294-A8CB-EF7358FDA038}"/>
    <cellStyle name="_Row1_0220 2월예상계수 본부장 회의자료" xfId="440" xr:uid="{A0DEA81A-99AE-44B5-A0A9-58170050B7B6}"/>
    <cellStyle name="_Row1_0403 2006(1).4월계수계획(작업)" xfId="441" xr:uid="{19D4341E-2DD5-4AE8-8254-D6E04894D8C8}"/>
    <cellStyle name="_Row1_06 01 27 계수계획 '06(1).2월" xfId="442" xr:uid="{3B9D8908-1F24-4D87-94A2-8BEF126EFFC1}"/>
    <cellStyle name="_Row1_06 01 27 계수계획 '06(1).2월_양식" xfId="443" xr:uid="{E7B2AE69-AD7D-4D53-A33E-91E4A7C570FB}"/>
    <cellStyle name="_Row1_2월 예상계수(1)" xfId="444" xr:uid="{9F3F458E-E481-4AA3-A807-A2B6227B963A}"/>
    <cellStyle name="_Row1_2월 예상계수(1)_양식" xfId="445" xr:uid="{D27105B5-A518-404A-8D54-19A02F2239FC}"/>
    <cellStyle name="_Row1_2월말 예상계수(1)" xfId="446" xr:uid="{BA83B134-3603-4048-B5A1-4B7C2CE1CFF9}"/>
    <cellStyle name="_Row1_2월말 예상계수(1)_양식" xfId="447" xr:uid="{730DB9B6-955A-4871-B6AC-ADC3F52FD2F4}"/>
    <cellStyle name="_Row1_3월 예상계수( 중앙본부)" xfId="448" xr:uid="{E58467C3-1468-409C-8BD9-BC3A4D40B810}"/>
    <cellStyle name="_Row1_3월 예상계수(본부별)" xfId="449" xr:uid="{B87F89B7-9A5A-44B3-BAF5-1605CBE0A40C}"/>
    <cellStyle name="_Row1_4월 예상계수( 중앙본부)" xfId="450" xr:uid="{6AC40D2E-C16B-4AE3-9E49-7A35A6BD8BAE}"/>
    <cellStyle name="_Row1_5월 예상계수( 중앙본부)" xfId="451" xr:uid="{8E45361D-B603-4E32-A3D3-40892F39DA6F}"/>
    <cellStyle name="_Row1_양식" xfId="452" xr:uid="{CB272F72-E217-41F8-8377-2A53873B4C75}"/>
    <cellStyle name="_Row1_예상계수(본부별)" xfId="453" xr:uid="{E18AB0D5-1FF7-4697-AD9A-25D35D6A2021}"/>
    <cellStyle name="_Row1_예상계수(본부별)(1)" xfId="454" xr:uid="{AD2ACF28-24EB-42BA-ADA8-D1164DAECEE8}"/>
    <cellStyle name="_Row1_예상계수(본부별)(1)_양식" xfId="455" xr:uid="{744D7C51-26BB-4EE5-B3F2-FFC2BF465891}"/>
    <cellStyle name="_Row1_예상계수(본부별)_양식" xfId="456" xr:uid="{F3520D14-345F-4BCC-A580-E0FC139C174E}"/>
    <cellStyle name="_Row1_예상계수(본부별-신탄진)(1)" xfId="457" xr:uid="{AB6A2848-D5FC-463B-91B2-38D1052C7556}"/>
    <cellStyle name="_Row1_예상계수(본부별-신탄진)(1)_양식" xfId="458" xr:uid="{2DA7D936-3ABA-446A-AFA2-818CF755B720}"/>
    <cellStyle name="_Row2" xfId="459" xr:uid="{77283313-D69D-4F50-BDA3-E31C1FF246F4}"/>
    <cellStyle name="_Row3" xfId="460" xr:uid="{ED6DC2B7-7E2A-422D-8F49-C3CBC0019556}"/>
    <cellStyle name="_Row4" xfId="461" xr:uid="{B250645D-C5E8-4534-825F-FDEBCEAC82E4}"/>
    <cellStyle name="_Row5" xfId="462" xr:uid="{5D10F609-E556-4C0E-95EB-C01AC3E79A76}"/>
    <cellStyle name="_Row6" xfId="463" xr:uid="{6B27D5A1-6E67-44B5-A55B-DF40B17C069B}"/>
    <cellStyle name="_Row7" xfId="464" xr:uid="{533B0FC5-F6FC-431D-B583-2659D2704F04}"/>
    <cellStyle name="_Sheet1" xfId="465" xr:uid="{EAF9F866-3687-415E-8571-7ADA818109CA}"/>
    <cellStyle name="_SIMS-주준일" xfId="466" xr:uid="{7648AC6C-753B-4002-B144-CCF6C41CA570}"/>
    <cellStyle name="_stock option(0803)_정정" xfId="467" xr:uid="{B8F6BA4F-46B7-49B2-A8A5-2C1E838282CB}"/>
    <cellStyle name="_가수명세(1월말)" xfId="468" xr:uid="{317249E6-AC5D-41D0-8472-5A8E9F530930}"/>
    <cellStyle name="_가수명세(1월말)_1" xfId="469" xr:uid="{E1DFE40E-4134-4902-87E1-321FDD8D159B}"/>
    <cellStyle name="_감독원용재무제표0606" xfId="470" xr:uid="{9E6B33F1-7468-434A-A295-1AF38FA4FEC9}"/>
    <cellStyle name="_개발비상각1" xfId="471" xr:uid="{080987E4-6EF9-40EF-B03B-5E765F05A3A2}"/>
    <cellStyle name="_개발비상각1_01.대손충당금작업_ifrs_fs(201102)_20110307_김정훈_v1.0" xfId="472" xr:uid="{66265649-AAEA-42E1-B3C7-9C7D575F4DD1}"/>
    <cellStyle name="_개발비상각1_대손충당금액 결과보고(2011년2월)_충당금 증감 분석_20110308" xfId="473" xr:uid="{08E5115A-516C-4776-A27B-B692E4FC8BC4}"/>
    <cellStyle name="-_개발비상각수정분개_변현진대리님" xfId="474" xr:uid="{1A21B3BD-C1CB-40A5-BF12-8580953240ED}"/>
    <cellStyle name="-_개발비상각수정분개_변현진대리님 2" xfId="4091" xr:uid="{6D76A7CD-FF6E-4F24-ADF3-FD0CE2C21FCD}"/>
    <cellStyle name="_결산200412_0124_v1_감사후_bs pl" xfId="475" xr:uid="{A704EAE8-CEE9-484D-9CB8-00AE81D45850}"/>
    <cellStyle name="_경영관리3분기_박정호대리비용" xfId="476" xr:uid="{D70FE335-5998-493F-85F7-7C170387FBE9}"/>
    <cellStyle name="_경영관리3분기_박정호대리비용_01.대손충당금작업_ifrs_fs(201102)_20110307_김정훈_v1.0" xfId="477" xr:uid="{D2E9DB68-9CC2-4869-8362-1A7C7DBCCFB0}"/>
    <cellStyle name="_경영관리3분기_박정호대리비용_대손충당금액 결과보고(2011년2월)_충당금 증감 분석_20110308" xfId="478" xr:uid="{0E328225-074B-4035-9756-5D870833B27E}"/>
    <cellStyle name="_경영관리비용(0204김기배)" xfId="479" xr:uid="{51A2A993-A763-4170-A455-636144BDB2AD}"/>
    <cellStyle name="_경영관리비용(0204김기배)_01.대손충당금작업_ifrs_fs(201102)_20110307_김정훈_v1.0" xfId="480" xr:uid="{5CE61EBE-FEF2-4838-9E9C-61BE41C2A037}"/>
    <cellStyle name="_경영관리비용(0204김기배)_대손충당금액 결과보고(2011년2월)_충당금 증감 분석_20110308" xfId="481" xr:uid="{939D0AA0-DD8E-4913-8F7D-D8B9367B23E9}"/>
    <cellStyle name="_경영관리비용(0304김기배최종)" xfId="482" xr:uid="{BF50D649-0CE6-490D-BFC4-43ED158136E0}"/>
    <cellStyle name="_경영관리비용(0304김기배최종)_01.대손충당금작업_ifrs_fs(201102)_20110307_김정훈_v1.0" xfId="483" xr:uid="{4D4880F9-4D9D-49FC-9338-F2414289240F}"/>
    <cellStyle name="_경영관리비용(0304김기배최종)_대손충당금액 결과보고(2011년2월)_충당금 증감 분석_20110308" xfId="484" xr:uid="{6E008D8C-9A7B-4C44-ABE7-DEC6B765E10E}"/>
    <cellStyle name="_경영관리팀(2002.4_4분기)" xfId="485" xr:uid="{46A1AC1D-45B3-4280-A8ED-18E21FB800AE}"/>
    <cellStyle name="_경영관리팀(2002.4_4분기)_01.대손충당금작업_ifrs_fs(201102)_20110307_김정훈_v1.0" xfId="486" xr:uid="{AC5FF82E-7329-47A0-A813-67B24AA8AE94}"/>
    <cellStyle name="_경영관리팀(2002.4_4분기)_대손충당금액 결과보고(2011년2월)_충당금 증감 분석_20110308" xfId="487" xr:uid="{BC9EFBAB-30AE-4AFF-92F6-0422E25BD8A6}"/>
    <cellStyle name="_고정자산(2005_1Q)" xfId="488" xr:uid="{9D631ACF-D637-43B4-9CC5-F4ED9FE238D7}"/>
    <cellStyle name="_국외무형자산_Japan Total_0703" xfId="489" xr:uid="{15E853B7-3C9C-4CCA-BBB0-943E219CE3A2}"/>
    <cellStyle name="_국외무형자산_Paris_0703" xfId="490" xr:uid="{69234F5C-F82F-4FEE-9EF5-38D3C640ED0C}"/>
    <cellStyle name="_국외비교_P_S_I(V1.8)_연결시스템잔액(수정분개반영)" xfId="491" xr:uid="{0F6D1D74-0492-4D74-A476-0CCFE50A4BEE}"/>
    <cellStyle name="_국외비교_P_S_I(V1.8)_연결시스템잔액(수정분개반영)_01.대손충당금작업_ifrs_fs(201102)_20110307_김정훈_v1.0" xfId="492" xr:uid="{2FC49B27-FBDB-408F-892E-679469F53AF3}"/>
    <cellStyle name="_국외비교_P_S_I(V1.8)_연결시스템잔액(수정분개반영)_KEB_ifrs_fs(1101)_20110228_v.10" xfId="493" xr:uid="{6C6A2802-C326-4896-AD37-C090B9B7DE22}"/>
    <cellStyle name="_국외비교_P_S_I(V1.8)_연결시스템잔액(수정분개반영)_대손충당금액 결과보고(2011년2월)_충당금 증감 분석_20110308" xfId="494" xr:uid="{1264BE81-0203-4C78-AAAB-0CFF754305B5}"/>
    <cellStyle name="_국외비교_P_S_I(V1.8)_연결시스템잔액(수정분개제외)" xfId="495" xr:uid="{6DEED56A-C5DA-46BD-BC20-A6727A433A6C}"/>
    <cellStyle name="_국외비교_P_S_I(V1.8)_연결시스템잔액(수정분개제외)_01.대손충당금작업_ifrs_fs(201102)_20110307_김정훈_v1.0" xfId="496" xr:uid="{9C81FF7E-5C29-460A-BACB-35FE20243068}"/>
    <cellStyle name="_국외비교_P_S_I(V1.8)_연결시스템잔액(수정분개제외)_KEB_ifrs_fs(1101)_20110228_v.10" xfId="497" xr:uid="{C52F7CFD-ED60-403D-8A02-398F228690B7}"/>
    <cellStyle name="_국외비교_P_S_I(V1.8)_연결시스템잔액(수정분개제외)_대손충당금액 결과보고(2011년2월)_충당금 증감 분석_20110308" xfId="498" xr:uid="{0B243AC7-87A5-4AFF-BD56-23CAF4471D74}"/>
    <cellStyle name="_금리갭_20070215(1)" xfId="499" xr:uid="{BFACB8CC-C4F7-4B52-B772-E754071E73EA}"/>
    <cellStyle name="_급여 Lead" xfId="500" xr:uid="{FEE271FD-E497-432A-A9EE-ECCE7B93D791}"/>
    <cellStyle name="_기타SW임차사용료(23015)" xfId="501" xr:uid="{9D0BD88E-A446-405A-9C49-0C0D5C36B7A3}"/>
    <cellStyle name="_기타기기보수료(23011)" xfId="502" xr:uid="{D218100B-F951-4173-B963-F004516F4470}"/>
    <cellStyle name="_기타기기임차사용료(23011)" xfId="503" xr:uid="{B03E37FD-847F-41C1-BC37-613D0F964390}"/>
    <cellStyle name="_기타전산(50513)" xfId="504" xr:uid="{1716B9AF-6ACD-4EE4-9829-757E70F52DC6}"/>
    <cellStyle name="_대손충당_전체목록" xfId="505" xr:uid="{C7C93D5D-2989-47EA-9001-012152B18277}"/>
    <cellStyle name="_대차대조표(공고용)_20070630_(최종2)" xfId="506" xr:uid="{24F6E9B2-60EB-490A-8183-D15E3980CBAD}"/>
    <cellStyle name="_만기별조달운용(비누적)(1)" xfId="507" xr:uid="{651DA9FD-6833-4399-9473-4E0DDCD89129}"/>
    <cellStyle name="_배치관리" xfId="508" xr:uid="{914AB96A-0A23-45B0-B163-39FE8FCC27E6}"/>
    <cellStyle name="_서버(50510)" xfId="509" xr:uid="{3C7EDF9A-B616-4172-80EE-A7ACA901C4BB}"/>
    <cellStyle name="_서초센터" xfId="510" xr:uid="{C6F59517-ABEC-408B-B4BA-92DC876DB21B}"/>
    <cellStyle name="_센터기기(50507)" xfId="511" xr:uid="{85D318E5-FD05-45FE-A225-C2388AD706B0}"/>
    <cellStyle name="_소코드1" xfId="512" xr:uid="{54879E0F-6849-47F9-83C5-5753524F020C}"/>
    <cellStyle name="_소코드1_01.대손충당금작업_ifrs_fs(201102)_20110307_김정훈_v1.0" xfId="513" xr:uid="{EAAB5645-2199-4041-A81D-037D91EAB2DC}"/>
    <cellStyle name="_소코드1_대손충당금액 결과보고(2011년2월)_충당금 증감 분석_20110308" xfId="514" xr:uid="{CE7E219D-F0E0-4389-BFB3-09F20D447816}"/>
    <cellStyle name="_손익보고v1-1(재무기획-0601)" xfId="515" xr:uid="{925071A6-E948-4AAC-BE27-1C2DA0477A19}"/>
    <cellStyle name="_수정사항(8월26일)" xfId="516" xr:uid="{A7B2E085-45CC-4C43-BE98-02022CC7802C}"/>
    <cellStyle name="_수정사항(8월26일)_01.대손충당금작업_ifrs_fs(201102)_20110307_김정훈_v1.0" xfId="517" xr:uid="{BBE62E9D-8EFB-438F-801F-FA53CE5998A8}"/>
    <cellStyle name="_수정사항(8월26일)_대손충당금액 결과보고(2011년2월)_충당금 증감 분석_20110308" xfId="518" xr:uid="{D3A8C17B-143C-40B4-BD59-DBA7A1611982}"/>
    <cellStyle name="_쌍용차02 현금흐름표_kth " xfId="3140" xr:uid="{53051A88-B9C0-43B1-95AF-F25AE36FE575}"/>
    <cellStyle name="_양식" xfId="519" xr:uid="{B17E8B64-7DAB-47D2-89A9-E2B27621FF4E}"/>
    <cellStyle name="_업무보고서(2003.6월)미수금예수금조정" xfId="520" xr:uid="{8E8429A7-85D6-4B97-AEF3-36918747EF83}"/>
    <cellStyle name="_업무보고서(2003.6월)미수금예수금조정_01.대손충당금작업_ifrs_fs(201102)_20110307_김정훈_v1.0" xfId="521" xr:uid="{44CBC41C-E7C2-48EB-851C-FF8245DE8746}"/>
    <cellStyle name="_업무보고서(2003.6월)미수금예수금조정_대손충당금액 결과보고(2011년2월)_충당금 증감 분석_20110308" xfId="522" xr:uid="{FE488460-A477-4C84-8598-4751E01C64DE}"/>
    <cellStyle name="_연구개발비(50803)" xfId="523" xr:uid="{E1ACAF35-F4CB-4574-9CE7-544AAB8BA859}"/>
    <cellStyle name="_영업외손익 LS" xfId="524" xr:uid="{1616B8D6-A1F7-4057-A087-CE5838E8CC2A}"/>
    <cellStyle name="_예산요구-자본예산-카드(2004.11.12)" xfId="525" xr:uid="{87CDD9E6-144F-4AB1-B078-5D678CD6A166}"/>
    <cellStyle name="_예상계수(본부별)" xfId="526" xr:uid="{2585460C-3735-4349-B652-26143C4C36A1}"/>
    <cellStyle name="_예상계수(본부별)(1)" xfId="527" xr:uid="{3EEB9D5F-B652-466B-962C-BED722E4C318}"/>
    <cellStyle name="_예상계수(본부별)(1)_양식" xfId="528" xr:uid="{EF325271-9264-4582-A03C-87332CD9BE42}"/>
    <cellStyle name="_예상계수(본부별)_양식" xfId="529" xr:uid="{E784E450-61F6-4143-9846-0803F5C762F0}"/>
    <cellStyle name="_예상계수(본부별-신탄진)(1)" xfId="530" xr:uid="{6EDCB49B-0B9B-4FF1-A418-83E4A855901A}"/>
    <cellStyle name="_예상계수(본부별-신탄진)(1)_양식" xfId="531" xr:uid="{B7207676-2D35-4A3B-B64A-8A2153940AA2}"/>
    <cellStyle name="_오호석부장1014" xfId="532" xr:uid="{1E6A5642-1B6C-48A9-BD34-1DCE0344E09A}"/>
    <cellStyle name="_오호석부장1014_01.대손충당금작업_ifrs_fs(201102)_20110307_김정훈_v1.0" xfId="533" xr:uid="{FBB63216-85D6-4C96-B46C-4844F957730C}"/>
    <cellStyle name="_오호석부장1014_대손충당금액 결과보고(2011년2월)_충당금 증감 분석_20110308" xfId="534" xr:uid="{EA150DCD-5842-4C53-8553-31475D0E12FA}"/>
    <cellStyle name="_오호석차장0625" xfId="535" xr:uid="{51103C3C-F356-4E46-A8F9-BE62C4D22722}"/>
    <cellStyle name="_오호석차장0625_01.대손충당금작업_ifrs_fs(201102)_20110307_김정훈_v1.0" xfId="536" xr:uid="{44CF206C-C49F-4662-8298-D870ED28C331}"/>
    <cellStyle name="_오호석차장0625_대손충당금액 결과보고(2011년2월)_충당금 증감 분석_20110308" xfId="537" xr:uid="{47F64565-D75A-4006-9859-1B2EB8A474C1}"/>
    <cellStyle name="_오호석차장0723" xfId="538" xr:uid="{8F9F0585-5BED-4D53-8DC9-39800F6161FA}"/>
    <cellStyle name="_오호석차장0723_01.대손충당금작업_ifrs_fs(201102)_20110307_김정훈_v1.0" xfId="539" xr:uid="{6F39833C-F592-4647-9BF4-1EA78CCF033A}"/>
    <cellStyle name="_오호석차장0723_대손충당금액 결과보고(2011년2월)_충당금 증감 분석_20110308" xfId="540" xr:uid="{C189C040-2C00-4BC9-999D-D1DBF4DD34D6}"/>
    <cellStyle name="_워크샵(3팀)" xfId="541" xr:uid="{55357EC6-00BA-44DF-A45E-32F846C5DE9A}"/>
    <cellStyle name="_원화유동성비율점검(2005-09-30)-주대리" xfId="542" xr:uid="{6FDADB52-C982-405B-885F-C196F7B4DA6F}"/>
    <cellStyle name="_월별분석(IFRS-1002)" xfId="543" xr:uid="{926D426B-B1CD-4C5C-BC89-336E616F0E49}"/>
    <cellStyle name="_월별분석(재무기획-0601)v2" xfId="544" xr:uid="{529BE0DB-1406-4D3E-A8AC-97E659C48CFF}"/>
    <cellStyle name="_월별분석(재무기획-1012)v10" xfId="545" xr:uid="{FC687CFE-84C7-4EEB-91E4-CB6EFB04B142}"/>
    <cellStyle name="_이재민과장0206_무형자산상각" xfId="546" xr:uid="{39A906A6-3380-4E6F-B241-BD348A7DB85F}"/>
    <cellStyle name="_이재민과장0206_무형자산상각_01.대손충당금작업_ifrs_fs(201102)_20110307_김정훈_v1.0" xfId="547" xr:uid="{6318EC90-1A60-42C7-8764-61B584151E09}"/>
    <cellStyle name="_이재민과장0206_무형자산상각_대손충당금액 결과보고(2011년2월)_충당금 증감 분석_20110308" xfId="548" xr:uid="{94B9D988-D80B-4E3C-9A4E-28623E284CAA}"/>
    <cellStyle name="_이진우대리(0540725)" xfId="549" xr:uid="{B203B30D-1C70-4321-8C14-01D30DF91848}"/>
    <cellStyle name="_이진우대리(0540725)_01.대손충당금작업_ifrs_fs(201102)_20110307_김정훈_v1.0" xfId="550" xr:uid="{C915E088-CF8F-4F28-A6DE-3B07DB06AFDF}"/>
    <cellStyle name="_이진우대리(0540725)_대손충당금액 결과보고(2011년2월)_충당금 증감 분석_20110308" xfId="551" xr:uid="{F27A81B2-3D47-4BBF-87AA-7022C263CF4A}"/>
    <cellStyle name="_이진우氏0204(2)" xfId="552" xr:uid="{EFAF97AC-49E3-45D8-AEE7-D4872673B489}"/>
    <cellStyle name="_이진우氏0204(2)_01.대손충당금작업_ifrs_fs(201102)_20110307_김정훈_v1.0" xfId="553" xr:uid="{A2CD264F-6E5B-4439-9193-5E80B9BAEEC1}"/>
    <cellStyle name="_이진우氏0204(2)_대손충당금액 결과보고(2011년2월)_충당금 증감 분석_20110308" xfId="554" xr:uid="{F5EE8794-60E3-4B55-89C5-10CBDC857A4F}"/>
    <cellStyle name="_이진우氏0727" xfId="555" xr:uid="{8DE30698-C913-4731-A2E7-A84E23EEC763}"/>
    <cellStyle name="_이진우氏0727_01.대손충당금작업_ifrs_fs(201102)_20110307_김정훈_v1.0" xfId="556" xr:uid="{FE8EA2A7-E09D-4063-AC76-219E740D5AF8}"/>
    <cellStyle name="_이진우氏0727_대손충당금액 결과보고(2011년2월)_충당금 증감 분석_20110308" xfId="557" xr:uid="{3E854B10-D431-465B-9A3A-D8F04967AD26}"/>
    <cellStyle name="_자금부(금리동향)" xfId="558" xr:uid="{E77110F6-D3CE-4983-BA62-6C521FB270E4}"/>
    <cellStyle name="_자본예산 요구서" xfId="559" xr:uid="{6F34B9F4-7478-4440-B364-6F8CCB447D39}"/>
    <cellStyle name="_자본예산-뱅킹-자체" xfId="560" xr:uid="{55495661-3ACF-4700-82A1-4F834505B2C6}"/>
    <cellStyle name="_자본예산-카드-자체" xfId="561" xr:uid="{89048B1E-06BF-446E-B243-02F054ACC47E}"/>
    <cellStyle name="_작업공간" xfId="562" xr:uid="{D13DDF95-8206-4071-A91B-81A90D116BE6}"/>
    <cellStyle name="_전산업무비(23001~23018)" xfId="563" xr:uid="{A0953B12-E43B-4F84-A8E5-2C90BD314022}"/>
    <cellStyle name="_전산업무비-뱅킹" xfId="564" xr:uid="{FCA0BF76-24D3-4807-AC10-14B5E3FAE2B0}"/>
    <cellStyle name="_전산업무비-카드" xfId="565" xr:uid="{0E8A2CC6-2836-4564-8B44-65E32F19F68D}"/>
    <cellStyle name="_전산외주용역비(23013)" xfId="566" xr:uid="{797918E2-312D-49F5-817F-0E4B5ADE218C}"/>
    <cellStyle name="_전자금융(50512)" xfId="567" xr:uid="{98EC2D9C-09EF-42A6-AE02-BCDCD0551A11}"/>
    <cellStyle name="_정기예금현황(20070228)" xfId="568" xr:uid="{0453BA13-22AD-447E-BF51-76B76ACC530B}"/>
    <cellStyle name="_제조원가 " xfId="3141" xr:uid="{C7246477-2C92-4FC7-B092-6C53630E7C1D}"/>
    <cellStyle name="_주석_기타_3Q통합 (2)" xfId="569" xr:uid="{5BE6BA5D-1669-47A0-AE5F-7438EA72020F}"/>
    <cellStyle name="_주석_기타_임지혜" xfId="570" xr:uid="{1EEFE5D8-DF30-4759-9B33-72D251A51A64}"/>
    <cellStyle name="_주석_기타_통합" xfId="571" xr:uid="{3B4F1E81-391B-418D-8867-B2372A419BF1}"/>
    <cellStyle name="_주석_조성훈_3Q_20071023" xfId="572" xr:uid="{A7B928BA-80B8-441E-8BF0-26105444F70C}"/>
    <cellStyle name="_주석자료작성_조성훈_20070726_v2" xfId="573" xr:uid="{453CDD5E-A9C3-405B-80D9-11CA38649584}"/>
    <cellStyle name="_주석자료작성_조성훈_20070727_v2(예수부채변경)" xfId="574" xr:uid="{745B6213-B6F1-49B5-A97C-2098DC08722E}"/>
    <cellStyle name="_충당금결산0706(최종)" xfId="575" xr:uid="{2229D943-6CEC-48B6-9104-5C76A49DD221}"/>
    <cellStyle name="_통신료-뱅킹,카드" xfId="576" xr:uid="{C81B9B17-FF27-4D19-AEA4-FCBBD2E90F68}"/>
    <cellStyle name="_통신제어기기보수료(23010)" xfId="577" xr:uid="{A00D7D37-979C-4D71-A725-BF9870885799}"/>
    <cellStyle name="_판관,제조경비" xfId="578" xr:uid="{2423080D-6B0A-4780-8ABE-E021971F8E6C}"/>
    <cellStyle name="_판관비 Lead" xfId="579" xr:uid="{2E5BF8A6-E99E-4DC4-BA61-306A23029097}"/>
    <cellStyle name="_판관비 LS" xfId="580" xr:uid="{7C69FC90-50FF-49ED-B473-38679EFF098B}"/>
    <cellStyle name="_현업-채권관리팀" xfId="581" xr:uid="{8FD04366-DF13-48B5-B1A9-4F8629777BB1}"/>
    <cellStyle name="_화면목록" xfId="582" xr:uid="{82FA0640-56ED-4D76-A700-507A829F491E}"/>
    <cellStyle name="’E‰Y [0.00]_laroux" xfId="583" xr:uid="{D349E408-E55A-4657-A703-542A1B25CF24}"/>
    <cellStyle name="’E‰Y_laroux" xfId="584" xr:uid="{927F84EA-0061-4D13-B199-0FB8780BAEB2}"/>
    <cellStyle name="=today()" xfId="585" xr:uid="{AFCA8408-6221-468B-9CDF-245A7EB112C3}"/>
    <cellStyle name="æøè [0.00" xfId="586" xr:uid="{D25F234B-B7C9-4739-A935-BA60D66E39F2}"/>
    <cellStyle name="æøè_produ" xfId="587" xr:uid="{0ABA4B79-1C95-43E3-AF92-6C5BFA4E2FCA}"/>
    <cellStyle name="êý [0.00]_pr" xfId="588" xr:uid="{5318FB43-0A5F-4905-A493-2C29C4C7A189}"/>
    <cellStyle name="êý_product d" xfId="589" xr:uid="{6DF1103C-E2F1-4541-9304-9132F68EDBE5}"/>
    <cellStyle name="w_bookship" xfId="590" xr:uid="{87966E86-B607-4B36-B7D2-FFBD644CC801}"/>
    <cellStyle name="0" xfId="591" xr:uid="{D95E0AC9-4DFA-4A0D-BD72-24A1807A33C2}"/>
    <cellStyle name="0,0_x000d__x000a_NA_x000d__x000a_" xfId="592" xr:uid="{A5CE7819-D260-4163-8F72-9C5CD9697306}"/>
    <cellStyle name="0,0_x000d__x000a_NA_x000d__x000a_ 2" xfId="2901" xr:uid="{63A68BE9-73D1-446E-90A5-E349A252D505}"/>
    <cellStyle name="0_Sheet1" xfId="593" xr:uid="{DE153BCA-9846-4B9E-B591-30C513227710}"/>
    <cellStyle name="0_대손준비금 산출 work sheet_2011년 3월(김두환차장)_20110504" xfId="594" xr:uid="{2D029B6A-7EA7-4EE8-AED0-F9971EECF5E5}"/>
    <cellStyle name="0_요약분" xfId="595" xr:uid="{EFB067D1-B99E-481D-8C4F-49A4869034D8}"/>
    <cellStyle name="0_요약분_Sheet1" xfId="596" xr:uid="{9DEFF0AE-97D1-483B-9AEC-AAE5E56BB1F3}"/>
    <cellStyle name="¹?ºð?²" xfId="597" xr:uid="{CAA8B1A5-803F-4B9D-B428-F054A9889CFB}"/>
    <cellStyle name="¹éºðà²" xfId="598" xr:uid="{D4EF1CAD-C7CD-48F6-8F84-E322DC666171}"/>
    <cellStyle name="¹eºÐA²_±aA¸" xfId="599" xr:uid="{A03CB19E-77E1-4046-BEED-9EF92D0EC4C7}"/>
    <cellStyle name="¹éºðà²_수정분개" xfId="600" xr:uid="{8D34161F-3C92-4297-BF3D-0CDACD6B53AA}"/>
    <cellStyle name="20% - Accent1" xfId="601" xr:uid="{B01E7452-9B14-44C3-B2F4-83E4E4E67A73}"/>
    <cellStyle name="20% - Accent2" xfId="602" xr:uid="{9693CCB3-5099-4F55-8A2C-F3EDFE52CDFF}"/>
    <cellStyle name="20% - Accent3" xfId="603" xr:uid="{F62A44F7-CFED-4755-BEF5-4F23234F2174}"/>
    <cellStyle name="20% - Accent4" xfId="604" xr:uid="{7D2B4F57-BCAC-4406-A3BC-8E4280B132CB}"/>
    <cellStyle name="20% - Accent5" xfId="605" xr:uid="{C9FDE82E-05B5-4C08-BC98-29CABEF968BD}"/>
    <cellStyle name="20% - Accent6" xfId="606" xr:uid="{59F0BF33-9266-4D22-941E-4AB6580E20A7}"/>
    <cellStyle name="20% - 강조색1" xfId="21" builtinId="30" customBuiltin="1"/>
    <cellStyle name="20% - 강조색1 2" xfId="607" xr:uid="{D42FA65A-CC86-4C04-B379-07385B8F1560}"/>
    <cellStyle name="20% - 강조색1 2 2" xfId="2293" xr:uid="{DC08DCE2-660C-4842-8A36-3D969074D9FF}"/>
    <cellStyle name="20% - 강조색1 2 3" xfId="2152" xr:uid="{ABA3DB75-76C0-419B-BC88-D39A34FBA660}"/>
    <cellStyle name="20% - 강조색1 2_02. 산업별_익스포져(2013년 9월)" xfId="3283" xr:uid="{49B23688-196F-4CF1-8A4B-2AADF2905864}"/>
    <cellStyle name="20% - 강조색1 3" xfId="608" xr:uid="{649AF8F7-E460-4F89-B11D-DA9BC3AEE98E}"/>
    <cellStyle name="20% - 강조색1 3 2" xfId="2294" xr:uid="{390994EE-A3DB-40FA-A6CF-E5D0616582A4}"/>
    <cellStyle name="20% - 강조색1 3 2 2" xfId="3496" xr:uid="{CB421056-2AD1-47B7-B0BA-6EB7D9BEA4FB}"/>
    <cellStyle name="20% - 강조색1 3 3" xfId="2153" xr:uid="{CB231733-1EC4-4A10-8F66-C7405C085D20}"/>
    <cellStyle name="20% - 강조색1 3 4" xfId="2905" xr:uid="{BCCEDA64-4C8A-4658-9956-71940A87668C}"/>
    <cellStyle name="20% - 강조색1 3 5" xfId="3409" xr:uid="{6030155F-AA0B-4C47-959D-9ACE55C5EE75}"/>
    <cellStyle name="20% - 강조색1 4" xfId="609" xr:uid="{F3AB30E6-B956-4691-83D1-A1B0275221BD}"/>
    <cellStyle name="20% - 강조색1 4 2" xfId="610" xr:uid="{1555C474-D007-4575-BD35-0CB5713E5C6E}"/>
    <cellStyle name="20% - 강조색1 4 2 2" xfId="3497" xr:uid="{14FCD826-DAA9-4B4A-854F-76BD3C7B5CA2}"/>
    <cellStyle name="20% - 강조색1 4 3" xfId="2295" xr:uid="{D062A38F-F2D7-4D59-ADB9-5C04B24FDE46}"/>
    <cellStyle name="20% - 강조색1 4 4" xfId="2154" xr:uid="{BE7841D0-B01A-4083-82DE-A7BA92C1CE7B}"/>
    <cellStyle name="20% - 강조색1 4 5" xfId="3374" xr:uid="{90AF2644-C950-411C-8877-92FA3F2B1711}"/>
    <cellStyle name="20% - 강조색1 4 6" xfId="3410" xr:uid="{8F7E82C6-1343-4D00-AE05-EC8CCAE31142}"/>
    <cellStyle name="20% - 강조색1 5" xfId="611" xr:uid="{D25E3746-90C6-4290-B31F-D7FAF7E13ACE}"/>
    <cellStyle name="20% - 강조색1 5 2" xfId="2296" xr:uid="{B35A8176-7202-4AB1-AEE8-AC401AEACDBB}"/>
    <cellStyle name="20% - 강조색1 5 2 2" xfId="3498" xr:uid="{620445A5-0204-4E8B-8B22-F336C56D8254}"/>
    <cellStyle name="20% - 강조색1 5 3" xfId="2155" xr:uid="{75AE924F-9502-4DFE-89CC-5EE9E4E1C380}"/>
    <cellStyle name="20% - 강조색1 5 4" xfId="3411" xr:uid="{61B19AF5-FAEA-4A13-9E14-957B4C07F465}"/>
    <cellStyle name="20% - 강조색1 6" xfId="612" xr:uid="{E48DD157-7298-4511-8DF0-2C3B8E08C309}"/>
    <cellStyle name="20% - 강조색1 6 2" xfId="2297" xr:uid="{98F1A12D-06FA-463A-AA64-92C0878A1257}"/>
    <cellStyle name="20% - 강조색1 6 2 2" xfId="3499" xr:uid="{32C907ED-144A-4844-B94D-CC7E6B3104B1}"/>
    <cellStyle name="20% - 강조색1 6 3" xfId="2156" xr:uid="{71AAF4D9-7F51-480D-8290-1B0E4DE1359F}"/>
    <cellStyle name="20% - 강조색1 6 4" xfId="3412" xr:uid="{FF51AA57-E7E9-45E2-9D75-1D8A47D9790C}"/>
    <cellStyle name="20% - 강조색1 7" xfId="613" xr:uid="{DE5349CB-FF91-4385-889A-C3D74A209555}"/>
    <cellStyle name="20% - 강조색2" xfId="24" builtinId="34" customBuiltin="1"/>
    <cellStyle name="20% - 강조색2 2" xfId="614" xr:uid="{3C2D7491-198C-4928-8329-A3FE8C06C68C}"/>
    <cellStyle name="20% - 강조색2 2 2" xfId="2298" xr:uid="{1002774B-F558-4E09-A0FF-0A4B1E54D556}"/>
    <cellStyle name="20% - 강조색2 2 3" xfId="2157" xr:uid="{1937F949-E6D1-48DF-BEBA-BCDA17E7BBBC}"/>
    <cellStyle name="20% - 강조색2 2_02. 산업별_익스포져(2013년 9월)" xfId="3284" xr:uid="{DBD30093-D08E-45D9-A31D-5C01F1E99396}"/>
    <cellStyle name="20% - 강조색2 3" xfId="615" xr:uid="{7C379C0E-4916-444E-9EB5-C83123F2D2C1}"/>
    <cellStyle name="20% - 강조색2 3 2" xfId="2299" xr:uid="{93107860-8F83-4AA5-B7BF-43D0A8B4CB04}"/>
    <cellStyle name="20% - 강조색2 3 2 2" xfId="3500" xr:uid="{B3A5BC91-BEA2-4046-898B-335EB63142AE}"/>
    <cellStyle name="20% - 강조색2 3 3" xfId="2158" xr:uid="{84D7D52A-0E36-4DA4-A416-C195C60CDF3E}"/>
    <cellStyle name="20% - 강조색2 3 4" xfId="2906" xr:uid="{4CF10DD8-3B34-4F8E-B3CB-548B0E734895}"/>
    <cellStyle name="20% - 강조색2 3 5" xfId="3413" xr:uid="{07D6630D-78F3-4CF2-9707-3CCFF885B63C}"/>
    <cellStyle name="20% - 강조색2 4" xfId="616" xr:uid="{44C21F26-5211-45CC-BDEC-3A5F7784A477}"/>
    <cellStyle name="20% - 강조색2 4 2" xfId="617" xr:uid="{1D7A8386-1392-45C7-9719-012C95EEC9F1}"/>
    <cellStyle name="20% - 강조색2 4 2 2" xfId="3501" xr:uid="{F964D5B1-B106-4CE3-BD25-9547CC3D8B4C}"/>
    <cellStyle name="20% - 강조색2 4 3" xfId="2300" xr:uid="{EB79788D-B812-4645-9143-6CEE07DDC034}"/>
    <cellStyle name="20% - 강조색2 4 4" xfId="2159" xr:uid="{30C62B79-4A94-4654-B906-EE4B61EE424E}"/>
    <cellStyle name="20% - 강조색2 4 5" xfId="3376" xr:uid="{B58797E3-EA4A-4D39-AA86-04B295959925}"/>
    <cellStyle name="20% - 강조색2 4 6" xfId="3414" xr:uid="{2F5067C8-9206-4E7B-A22E-041CA10DD6A4}"/>
    <cellStyle name="20% - 강조색2 5" xfId="618" xr:uid="{661BA827-12A8-42C8-8BB0-6D8432137F59}"/>
    <cellStyle name="20% - 강조색2 5 2" xfId="2301" xr:uid="{BE14083B-7EAE-4B89-A8E9-5D15C63908A4}"/>
    <cellStyle name="20% - 강조색2 5 2 2" xfId="3502" xr:uid="{E3C2FC86-C031-4A22-AAA5-3FCC73E45CD3}"/>
    <cellStyle name="20% - 강조색2 5 3" xfId="2160" xr:uid="{E48015F4-75B5-4C75-9310-2CCA0C71C295}"/>
    <cellStyle name="20% - 강조색2 5 4" xfId="3415" xr:uid="{76AE7BBF-8397-4986-AC2E-E6B3E6741701}"/>
    <cellStyle name="20% - 강조색2 6" xfId="619" xr:uid="{5D91DE80-CC38-4D25-805D-AD20BCD92383}"/>
    <cellStyle name="20% - 강조색2 6 2" xfId="2302" xr:uid="{2F8D5512-0293-43ED-AD1F-CC07E7B107DE}"/>
    <cellStyle name="20% - 강조색2 6 2 2" xfId="3503" xr:uid="{8E6D92A7-AC98-46DE-9EC7-3D4F734451BD}"/>
    <cellStyle name="20% - 강조색2 6 3" xfId="2161" xr:uid="{455A30B0-369D-4B0E-86B6-7E57F7C0D4A3}"/>
    <cellStyle name="20% - 강조색2 6 4" xfId="3416" xr:uid="{F2F4C422-3794-433B-8B84-BA3066AFC9F3}"/>
    <cellStyle name="20% - 강조색2 7" xfId="620" xr:uid="{2163D554-898A-457F-BAC4-A3E45043DE5E}"/>
    <cellStyle name="20% - 강조색3" xfId="27" builtinId="38" customBuiltin="1"/>
    <cellStyle name="20% - 강조색3 2" xfId="621" xr:uid="{F55CDCD9-6AFD-482C-8F82-2F44501CD7EA}"/>
    <cellStyle name="20% - 강조색3 2 2" xfId="2303" xr:uid="{918D0F5C-9130-420C-A861-EF95B2D2139A}"/>
    <cellStyle name="20% - 강조색3 2 3" xfId="2162" xr:uid="{AC5125B5-9EB7-4DE4-A569-BF816F900723}"/>
    <cellStyle name="20% - 강조색3 2_02. 산업별_익스포져(2013년 9월)" xfId="3285" xr:uid="{9D030DAE-5AE4-4A06-8A52-E841FE7E1BCA}"/>
    <cellStyle name="20% - 강조색3 3" xfId="622" xr:uid="{286F5917-8ACC-480F-BC2E-84121BC3A038}"/>
    <cellStyle name="20% - 강조색3 3 2" xfId="2304" xr:uid="{06099838-C739-4460-B684-F0D08C6FEDA1}"/>
    <cellStyle name="20% - 강조색3 3 2 2" xfId="3504" xr:uid="{F821F825-743F-4D70-943C-91CD664526EB}"/>
    <cellStyle name="20% - 강조색3 3 3" xfId="2163" xr:uid="{7810DC94-F66D-48FA-A4E9-0226B83F4B35}"/>
    <cellStyle name="20% - 강조색3 3 4" xfId="2907" xr:uid="{FDBD43A0-DD23-46E1-ABAF-D62BF56C6BA2}"/>
    <cellStyle name="20% - 강조색3 3 5" xfId="3417" xr:uid="{2F750F48-D737-4132-B3DF-C086DE286547}"/>
    <cellStyle name="20% - 강조색3 4" xfId="623" xr:uid="{CB32640A-05FF-4252-960A-84ECC81C6B21}"/>
    <cellStyle name="20% - 강조색3 4 2" xfId="624" xr:uid="{0C956193-6536-48F9-9593-0B1EC21C757F}"/>
    <cellStyle name="20% - 강조색3 4 2 2" xfId="3505" xr:uid="{42C6F478-3AC7-4C4A-9B10-D2CE2C88CA5F}"/>
    <cellStyle name="20% - 강조색3 4 3" xfId="2305" xr:uid="{C265D277-A076-46AD-AD6B-44623FEE0E7B}"/>
    <cellStyle name="20% - 강조색3 4 4" xfId="2164" xr:uid="{A370ED30-8ECA-480D-B167-6EDFA697F454}"/>
    <cellStyle name="20% - 강조색3 4 5" xfId="3378" xr:uid="{4CF80DF1-61AD-48C8-9D83-85DC58ABFB89}"/>
    <cellStyle name="20% - 강조색3 4 6" xfId="3418" xr:uid="{9E9A1A98-C4FA-44FE-989A-F064465284ED}"/>
    <cellStyle name="20% - 강조색3 5" xfId="625" xr:uid="{FA836170-E3AB-43DC-9F96-6EF3021DF941}"/>
    <cellStyle name="20% - 강조색3 5 2" xfId="2306" xr:uid="{66A9042C-A1F6-48A5-9203-DEBBD7891045}"/>
    <cellStyle name="20% - 강조색3 5 2 2" xfId="3506" xr:uid="{130FA737-25C2-4357-96A3-1E9D05167F35}"/>
    <cellStyle name="20% - 강조색3 5 3" xfId="2165" xr:uid="{2E41AE75-742F-49D4-9041-6BB7FE4A25F7}"/>
    <cellStyle name="20% - 강조색3 5 4" xfId="3419" xr:uid="{F70D7672-3D50-414D-B2D3-2B121F2E5E7E}"/>
    <cellStyle name="20% - 강조색3 6" xfId="626" xr:uid="{7B72D6FB-1B38-4AC4-A4E8-6F6FFCAFF522}"/>
    <cellStyle name="20% - 강조색3 6 2" xfId="2307" xr:uid="{8F54EEEC-A8A3-49AC-BD28-AB2A8E567B54}"/>
    <cellStyle name="20% - 강조색3 6 2 2" xfId="3507" xr:uid="{10BE64D8-CC0D-439A-971B-E1B473C88A21}"/>
    <cellStyle name="20% - 강조색3 6 3" xfId="2166" xr:uid="{60D74D72-4A20-4013-8917-34F0C4324607}"/>
    <cellStyle name="20% - 강조색3 6 4" xfId="3420" xr:uid="{2E20F10A-9D2F-4CF7-AB52-E501F5F0D4C4}"/>
    <cellStyle name="20% - 강조색3 7" xfId="627" xr:uid="{8032678A-DD5B-4E4D-91FB-B0C2E14F1B5D}"/>
    <cellStyle name="20% - 강조색4" xfId="30" builtinId="42" customBuiltin="1"/>
    <cellStyle name="20% - 강조색4 2" xfId="628" xr:uid="{113273E7-10E2-447B-84EA-AF5087DF91BE}"/>
    <cellStyle name="20% - 강조색4 2 2" xfId="2308" xr:uid="{990B53A4-CEBE-4625-ACDF-5D0EA083312A}"/>
    <cellStyle name="20% - 강조색4 2 3" xfId="2167" xr:uid="{A25FCFCF-538C-4877-AD27-BB490B2A948D}"/>
    <cellStyle name="20% - 강조색4 2_02. 산업별_익스포져(2013년 9월)" xfId="3286" xr:uid="{733AB42C-66DA-4A83-B192-B209D5357665}"/>
    <cellStyle name="20% - 강조색4 3" xfId="629" xr:uid="{AE80BBBF-01A0-4D8E-BCDB-6FCC5870144B}"/>
    <cellStyle name="20% - 강조색4 3 2" xfId="2309" xr:uid="{9F773AF8-5527-400E-91FA-522B12B7F7EA}"/>
    <cellStyle name="20% - 강조색4 3 2 2" xfId="3508" xr:uid="{3DBB3781-BEDF-46CC-9B72-0228F9E97807}"/>
    <cellStyle name="20% - 강조색4 3 3" xfId="2168" xr:uid="{248D4C83-D19A-42F6-839A-9038DC934306}"/>
    <cellStyle name="20% - 강조색4 3 4" xfId="2908" xr:uid="{A2EEFB67-D0C0-4BA2-A199-6A662369DFAE}"/>
    <cellStyle name="20% - 강조색4 3 5" xfId="3421" xr:uid="{2EC10CE5-DF01-413C-9837-B7E416043C79}"/>
    <cellStyle name="20% - 강조색4 4" xfId="630" xr:uid="{581ABD9F-15ED-4464-B953-084E33111DDC}"/>
    <cellStyle name="20% - 강조색4 4 2" xfId="631" xr:uid="{56C35E9C-F44C-4FC1-A498-9A9D98A6678B}"/>
    <cellStyle name="20% - 강조색4 4 2 2" xfId="3509" xr:uid="{74EF3B6B-A993-410F-97A9-6A6070A1DC52}"/>
    <cellStyle name="20% - 강조색4 4 3" xfId="2310" xr:uid="{0A799CF1-D432-40CE-A5A7-BE5FA24B2907}"/>
    <cellStyle name="20% - 강조색4 4 4" xfId="2169" xr:uid="{4007D41C-7983-4AC3-B03D-57C1CEA1DF1A}"/>
    <cellStyle name="20% - 강조색4 4 5" xfId="3380" xr:uid="{B688DB23-4EE4-4487-A304-1E713CCD905F}"/>
    <cellStyle name="20% - 강조색4 4 6" xfId="3422" xr:uid="{97C58903-DC33-4A3D-A042-800280608E90}"/>
    <cellStyle name="20% - 강조색4 5" xfId="632" xr:uid="{38689F58-FDE6-4F48-A4F5-A5AE5D95DD8A}"/>
    <cellStyle name="20% - 강조색4 5 2" xfId="2311" xr:uid="{E8B0957F-C2DD-4D52-89E7-F2BBDDBEEE85}"/>
    <cellStyle name="20% - 강조색4 5 2 2" xfId="3510" xr:uid="{9A856494-4702-4AA4-BF7B-3DD286FDDC98}"/>
    <cellStyle name="20% - 강조색4 5 3" xfId="2170" xr:uid="{D2C56323-5E91-49C7-A5BB-387730738B0C}"/>
    <cellStyle name="20% - 강조색4 5 4" xfId="3423" xr:uid="{5754759D-B1C8-46A8-929C-251ACF817182}"/>
    <cellStyle name="20% - 강조색4 6" xfId="633" xr:uid="{D4CD51F9-3E02-486C-BC93-E4CB9FC6E670}"/>
    <cellStyle name="20% - 강조색4 6 2" xfId="2312" xr:uid="{A9E5914C-6DAC-4AFB-9C3E-0A46D65BF1A9}"/>
    <cellStyle name="20% - 강조색4 6 2 2" xfId="3511" xr:uid="{89DE5990-F4B0-42EA-87F5-0B6787F12710}"/>
    <cellStyle name="20% - 강조색4 6 3" xfId="2171" xr:uid="{587DDC87-4255-4FA6-A19C-3808B128003B}"/>
    <cellStyle name="20% - 강조색4 6 4" xfId="3424" xr:uid="{D7471787-5701-4435-9CAA-10DBB276D8F5}"/>
    <cellStyle name="20% - 강조색4 7" xfId="634" xr:uid="{16DCDB2D-1A6B-44D6-AEB9-88D9A548B55D}"/>
    <cellStyle name="20% - 강조색5" xfId="33" builtinId="46" customBuiltin="1"/>
    <cellStyle name="20% - 강조색5 2" xfId="635" xr:uid="{08E51AFE-C8EA-4D3C-94CB-77BCC68BDF56}"/>
    <cellStyle name="20% - 강조색5 2 2" xfId="2313" xr:uid="{93957C00-FEC0-4C21-A75C-4E252F110385}"/>
    <cellStyle name="20% - 강조색5 2 3" xfId="2172" xr:uid="{6BC347D7-9C9D-4F20-96E1-A67E551BA2D3}"/>
    <cellStyle name="20% - 강조색5 2_02. 산업별_익스포져(2013년 9월)" xfId="3287" xr:uid="{D10E6457-ECC7-434A-A899-D3B849BDBF17}"/>
    <cellStyle name="20% - 강조색5 3" xfId="636" xr:uid="{0A19A617-0B37-4512-B132-8BB702519365}"/>
    <cellStyle name="20% - 강조색5 3 2" xfId="2314" xr:uid="{137DE14F-5A87-4842-B486-7C3F6899B783}"/>
    <cellStyle name="20% - 강조색5 3 2 2" xfId="3512" xr:uid="{4CEFAE0F-C303-424A-9531-F4312BA9DC01}"/>
    <cellStyle name="20% - 강조색5 3 3" xfId="2173" xr:uid="{3F9C2A30-A83B-41D2-A40C-EB7E53B5BAC3}"/>
    <cellStyle name="20% - 강조색5 3 4" xfId="2909" xr:uid="{FDE7B1A0-E064-4D6E-89E7-D541959888E5}"/>
    <cellStyle name="20% - 강조색5 3 5" xfId="3425" xr:uid="{48597F88-0922-4F70-9F6B-24CD948FB555}"/>
    <cellStyle name="20% - 강조색5 4" xfId="637" xr:uid="{86FEB088-31E5-455A-BD35-6C442BFBE5AC}"/>
    <cellStyle name="20% - 강조색5 4 2" xfId="638" xr:uid="{B6E17585-C7B5-4296-B22C-8D9920955A5B}"/>
    <cellStyle name="20% - 강조색5 4 2 2" xfId="3513" xr:uid="{AAD08BE7-4D6D-4D45-BEF7-48D18024CCD1}"/>
    <cellStyle name="20% - 강조색5 4 3" xfId="2315" xr:uid="{B466F0AD-E935-4533-A585-57C8243DDB95}"/>
    <cellStyle name="20% - 강조색5 4 4" xfId="2174" xr:uid="{AC5868A3-35D4-41F5-A94E-1E0EC66404A7}"/>
    <cellStyle name="20% - 강조색5 4 5" xfId="3382" xr:uid="{0EA99E97-E810-4311-9070-2DEEE70069B6}"/>
    <cellStyle name="20% - 강조색5 4 6" xfId="3426" xr:uid="{5D0F8273-F241-4216-BF51-91A511C2DCAA}"/>
    <cellStyle name="20% - 강조색5 5" xfId="639" xr:uid="{0094C173-3A87-4D4F-BB98-36B09DFB3B31}"/>
    <cellStyle name="20% - 강조색5 5 2" xfId="2316" xr:uid="{13C030ED-4D61-4F77-A36E-9617F598D896}"/>
    <cellStyle name="20% - 강조색5 5 2 2" xfId="3514" xr:uid="{DF0160AB-4402-4854-B80F-95374B3B9B4E}"/>
    <cellStyle name="20% - 강조색5 5 3" xfId="2175" xr:uid="{FC7107CE-E796-4443-B177-125D5244D5C4}"/>
    <cellStyle name="20% - 강조색5 5 4" xfId="3427" xr:uid="{86C0F721-6017-4F46-B5DB-E2CF1094BD94}"/>
    <cellStyle name="20% - 강조색5 6" xfId="640" xr:uid="{E76E631D-5EB2-401C-9754-B5E320BC6EE5}"/>
    <cellStyle name="20% - 강조색5 6 2" xfId="2317" xr:uid="{FF0FABBA-337F-4D51-A5BA-F402307088D3}"/>
    <cellStyle name="20% - 강조색5 6 2 2" xfId="3515" xr:uid="{3827625C-5A9E-4677-B73A-960071A1335A}"/>
    <cellStyle name="20% - 강조색5 6 3" xfId="2176" xr:uid="{CA76EB70-0F22-4800-92B5-E5B48ADAF6FE}"/>
    <cellStyle name="20% - 강조색5 6 4" xfId="3428" xr:uid="{2EB17EF5-5217-4CC9-8DFE-EFD35B222967}"/>
    <cellStyle name="20% - 강조색5 7" xfId="641" xr:uid="{C1535AFC-61B5-4ED2-B862-416B8B57EEB6}"/>
    <cellStyle name="20% - 강조색6" xfId="36" builtinId="50" customBuiltin="1"/>
    <cellStyle name="20% - 강조색6 2" xfId="642" xr:uid="{EBEA4507-7F46-4D5F-BF5B-96899D009B89}"/>
    <cellStyle name="20% - 강조색6 2 2" xfId="2318" xr:uid="{60C7EB33-EAFD-4246-9AD8-1142673845DE}"/>
    <cellStyle name="20% - 강조색6 2 3" xfId="2177" xr:uid="{4222C128-4C02-4FD3-B645-54488C32F2E2}"/>
    <cellStyle name="20% - 강조색6 2_02. 산업별_익스포져(2013년 9월)" xfId="3288" xr:uid="{5063B796-AEA5-41EC-AF42-8ACCE4F9F12C}"/>
    <cellStyle name="20% - 강조색6 3" xfId="643" xr:uid="{5C80713E-0011-42D6-BE07-A28C48A5EDE0}"/>
    <cellStyle name="20% - 강조색6 3 2" xfId="2319" xr:uid="{9F2988B6-FD92-40ED-9ACA-3136603C31EB}"/>
    <cellStyle name="20% - 강조색6 3 2 2" xfId="3516" xr:uid="{C4A19511-EAC4-4A46-BC0D-CC2F7904E376}"/>
    <cellStyle name="20% - 강조색6 3 3" xfId="2178" xr:uid="{1FA60EA9-4604-4907-ACC6-B85CFCB23025}"/>
    <cellStyle name="20% - 강조색6 3 4" xfId="2910" xr:uid="{DA5220DD-33E8-4292-B880-AF18BA49C9CE}"/>
    <cellStyle name="20% - 강조색6 3 5" xfId="3429" xr:uid="{53C9F4A9-44A3-4A68-BFDE-2B1B90DD1CA8}"/>
    <cellStyle name="20% - 강조색6 4" xfId="644" xr:uid="{FD172367-7727-4E78-BCEA-895C585A8C87}"/>
    <cellStyle name="20% - 강조색6 4 2" xfId="645" xr:uid="{88663541-8D2C-4356-98D6-6BE36FE9F44A}"/>
    <cellStyle name="20% - 강조색6 4 2 2" xfId="3517" xr:uid="{31200E4C-1AB7-409E-A957-36857A7548E5}"/>
    <cellStyle name="20% - 강조색6 4 3" xfId="2320" xr:uid="{B33F19F7-98DC-4A76-8461-5BFB1CC3CDC6}"/>
    <cellStyle name="20% - 강조색6 4 4" xfId="2179" xr:uid="{EC31B4DD-A465-4997-BB2E-E8DE5AFBC92E}"/>
    <cellStyle name="20% - 강조색6 4 5" xfId="3384" xr:uid="{BB045597-5022-46C5-968A-B2FCBFAC7ECA}"/>
    <cellStyle name="20% - 강조색6 4 6" xfId="3430" xr:uid="{C0D77A6D-7421-4F98-92DF-FE8ED8E52E47}"/>
    <cellStyle name="20% - 강조색6 5" xfId="646" xr:uid="{C40215D5-79B0-46E6-8F0D-5AE41D346C32}"/>
    <cellStyle name="20% - 강조색6 5 2" xfId="2321" xr:uid="{7C3398A9-CB52-4E4C-BD9C-81A6004534C5}"/>
    <cellStyle name="20% - 강조색6 5 2 2" xfId="3518" xr:uid="{87E4BCF8-8A50-4E47-8509-8C3DAB4B8206}"/>
    <cellStyle name="20% - 강조색6 5 3" xfId="2180" xr:uid="{7A23EB41-D0D8-462C-9D51-9E62F3D77E28}"/>
    <cellStyle name="20% - 강조색6 5 4" xfId="3431" xr:uid="{425D73BD-F2EB-49CC-A91F-F6F46B7D507A}"/>
    <cellStyle name="20% - 강조색6 6" xfId="647" xr:uid="{957C0E6E-1D57-4BED-9A7C-CA9FCC3E2EBA}"/>
    <cellStyle name="20% - 강조색6 6 2" xfId="2322" xr:uid="{708F2050-E122-44D6-8C1E-F5ED4DDE2609}"/>
    <cellStyle name="20% - 강조색6 6 2 2" xfId="3519" xr:uid="{065AA422-18B9-41C6-B1AA-1A12313047A0}"/>
    <cellStyle name="20% - 강조색6 6 3" xfId="2181" xr:uid="{CE144036-62DD-48E9-9F43-F0ED7A14BDB2}"/>
    <cellStyle name="20% - 강조색6 6 4" xfId="3432" xr:uid="{F92A98C6-4CA5-465E-8387-24DD0AE0F99E}"/>
    <cellStyle name="20% - 강조색6 7" xfId="648" xr:uid="{0F8CCE63-7100-494C-8CAE-9E8EBB64A1BB}"/>
    <cellStyle name="40% - Accent1" xfId="649" xr:uid="{90FFCDD1-ADC4-4461-B7DB-5433AC86AECA}"/>
    <cellStyle name="40% - Accent2" xfId="650" xr:uid="{823F3945-23FE-474B-A6FD-84F11C47BFDA}"/>
    <cellStyle name="40% - Accent3" xfId="651" xr:uid="{9BB56A4D-E4D5-465B-97CB-66EF346A3A2F}"/>
    <cellStyle name="40% - Accent4" xfId="652" xr:uid="{D51F4711-69C3-4031-A083-66D7ADAE7760}"/>
    <cellStyle name="40% - Accent5" xfId="653" xr:uid="{2E84301A-012F-409B-859D-1ED3C9DA59B5}"/>
    <cellStyle name="40% - Accent6" xfId="654" xr:uid="{8A1B67D7-0465-4C49-BFE1-BB088F14A608}"/>
    <cellStyle name="40% - 강조색1" xfId="22" builtinId="31" customBuiltin="1"/>
    <cellStyle name="40% - 강조색1 2" xfId="655" xr:uid="{EDEFE6F7-C64D-479D-89B2-C7943F23B65D}"/>
    <cellStyle name="40% - 강조색1 2 2" xfId="2323" xr:uid="{2A8AA8E2-9944-451A-9401-853E58B220F7}"/>
    <cellStyle name="40% - 강조색1 2 3" xfId="2182" xr:uid="{5F610698-10A8-452E-9F03-C2531B0ECE3B}"/>
    <cellStyle name="40% - 강조색1 2_02. 산업별_익스포져(2013년 9월)" xfId="3289" xr:uid="{7468E713-B3D1-49A6-AE71-DB4717F09BB9}"/>
    <cellStyle name="40% - 강조색1 3" xfId="656" xr:uid="{A67AD34A-DC28-4B69-BB29-5B7F2C35DE8B}"/>
    <cellStyle name="40% - 강조색1 3 2" xfId="2324" xr:uid="{FD617F1F-23C4-48DA-B475-5C77D209039D}"/>
    <cellStyle name="40% - 강조색1 3 2 2" xfId="3520" xr:uid="{AC88DD76-DA6C-47F3-95A8-AC5E8AF7E690}"/>
    <cellStyle name="40% - 강조색1 3 3" xfId="2183" xr:uid="{4E0D0280-75FD-4764-A5DE-9D6A034B62AE}"/>
    <cellStyle name="40% - 강조색1 3 4" xfId="2911" xr:uid="{3681D43F-2F47-499E-BD72-CF908AA23F5A}"/>
    <cellStyle name="40% - 강조색1 3 5" xfId="3433" xr:uid="{CA755048-BBF9-4E19-9877-5DDD730F3174}"/>
    <cellStyle name="40% - 강조색1 4" xfId="657" xr:uid="{0DFF5B97-081F-4072-AEDA-47777E2FCF67}"/>
    <cellStyle name="40% - 강조색1 4 2" xfId="658" xr:uid="{E6A06C01-0B5C-4BD0-89F9-5F491B222F2C}"/>
    <cellStyle name="40% - 강조색1 4 2 2" xfId="3521" xr:uid="{5474E4C7-884F-4006-A84B-18EE21633C78}"/>
    <cellStyle name="40% - 강조색1 4 3" xfId="2325" xr:uid="{610DAA1C-4230-479D-8130-22CE3BBB7BD3}"/>
    <cellStyle name="40% - 강조색1 4 4" xfId="2184" xr:uid="{80A0956D-4D81-4E54-87E6-26B04387FDC9}"/>
    <cellStyle name="40% - 강조색1 4 5" xfId="3375" xr:uid="{429830B5-54C7-4287-BDFD-8639D99FEDEC}"/>
    <cellStyle name="40% - 강조색1 4 6" xfId="3434" xr:uid="{D377C921-63AD-47C9-917C-8F2FDB4162FC}"/>
    <cellStyle name="40% - 강조색1 5" xfId="659" xr:uid="{083DC372-D13B-434C-A55A-F70CA87A0EF8}"/>
    <cellStyle name="40% - 강조색1 5 2" xfId="2326" xr:uid="{D9D94051-6125-4E69-8FE0-95EF6CAF4006}"/>
    <cellStyle name="40% - 강조색1 5 2 2" xfId="3522" xr:uid="{E72E524A-DE80-4A01-BB79-CBC67DE23BF9}"/>
    <cellStyle name="40% - 강조색1 5 3" xfId="2185" xr:uid="{34BB6D4D-8427-41F0-A4F7-B2F196A27F3F}"/>
    <cellStyle name="40% - 강조색1 5 4" xfId="3435" xr:uid="{01D95B0F-2791-4427-9B28-DD723FE09D76}"/>
    <cellStyle name="40% - 강조색1 6" xfId="660" xr:uid="{CAD18F94-D471-49A9-93AE-95646BA3A705}"/>
    <cellStyle name="40% - 강조색1 6 2" xfId="2327" xr:uid="{9528D487-970C-4B5A-8CE0-FF3DE4F5287C}"/>
    <cellStyle name="40% - 강조색1 6 2 2" xfId="3523" xr:uid="{13543D20-63FB-4174-9718-55D3349A12A7}"/>
    <cellStyle name="40% - 강조색1 6 3" xfId="2186" xr:uid="{DAD0198C-8CE0-4258-960B-A387F948B349}"/>
    <cellStyle name="40% - 강조색1 6 4" xfId="3436" xr:uid="{FA3053B4-A6D3-47F1-B51F-6F55150C0A66}"/>
    <cellStyle name="40% - 강조색1 7" xfId="661" xr:uid="{BCEFA309-E379-4233-8BB6-57A87E233700}"/>
    <cellStyle name="40% - 강조색2" xfId="25" builtinId="35" customBuiltin="1"/>
    <cellStyle name="40% - 강조색2 2" xfId="662" xr:uid="{827542E3-6B13-491D-9643-A8656068AB24}"/>
    <cellStyle name="40% - 강조색2 2 2" xfId="2328" xr:uid="{4B085BDD-8CE1-4FDE-B104-6E94B7357D63}"/>
    <cellStyle name="40% - 강조색2 2 3" xfId="2187" xr:uid="{4594A6A6-0611-4117-86D6-0FCC3BC45921}"/>
    <cellStyle name="40% - 강조색2 2_02. 산업별_익스포져(2013년 9월)" xfId="3290" xr:uid="{8202C7FC-2D73-4C2D-80F7-3850549A7273}"/>
    <cellStyle name="40% - 강조색2 3" xfId="663" xr:uid="{7834DE76-4EC4-4C0D-89CA-365C67E6EDF4}"/>
    <cellStyle name="40% - 강조색2 3 2" xfId="2329" xr:uid="{5D7569E8-0041-4932-A247-FCD28AC4409A}"/>
    <cellStyle name="40% - 강조색2 3 2 2" xfId="3524" xr:uid="{BBDD08EC-AB25-414C-AC25-AC5EFD9C5C9E}"/>
    <cellStyle name="40% - 강조색2 3 3" xfId="2188" xr:uid="{9DC4DB0C-243E-43F4-BCCA-166E6FE74F49}"/>
    <cellStyle name="40% - 강조색2 3 4" xfId="2912" xr:uid="{B1241195-70AB-42E7-A550-93DEC8F65C52}"/>
    <cellStyle name="40% - 강조색2 3 5" xfId="3437" xr:uid="{5165A6DB-A09B-4EB4-B7F5-D2CB964351A3}"/>
    <cellStyle name="40% - 강조색2 4" xfId="664" xr:uid="{C44E9E89-CD83-448E-AD16-3E5387F30E60}"/>
    <cellStyle name="40% - 강조색2 4 2" xfId="665" xr:uid="{313E79B1-FBEB-430D-AF09-97F7B2B8693B}"/>
    <cellStyle name="40% - 강조색2 4 2 2" xfId="3525" xr:uid="{5A3B77EF-6515-4750-9C47-1C9E9EFB612C}"/>
    <cellStyle name="40% - 강조색2 4 3" xfId="2330" xr:uid="{57BCACBE-91D5-4763-B952-064F374E809B}"/>
    <cellStyle name="40% - 강조색2 4 4" xfId="2189" xr:uid="{8F31F08D-F16D-4CFA-A657-5061300670C3}"/>
    <cellStyle name="40% - 강조색2 4 5" xfId="3377" xr:uid="{56EE7297-1E27-4D84-AEBB-3DAAE588BFA4}"/>
    <cellStyle name="40% - 강조색2 4 6" xfId="3438" xr:uid="{377B117B-33E4-4B00-B853-65877D8BC847}"/>
    <cellStyle name="40% - 강조색2 5" xfId="666" xr:uid="{511F64CC-0F71-481F-B7DE-6081E19B427C}"/>
    <cellStyle name="40% - 강조색2 5 2" xfId="2331" xr:uid="{40ED9C2A-5432-48EE-8230-D9B7A17EF81D}"/>
    <cellStyle name="40% - 강조색2 5 2 2" xfId="3526" xr:uid="{D9E4CC52-9249-4DDE-AE42-6610E76E19DF}"/>
    <cellStyle name="40% - 강조색2 5 3" xfId="2190" xr:uid="{D657A7BA-CFF5-40DC-AE0A-82734558F5A8}"/>
    <cellStyle name="40% - 강조색2 5 4" xfId="3439" xr:uid="{8EC0FC12-54C7-4110-A517-006FB5D0871A}"/>
    <cellStyle name="40% - 강조색2 6" xfId="667" xr:uid="{3B92DD41-06CA-4FCB-BF58-E6570B9DB87C}"/>
    <cellStyle name="40% - 강조색2 6 2" xfId="2332" xr:uid="{C794DBA9-705C-404D-AB3E-0C48963E0E91}"/>
    <cellStyle name="40% - 강조색2 6 2 2" xfId="3527" xr:uid="{3CA798E5-0454-4047-B75B-A349A4EC6985}"/>
    <cellStyle name="40% - 강조색2 6 3" xfId="2191" xr:uid="{1C9A6D21-C126-4CA1-ABA8-89F261473AA8}"/>
    <cellStyle name="40% - 강조색2 6 4" xfId="3440" xr:uid="{E12F140E-3765-43B4-BEC0-3DCEB1982010}"/>
    <cellStyle name="40% - 강조색2 7" xfId="668" xr:uid="{DD4B9BE3-49E5-4A31-99F7-08901AE2837F}"/>
    <cellStyle name="40% - 강조색3" xfId="28" builtinId="39" customBuiltin="1"/>
    <cellStyle name="40% - 강조색3 2" xfId="669" xr:uid="{44EC158B-86FE-43E3-80CC-ACD8DF0CF6CC}"/>
    <cellStyle name="40% - 강조색3 2 2" xfId="2333" xr:uid="{0A045FC1-E922-4C2C-B288-F3EA9F0924C5}"/>
    <cellStyle name="40% - 강조색3 2 3" xfId="2192" xr:uid="{8FFF652C-8972-42AF-A623-0A9144DE65B8}"/>
    <cellStyle name="40% - 강조색3 2_02. 산업별_익스포져(2013년 9월)" xfId="3291" xr:uid="{40967A4A-1D32-4931-93CF-EC2EC5E5D20E}"/>
    <cellStyle name="40% - 강조색3 3" xfId="670" xr:uid="{6B8AA4BA-8200-4957-A905-3BF38A02966D}"/>
    <cellStyle name="40% - 강조색3 3 2" xfId="2334" xr:uid="{E1D28261-FBB9-4559-809B-921585ABB51E}"/>
    <cellStyle name="40% - 강조색3 3 2 2" xfId="3528" xr:uid="{88149FC1-7683-478A-A130-376C5D9199F8}"/>
    <cellStyle name="40% - 강조색3 3 3" xfId="2193" xr:uid="{295247D9-E7ED-439E-989B-48BC942B6AF7}"/>
    <cellStyle name="40% - 강조색3 3 4" xfId="2913" xr:uid="{8501E5BB-BE50-43F8-BD88-F7280FBA462A}"/>
    <cellStyle name="40% - 강조색3 3 5" xfId="3441" xr:uid="{DADE672C-5ED2-486C-9444-E6CD41473D32}"/>
    <cellStyle name="40% - 강조색3 4" xfId="671" xr:uid="{23763F93-88FE-42E5-965E-AE07C2A13B97}"/>
    <cellStyle name="40% - 강조색3 4 2" xfId="672" xr:uid="{80BC598F-D1B4-4BCE-A519-5E09542B1147}"/>
    <cellStyle name="40% - 강조색3 4 2 2" xfId="3529" xr:uid="{30BBC8E1-571D-4028-92F6-A7B035105692}"/>
    <cellStyle name="40% - 강조색3 4 3" xfId="2335" xr:uid="{D7385004-9E93-4B86-8CAB-681B163CE4CE}"/>
    <cellStyle name="40% - 강조색3 4 4" xfId="2194" xr:uid="{0D31D4E3-D9CA-4C93-B9BC-58138FB63F0C}"/>
    <cellStyle name="40% - 강조색3 4 5" xfId="3379" xr:uid="{E82C7FF4-7FD2-4D71-A060-E60B9231DA38}"/>
    <cellStyle name="40% - 강조색3 4 6" xfId="3442" xr:uid="{4D4F4965-AE42-4FAC-87B0-A2148D97A82A}"/>
    <cellStyle name="40% - 강조색3 5" xfId="673" xr:uid="{AE650515-8177-474B-96C6-29E777EE3725}"/>
    <cellStyle name="40% - 강조색3 5 2" xfId="2336" xr:uid="{A4D74E9D-EB9B-488B-AEB9-BAECD11051F6}"/>
    <cellStyle name="40% - 강조색3 5 2 2" xfId="3530" xr:uid="{F78124F1-4820-4770-8335-98CEAA79F8E5}"/>
    <cellStyle name="40% - 강조색3 5 3" xfId="2195" xr:uid="{1C31614E-E72F-4A33-9808-093725D66BE9}"/>
    <cellStyle name="40% - 강조색3 5 4" xfId="3443" xr:uid="{3F243BDC-C0A4-4248-9B11-6F07977A745D}"/>
    <cellStyle name="40% - 강조색3 6" xfId="674" xr:uid="{F6CDB51E-9F8E-4983-A1E6-D28D9E6D365B}"/>
    <cellStyle name="40% - 강조색3 6 2" xfId="2337" xr:uid="{7B01035E-D1E0-43FE-B7FB-6535214C54DD}"/>
    <cellStyle name="40% - 강조색3 6 2 2" xfId="3531" xr:uid="{6DA713AA-6082-414F-9CBC-494A3E86B31A}"/>
    <cellStyle name="40% - 강조색3 6 3" xfId="2196" xr:uid="{A86571F3-7386-4C1A-A0BC-041E639B2ADF}"/>
    <cellStyle name="40% - 강조색3 6 4" xfId="3444" xr:uid="{FF010044-C855-4D42-B414-7C7AEAFF8278}"/>
    <cellStyle name="40% - 강조색3 7" xfId="675" xr:uid="{DE0CFC73-EDBE-4028-B3EC-5B7DF7ACA023}"/>
    <cellStyle name="40% - 강조색4" xfId="31" builtinId="43" customBuiltin="1"/>
    <cellStyle name="40% - 강조색4 2" xfId="676" xr:uid="{1FDB37FC-05A6-41BD-BC21-A13E6C720A62}"/>
    <cellStyle name="40% - 강조색4 2 2" xfId="2338" xr:uid="{3F042FC0-0633-42B9-9988-73047FC4FCB5}"/>
    <cellStyle name="40% - 강조색4 2 3" xfId="2197" xr:uid="{DEF2C156-B645-4E20-BCF2-F18C69D6E894}"/>
    <cellStyle name="40% - 강조색4 2_02. 산업별_익스포져(2013년 9월)" xfId="3292" xr:uid="{F7BA087D-89C8-4689-9CC5-37880FFD6065}"/>
    <cellStyle name="40% - 강조색4 3" xfId="677" xr:uid="{A6701E67-67C0-4383-B44E-1BEF22842C0F}"/>
    <cellStyle name="40% - 강조색4 3 2" xfId="2339" xr:uid="{37470858-3884-438A-8A16-CD6D9A859154}"/>
    <cellStyle name="40% - 강조색4 3 2 2" xfId="3532" xr:uid="{DE2F9672-6C0D-47C6-8EF4-1D0EC8409BFA}"/>
    <cellStyle name="40% - 강조색4 3 3" xfId="2198" xr:uid="{4B697929-E651-47B3-8635-8B505ED5C90A}"/>
    <cellStyle name="40% - 강조색4 3 4" xfId="2914" xr:uid="{CF3B89F5-7F56-4286-AD5F-3D84E8D06DDB}"/>
    <cellStyle name="40% - 강조색4 3 5" xfId="3445" xr:uid="{5CA1DEAC-C6B5-44CA-8EFD-C223A22D1380}"/>
    <cellStyle name="40% - 강조색4 4" xfId="678" xr:uid="{B9629528-7577-4835-AB01-8D82296C9421}"/>
    <cellStyle name="40% - 강조색4 4 2" xfId="679" xr:uid="{9751C394-891C-4349-860C-2E33FA994659}"/>
    <cellStyle name="40% - 강조색4 4 2 2" xfId="3533" xr:uid="{4BD1C8BE-FAA6-4B20-A20B-D642B6DF9CE8}"/>
    <cellStyle name="40% - 강조색4 4 3" xfId="2340" xr:uid="{79055FAE-2EE9-4C21-8058-21B25BC1AEC6}"/>
    <cellStyle name="40% - 강조색4 4 4" xfId="2199" xr:uid="{09ED1BE9-D5DD-4175-A522-32F81E5E42D0}"/>
    <cellStyle name="40% - 강조색4 4 5" xfId="3381" xr:uid="{88726467-E39E-4242-9FE6-3BF6D900CE9E}"/>
    <cellStyle name="40% - 강조색4 4 6" xfId="3446" xr:uid="{B4F86CE9-108B-4AFC-A2D1-D9F162E64517}"/>
    <cellStyle name="40% - 강조색4 5" xfId="680" xr:uid="{F5157AF3-4488-4EB6-8C62-FDA49830147E}"/>
    <cellStyle name="40% - 강조색4 5 2" xfId="2341" xr:uid="{B8931CDB-5C12-408D-96A9-CF35C84EE29C}"/>
    <cellStyle name="40% - 강조색4 5 2 2" xfId="3534" xr:uid="{870A8FF3-FA08-4F65-9C21-1F6080731894}"/>
    <cellStyle name="40% - 강조색4 5 3" xfId="2200" xr:uid="{AB775150-087E-4A7B-AD7F-973DF6703ED6}"/>
    <cellStyle name="40% - 강조색4 5 4" xfId="3447" xr:uid="{69E06211-BBC0-4B3A-9367-DA4AF9402C55}"/>
    <cellStyle name="40% - 강조색4 6" xfId="681" xr:uid="{1AC05FEA-CFE8-434C-81FC-5B1CDA83279D}"/>
    <cellStyle name="40% - 강조색4 6 2" xfId="2342" xr:uid="{8CE00237-2929-4B32-BD9D-E61F509956FC}"/>
    <cellStyle name="40% - 강조색4 6 2 2" xfId="3535" xr:uid="{3695A562-5EAB-4942-9174-CDEC0BF227EC}"/>
    <cellStyle name="40% - 강조색4 6 3" xfId="2201" xr:uid="{515D847E-5D1D-4238-8011-A381F19EB49B}"/>
    <cellStyle name="40% - 강조색4 6 4" xfId="3448" xr:uid="{8F092BE2-15C1-44D2-941F-1A102D447490}"/>
    <cellStyle name="40% - 강조색4 7" xfId="682" xr:uid="{C5A4208C-BCAF-49ED-9C16-10437A34121A}"/>
    <cellStyle name="40% - 강조색5" xfId="34" builtinId="47" customBuiltin="1"/>
    <cellStyle name="40% - 강조색5 2" xfId="683" xr:uid="{BA21B506-F571-4F32-8D81-4819A8D72B25}"/>
    <cellStyle name="40% - 강조색5 2 2" xfId="2343" xr:uid="{F2EC5F5E-643A-45C6-BDF5-1946F65090C9}"/>
    <cellStyle name="40% - 강조색5 2 3" xfId="2202" xr:uid="{377A6AD4-0CAF-43B2-BB85-69365773DF93}"/>
    <cellStyle name="40% - 강조색5 2_02. 산업별_익스포져(2013년 9월)" xfId="3293" xr:uid="{887989DF-A856-4C34-835F-485F3FD25A20}"/>
    <cellStyle name="40% - 강조색5 3" xfId="684" xr:uid="{FF825DB3-A15B-4C52-B64F-75C580F7F89B}"/>
    <cellStyle name="40% - 강조색5 3 2" xfId="2344" xr:uid="{6CB441C4-6220-4079-B173-87A8346BF9D8}"/>
    <cellStyle name="40% - 강조색5 3 2 2" xfId="3536" xr:uid="{7E87290D-2C62-4F39-843E-92D1DB281572}"/>
    <cellStyle name="40% - 강조색5 3 3" xfId="2203" xr:uid="{3CC4DAE3-839C-4FB5-9FF9-3C43F470C6C0}"/>
    <cellStyle name="40% - 강조색5 3 4" xfId="2915" xr:uid="{F5AA5F99-2705-48EF-A352-18D0D280A1A7}"/>
    <cellStyle name="40% - 강조색5 3 5" xfId="3449" xr:uid="{A52130B9-EE96-4A04-8781-9D10E1963020}"/>
    <cellStyle name="40% - 강조색5 4" xfId="685" xr:uid="{2EBE95C0-F7BA-47EB-B945-071D4E63E34A}"/>
    <cellStyle name="40% - 강조색5 4 2" xfId="686" xr:uid="{57280FA4-E204-4AC9-AF27-BBE611FEAEEE}"/>
    <cellStyle name="40% - 강조색5 4 2 2" xfId="3537" xr:uid="{22219FD9-1210-455C-8E7B-E0ADDC3466C6}"/>
    <cellStyle name="40% - 강조색5 4 3" xfId="2345" xr:uid="{5734EFB3-5417-4B16-97C0-F35A9D47E827}"/>
    <cellStyle name="40% - 강조색5 4 4" xfId="2204" xr:uid="{49A1A1D7-C8E0-40CE-BC6E-25A1361BE924}"/>
    <cellStyle name="40% - 강조색5 4 5" xfId="3383" xr:uid="{5C063C94-6F73-4B7D-9910-A0F7CB4D0B9D}"/>
    <cellStyle name="40% - 강조색5 4 6" xfId="3450" xr:uid="{ECC45A75-6791-44C1-9734-7C9B40520507}"/>
    <cellStyle name="40% - 강조색5 5" xfId="687" xr:uid="{9DCF45E5-5A97-4A93-86E4-176F1446CA7C}"/>
    <cellStyle name="40% - 강조색5 5 2" xfId="2346" xr:uid="{8D3483F8-3710-4609-BC31-AF17B2A456CD}"/>
    <cellStyle name="40% - 강조색5 5 2 2" xfId="3538" xr:uid="{1EAACA8B-3716-4230-9041-2064C8553D87}"/>
    <cellStyle name="40% - 강조색5 5 3" xfId="2205" xr:uid="{A39EB1B5-83C8-4FE7-89EF-CB415E601DEC}"/>
    <cellStyle name="40% - 강조색5 5 4" xfId="3451" xr:uid="{1ADB52DE-1663-4623-879A-8F4E2ABBBB7C}"/>
    <cellStyle name="40% - 강조색5 6" xfId="688" xr:uid="{BFE78CF2-13B2-457C-9FDD-8D11823520CB}"/>
    <cellStyle name="40% - 강조색5 6 2" xfId="2347" xr:uid="{C6B4AA30-D417-4410-902B-6D21CD6416A6}"/>
    <cellStyle name="40% - 강조색5 6 2 2" xfId="3539" xr:uid="{5B9ED3C6-3F30-4979-B96A-8D84983B28D6}"/>
    <cellStyle name="40% - 강조색5 6 3" xfId="2206" xr:uid="{5D5CEAD7-923D-4DCF-B89F-BFC97B3FA052}"/>
    <cellStyle name="40% - 강조색5 6 4" xfId="3452" xr:uid="{CAD73E0C-6F8B-48D2-A009-7B96190D5ACD}"/>
    <cellStyle name="40% - 강조색5 7" xfId="689" xr:uid="{170FE69A-6EAC-4353-A202-B82EBC1B597A}"/>
    <cellStyle name="40% - 강조색6" xfId="37" builtinId="51" customBuiltin="1"/>
    <cellStyle name="40% - 강조색6 2" xfId="690" xr:uid="{B55202BC-A8B7-4AEE-9461-E5B8E85B3866}"/>
    <cellStyle name="40% - 강조색6 2 2" xfId="2348" xr:uid="{52A5E3DE-8B33-404E-824F-A8DC28E1293F}"/>
    <cellStyle name="40% - 강조색6 2 3" xfId="2207" xr:uid="{2D6851BA-2648-4BC7-BEB6-16BFF1CD6B94}"/>
    <cellStyle name="40% - 강조색6 2_02. 산업별_익스포져(2013년 9월)" xfId="3294" xr:uid="{9A7A6B09-D53D-42D2-85CC-B0A884ED2589}"/>
    <cellStyle name="40% - 강조색6 3" xfId="691" xr:uid="{B4611201-EDC4-4A85-A209-E67ADDB2151C}"/>
    <cellStyle name="40% - 강조색6 3 2" xfId="2349" xr:uid="{2923C55E-CAAC-4D44-9C7E-240C95221894}"/>
    <cellStyle name="40% - 강조색6 3 2 2" xfId="3540" xr:uid="{015A041B-970A-4314-93DB-53A5813890E8}"/>
    <cellStyle name="40% - 강조색6 3 3" xfId="2208" xr:uid="{AE2D40A6-929B-4E31-825F-0E8C07E584BD}"/>
    <cellStyle name="40% - 강조색6 3 4" xfId="2916" xr:uid="{DE961675-8C22-40BB-A982-994ADF1C200D}"/>
    <cellStyle name="40% - 강조색6 3 5" xfId="3453" xr:uid="{8199AF6C-A47E-460E-9DE5-7A9F204FA59F}"/>
    <cellStyle name="40% - 강조색6 4" xfId="692" xr:uid="{748E4877-3D47-48CA-BFF5-376C54BEBEC4}"/>
    <cellStyle name="40% - 강조색6 4 2" xfId="693" xr:uid="{CEBD0648-86F0-4E18-B1E5-4990F7B68E8B}"/>
    <cellStyle name="40% - 강조색6 4 2 2" xfId="3541" xr:uid="{B053D302-B112-49CE-8988-C65113515F7B}"/>
    <cellStyle name="40% - 강조색6 4 3" xfId="2350" xr:uid="{55706E59-EF88-4C2D-900A-79C21A803C42}"/>
    <cellStyle name="40% - 강조색6 4 4" xfId="2209" xr:uid="{78E2FEC6-10D6-4D2E-BA61-BF083B07D0E7}"/>
    <cellStyle name="40% - 강조색6 4 5" xfId="3385" xr:uid="{B2DD0AA7-6AE9-4A85-B4AE-60B19480791C}"/>
    <cellStyle name="40% - 강조색6 4 6" xfId="3454" xr:uid="{400FBB43-6A3E-4DDD-A81D-D971C1353EA1}"/>
    <cellStyle name="40% - 강조색6 5" xfId="694" xr:uid="{30686830-C125-4D5A-8B90-E57D58E64E24}"/>
    <cellStyle name="40% - 강조색6 5 2" xfId="2351" xr:uid="{2F7A0094-3368-4E8F-BE5C-B351212B1C14}"/>
    <cellStyle name="40% - 강조색6 5 2 2" xfId="3542" xr:uid="{328C7DB6-0109-4855-B732-846AD2F140BD}"/>
    <cellStyle name="40% - 강조색6 5 3" xfId="2210" xr:uid="{5E442843-F699-4EDC-A028-B7BE849AEAB8}"/>
    <cellStyle name="40% - 강조색6 5 4" xfId="3455" xr:uid="{4C9B4BB0-C138-4F0B-8136-28CD89516573}"/>
    <cellStyle name="40% - 강조색6 6" xfId="695" xr:uid="{5358C2FE-7413-4D1A-A10E-B04A7CD5FD92}"/>
    <cellStyle name="40% - 강조색6 6 2" xfId="2352" xr:uid="{C5213A6A-ADD8-4CEE-BCAE-17EF24CAD7B7}"/>
    <cellStyle name="40% - 강조색6 6 2 2" xfId="3543" xr:uid="{2810C7ED-FF17-4051-AA46-A2B67A63CD21}"/>
    <cellStyle name="40% - 강조색6 6 3" xfId="2211" xr:uid="{4931F519-8ACF-44A1-A05C-269C44D61529}"/>
    <cellStyle name="40% - 강조색6 6 4" xfId="3456" xr:uid="{DB8B92D4-E544-4DCB-B4DD-0BA9B8EA83F6}"/>
    <cellStyle name="40% - 강조색6 7" xfId="696" xr:uid="{8A578AAC-2050-4B28-9A79-86A60E89B5FC}"/>
    <cellStyle name="60% - Accent1" xfId="697" xr:uid="{510FC72F-A005-4749-B932-074412A2E41D}"/>
    <cellStyle name="60% - Accent2" xfId="698" xr:uid="{EC16CA96-3896-4618-ABFC-DB11F9F80A23}"/>
    <cellStyle name="60% - Accent3" xfId="699" xr:uid="{82997FBC-168F-484D-8C48-55C48FD50E84}"/>
    <cellStyle name="60% - Accent4" xfId="700" xr:uid="{7096C2BF-3D8C-4BE4-A33D-A73FC0D3696B}"/>
    <cellStyle name="60% - Accent5" xfId="701" xr:uid="{C60B9F20-6D16-4C16-BBF8-005B570A82A5}"/>
    <cellStyle name="60% - Accent6" xfId="702" xr:uid="{219C4149-7F0F-4BE6-AA74-7220EC2FDA80}"/>
    <cellStyle name="60% - 강조색1 10" xfId="3844" xr:uid="{BB87F1A6-031C-43C6-83D8-F3715209FBC0}"/>
    <cellStyle name="60% - 강조색1 2" xfId="703" xr:uid="{30D8B091-2991-4831-B7B4-A3078A76ACD1}"/>
    <cellStyle name="60% - 강조색1 2 2" xfId="2353" xr:uid="{05C9C4A5-D9C7-4AE6-8959-F9522F337C84}"/>
    <cellStyle name="60% - 강조색1 2 3" xfId="2212" xr:uid="{7059FEE3-09CC-4E28-BEB0-1FF970E57E56}"/>
    <cellStyle name="60% - 강조색1 2_02. 산업별_익스포져(2013년 9월)" xfId="3295" xr:uid="{F9D6EE84-FC42-4A63-8E96-3D7314F2141A}"/>
    <cellStyle name="60% - 강조색1 3" xfId="704" xr:uid="{F4FEBA2A-1A4C-44E8-86DF-3ACE9DDD3E35}"/>
    <cellStyle name="60% - 강조색1 3 2" xfId="2354" xr:uid="{7E684A5B-92B1-4041-A7C2-AE615773614C}"/>
    <cellStyle name="60% - 강조색1 3 3" xfId="2213" xr:uid="{3182FCA0-75CA-4742-B501-3BE6EFC15DFE}"/>
    <cellStyle name="60% - 강조색1 3 4" xfId="2917" xr:uid="{A95C6F24-0340-4C78-891B-4AB57168631D}"/>
    <cellStyle name="60% - 강조색1 4" xfId="705" xr:uid="{8EE459F2-D964-4661-B14D-320DC920BD74}"/>
    <cellStyle name="60% - 강조색1 4 2" xfId="706" xr:uid="{31D9D298-5E1E-47CD-BBEF-5CDDC0A2A32A}"/>
    <cellStyle name="60% - 강조색1 5" xfId="707" xr:uid="{C2DA8C89-F5DA-4AB0-A38C-EFC59C43E7A1}"/>
    <cellStyle name="60% - 강조색1 6" xfId="708" xr:uid="{562EB01C-F22A-4D19-95F1-28767A64BFB4}"/>
    <cellStyle name="60% - 강조색1 7" xfId="709" xr:uid="{3B24DF90-07DB-4F8D-BFD7-22369EC51FC1}"/>
    <cellStyle name="60% - 강조색1 8" xfId="2855" xr:uid="{164C67C8-7F83-48CF-8018-ADEA1FCC2653}"/>
    <cellStyle name="60% - 강조색1 9" xfId="3949" xr:uid="{FED6356B-7840-4FD7-9384-0A1609E2A3B3}"/>
    <cellStyle name="60% - 강조색2 10" xfId="4046" xr:uid="{0C2CF91B-3296-4478-8D3C-6DF7B255D931}"/>
    <cellStyle name="60% - 강조색2 2" xfId="710" xr:uid="{065B0150-9DDF-40E7-BE98-D9329BE977A7}"/>
    <cellStyle name="60% - 강조색2 2 2" xfId="2355" xr:uid="{04DB6BF8-4CEF-4959-BE8D-5116CA7E0FC0}"/>
    <cellStyle name="60% - 강조색2 2 3" xfId="2214" xr:uid="{423CCD7C-5B8A-4875-A7ED-763DDEA7295D}"/>
    <cellStyle name="60% - 강조색2 2_02. 산업별_익스포져(2013년 9월)" xfId="3296" xr:uid="{BD4929CD-0021-4499-91B0-A7B7F746F131}"/>
    <cellStyle name="60% - 강조색2 3" xfId="711" xr:uid="{6B9AA0BE-C524-467B-816A-B8529D0D22A4}"/>
    <cellStyle name="60% - 강조색2 3 2" xfId="2356" xr:uid="{6271FAD1-128A-493C-BED1-948D2EA5E1B6}"/>
    <cellStyle name="60% - 강조색2 3 3" xfId="2215" xr:uid="{3C220D7C-7BCA-4C72-9245-32FC76196A28}"/>
    <cellStyle name="60% - 강조색2 3 4" xfId="2918" xr:uid="{CF2BCEFF-869F-4ECF-B4D5-692187CF1CD9}"/>
    <cellStyle name="60% - 강조색2 4" xfId="712" xr:uid="{AA7FBFBB-9D78-4EF0-96E2-75749310C40C}"/>
    <cellStyle name="60% - 강조색2 4 2" xfId="713" xr:uid="{39D5EAC7-F907-4777-9D8D-1D8D76D2D8CE}"/>
    <cellStyle name="60% - 강조색2 5" xfId="714" xr:uid="{EF945513-5749-4855-BFF9-8B6C99B22BA9}"/>
    <cellStyle name="60% - 강조색2 6" xfId="715" xr:uid="{17E31BEF-32B3-4B40-8201-974E5D0F8D6C}"/>
    <cellStyle name="60% - 강조색2 7" xfId="716" xr:uid="{F48E592B-18C9-4611-B832-1597ECC99A24}"/>
    <cellStyle name="60% - 강조색2 8" xfId="2856" xr:uid="{5685A8C7-AC76-404D-9FAA-2830704AC10D}"/>
    <cellStyle name="60% - 강조색2 9" xfId="3950" xr:uid="{88178E4A-4F42-490F-AE88-3D39AB5B76B2}"/>
    <cellStyle name="60% - 강조색3 10" xfId="4051" xr:uid="{66585EB3-917E-4C64-915D-0EB2BA3ACC18}"/>
    <cellStyle name="60% - 강조색3 2" xfId="717" xr:uid="{C94427EC-0115-4E9E-8039-F81AA223FE23}"/>
    <cellStyle name="60% - 강조색3 2 2" xfId="2357" xr:uid="{3AE3104C-72ED-452F-864E-C1C4F112B338}"/>
    <cellStyle name="60% - 강조색3 2 3" xfId="2216" xr:uid="{D650B643-46B8-4227-A911-E044B60A374D}"/>
    <cellStyle name="60% - 강조색3 2_02. 산업별_익스포져(2013년 9월)" xfId="3297" xr:uid="{E47D7B90-D5F2-46F0-B4B4-27992E1F911B}"/>
    <cellStyle name="60% - 강조색3 3" xfId="718" xr:uid="{3A3D6F90-B8DC-47D0-907C-CE2FDE586E0F}"/>
    <cellStyle name="60% - 강조색3 3 2" xfId="2358" xr:uid="{E6E70533-0869-4AFF-93DF-D5A08B68FF9A}"/>
    <cellStyle name="60% - 강조색3 3 3" xfId="2217" xr:uid="{EE32A705-3345-43C3-B457-6C0B9AAE3A0F}"/>
    <cellStyle name="60% - 강조색3 3 4" xfId="2919" xr:uid="{D70FEDAA-EC97-4951-BA78-0E2563CB80DE}"/>
    <cellStyle name="60% - 강조색3 4" xfId="719" xr:uid="{6A730623-BC8D-4B43-BBDC-FD40183E145D}"/>
    <cellStyle name="60% - 강조색3 4 2" xfId="720" xr:uid="{525E14E4-DCCA-4E0A-9429-7F5EDC3C01CD}"/>
    <cellStyle name="60% - 강조색3 5" xfId="721" xr:uid="{EEBD8F6A-272A-4D83-BBD2-63F657A563AF}"/>
    <cellStyle name="60% - 강조색3 6" xfId="722" xr:uid="{A78CE5B4-8DB5-427D-AB29-5388F5202D33}"/>
    <cellStyle name="60% - 강조색3 7" xfId="723" xr:uid="{50D088B3-D905-471C-B7DC-A6AC012D0CD8}"/>
    <cellStyle name="60% - 강조색3 8" xfId="2857" xr:uid="{0A6C83DE-2B43-480E-87D3-BE4E006D8144}"/>
    <cellStyle name="60% - 강조색3 9" xfId="3951" xr:uid="{34653E95-232C-4847-A8CF-49C7BE8FDC22}"/>
    <cellStyle name="60% - 강조색4 10" xfId="3964" xr:uid="{B8581B3F-2E97-4108-9281-504F8358D86E}"/>
    <cellStyle name="60% - 강조색4 2" xfId="724" xr:uid="{BCC98ADB-D2C4-4321-A85D-538F6DDF87C0}"/>
    <cellStyle name="60% - 강조색4 2 2" xfId="2359" xr:uid="{11D0791C-5923-45E0-A62E-8D1E9B2A8210}"/>
    <cellStyle name="60% - 강조색4 2 3" xfId="2218" xr:uid="{C8F1FB70-E2A3-4A75-A91B-F3EADC31CBE0}"/>
    <cellStyle name="60% - 강조색4 2_02. 산업별_익스포져(2013년 9월)" xfId="3298" xr:uid="{A00909C0-80F7-4B99-B60B-B133DD6A9572}"/>
    <cellStyle name="60% - 강조색4 3" xfId="725" xr:uid="{CA9C7E5C-53DA-450E-B84D-45886DE488C4}"/>
    <cellStyle name="60% - 강조색4 3 2" xfId="2360" xr:uid="{9355179B-41F1-4FDA-B0FC-42AD169CFC45}"/>
    <cellStyle name="60% - 강조색4 3 3" xfId="2219" xr:uid="{593A0219-C8E8-4523-A1CB-3166022DA8F2}"/>
    <cellStyle name="60% - 강조색4 3 4" xfId="2920" xr:uid="{F43082FA-F800-42A6-9F54-D67DE6D5CED8}"/>
    <cellStyle name="60% - 강조색4 4" xfId="726" xr:uid="{784750CF-6138-44AE-A9A8-28803D8AD65B}"/>
    <cellStyle name="60% - 강조색4 4 2" xfId="727" xr:uid="{9AD68983-C34A-4416-97A4-4BD9D3D5096D}"/>
    <cellStyle name="60% - 강조색4 5" xfId="728" xr:uid="{50D82B66-9ED2-4C22-B011-1D9278F16D99}"/>
    <cellStyle name="60% - 강조색4 6" xfId="729" xr:uid="{7F7AEFFA-E9D9-4D32-8B1F-90C17CFE8CB4}"/>
    <cellStyle name="60% - 강조색4 7" xfId="730" xr:uid="{269235FC-AB27-4477-BC9D-4255D2C8618A}"/>
    <cellStyle name="60% - 강조색4 8" xfId="2858" xr:uid="{D89B72C4-F54F-4FDB-961D-5AB8C7D4C09D}"/>
    <cellStyle name="60% - 강조색4 9" xfId="3952" xr:uid="{9354EABD-10E2-45AE-8F79-B80D129F22B8}"/>
    <cellStyle name="60% - 강조색5 10" xfId="3650" xr:uid="{87C86F84-914D-4243-A228-8BD2BFB3320F}"/>
    <cellStyle name="60% - 강조색5 2" xfId="731" xr:uid="{9EFD62C7-35B9-4A72-80A6-23D3E196460E}"/>
    <cellStyle name="60% - 강조색5 2 2" xfId="2361" xr:uid="{3257CFED-A630-4BA6-BCAA-C71CD45929D0}"/>
    <cellStyle name="60% - 강조색5 2 3" xfId="2220" xr:uid="{904162F1-5110-4DC2-A047-7F8D4CC8F536}"/>
    <cellStyle name="60% - 강조색5 2_02. 산업별_익스포져(2013년 9월)" xfId="3299" xr:uid="{28CE1BDB-4F53-417A-A3C4-098BB895EFA8}"/>
    <cellStyle name="60% - 강조색5 3" xfId="732" xr:uid="{FB0A12CB-83C1-4F35-AD99-8A3067E174C1}"/>
    <cellStyle name="60% - 강조색5 3 2" xfId="2362" xr:uid="{47AF93F4-7552-45CC-8136-AEA12E174897}"/>
    <cellStyle name="60% - 강조색5 3 3" xfId="2221" xr:uid="{DDE28E12-B43E-45B4-8BCE-74133C25FE92}"/>
    <cellStyle name="60% - 강조색5 3 4" xfId="2921" xr:uid="{37F19714-5240-473B-A4F5-9289D82EC315}"/>
    <cellStyle name="60% - 강조색5 4" xfId="733" xr:uid="{AC6E9586-D528-4BAE-88A2-5E775D011B49}"/>
    <cellStyle name="60% - 강조색5 4 2" xfId="734" xr:uid="{F739738F-CF4D-415C-9018-871FD273B3AA}"/>
    <cellStyle name="60% - 강조색5 5" xfId="735" xr:uid="{DB8D597C-7E8A-406F-94A3-1AD214DED6AE}"/>
    <cellStyle name="60% - 강조색5 6" xfId="736" xr:uid="{042784C9-0460-479C-8A6A-2B0911E5EFAC}"/>
    <cellStyle name="60% - 강조색5 7" xfId="737" xr:uid="{FE7BD59E-66FF-42A1-8893-271740D4BCD0}"/>
    <cellStyle name="60% - 강조색5 8" xfId="2859" xr:uid="{7C211ED0-332F-480E-9194-C555016167CF}"/>
    <cellStyle name="60% - 강조색5 9" xfId="3953" xr:uid="{B8CC5455-3511-455A-B944-41EAE63E5341}"/>
    <cellStyle name="60% - 강조색6 10" xfId="3649" xr:uid="{A34ED99C-C581-4268-892D-566D072D6524}"/>
    <cellStyle name="60% - 강조색6 2" xfId="738" xr:uid="{33EC783F-DAC6-432F-86E4-9D4DBFCC698B}"/>
    <cellStyle name="60% - 강조색6 2 2" xfId="2363" xr:uid="{CEA8DC42-2437-4E81-AF85-15CAC1C4437F}"/>
    <cellStyle name="60% - 강조색6 2 3" xfId="2222" xr:uid="{692E8B6E-9BF0-4C39-AC2A-C89970A8321B}"/>
    <cellStyle name="60% - 강조색6 2_02. 산업별_익스포져(2013년 9월)" xfId="3300" xr:uid="{5B9476B7-AD87-4682-8011-2D2E36CF318F}"/>
    <cellStyle name="60% - 강조색6 3" xfId="739" xr:uid="{573414C6-DBA3-4061-9F8E-546517EE969B}"/>
    <cellStyle name="60% - 강조색6 3 2" xfId="2364" xr:uid="{D12D3D81-88A9-4080-8C9F-42DAAC78FF5D}"/>
    <cellStyle name="60% - 강조색6 3 3" xfId="2223" xr:uid="{7E429FD2-AC31-4C9F-98FD-60A5C28D7611}"/>
    <cellStyle name="60% - 강조색6 3 4" xfId="2922" xr:uid="{50324D2B-56DF-4BBB-8B20-9BC8FFD1E32B}"/>
    <cellStyle name="60% - 강조색6 4" xfId="740" xr:uid="{9AE3DC4F-E42D-47FA-BD3A-173D19967690}"/>
    <cellStyle name="60% - 강조색6 4 2" xfId="741" xr:uid="{BD41A633-98D2-4C34-8860-89780EA89E7C}"/>
    <cellStyle name="60% - 강조색6 5" xfId="742" xr:uid="{2A181FF9-DD9A-4944-BD34-691E3204BF84}"/>
    <cellStyle name="60% - 강조색6 6" xfId="743" xr:uid="{C4F799F2-2C67-42B8-B0BE-19A7C3FF3F83}"/>
    <cellStyle name="60% - 강조색6 7" xfId="744" xr:uid="{3E9C4610-F0A1-4549-BC77-3292E452C40B}"/>
    <cellStyle name="60% - 강조색6 8" xfId="2861" xr:uid="{8CC93B19-E72F-4E77-92E8-DB48D349330F}"/>
    <cellStyle name="60% - 강조색6 9" xfId="3954" xr:uid="{C732EC24-54BA-4D1E-A9E6-38CDE9EC8F72}"/>
    <cellStyle name="Ⅰ" xfId="745" xr:uid="{56905F8D-BE20-4816-B870-B001262C7707}"/>
    <cellStyle name="Ⅰ 2" xfId="1989" xr:uid="{F4110647-D333-4897-B3BC-05EC2F4A22AE}"/>
    <cellStyle name="Ⅰ 2 2" xfId="2665" xr:uid="{88065894-0AB7-4153-978A-6B744BC8DF1E}"/>
    <cellStyle name="Ⅰ 2 2 2" xfId="4190" xr:uid="{8BC74108-BDCF-4C97-8FF7-F1D6D212B664}"/>
    <cellStyle name="Ⅰ 2 3" xfId="2449" xr:uid="{AEDF50FA-B9AC-4AC7-9422-547CE5AD443B}"/>
    <cellStyle name="Ⅰ 2 3 2" xfId="4177" xr:uid="{6666C190-F005-4253-A874-B44679B9CBED}"/>
    <cellStyle name="Ⅰ 3" xfId="2070" xr:uid="{797A1F14-5AE4-4DA4-9697-C1406684A1FD}"/>
    <cellStyle name="Ⅰ 3 2" xfId="4155" xr:uid="{2D0EAC24-92A0-4AEB-99EF-2C3936D6EB8F}"/>
    <cellStyle name="Ⅰ_Sheet1" xfId="746" xr:uid="{2031C583-DE8E-4226-BE19-824FC8B40BBA}"/>
    <cellStyle name="Ⅰ_Sheet1 2" xfId="1990" xr:uid="{13CD2649-71AC-4A7C-8A99-9A14911538F6}"/>
    <cellStyle name="Ⅰ_Sheet1 2 2" xfId="2666" xr:uid="{605619D7-C9D7-4279-8EC4-F7E864BC10B7}"/>
    <cellStyle name="Ⅰ_Sheet1 2 2 2" xfId="4191" xr:uid="{EA13AEE1-0687-42D1-B018-A74D8234D0DF}"/>
    <cellStyle name="Ⅰ_Sheet1 2 3" xfId="2450" xr:uid="{D49D5211-F472-4E71-8C68-9984DB781276}"/>
    <cellStyle name="Ⅰ_Sheet1 2 3 2" xfId="4178" xr:uid="{E2700BEB-5D12-4BD2-9A0C-5031B9F4E96A}"/>
    <cellStyle name="Ⅰ_Sheet1 3" xfId="2069" xr:uid="{848AF4D0-3FC8-471A-8944-122F51C423B2}"/>
    <cellStyle name="Ⅰ_Sheet1 3 2" xfId="4154" xr:uid="{E475C972-AD44-46D5-BDE4-190A9D769A1F}"/>
    <cellStyle name="Ⅰ_대손준비금 산출 work sheet_2011년 3월(김두환차장)_20110504" xfId="747" xr:uid="{2384D5D2-34BD-4583-883E-D47014521DCB}"/>
    <cellStyle name="Ⅰ_대손준비금 산출 work sheet_2011년 3월(김두환차장)_20110504 2" xfId="1991" xr:uid="{E662023A-202E-4C34-8B6F-8333C6E330B8}"/>
    <cellStyle name="Ⅰ_대손준비금 산출 work sheet_2011년 3월(김두환차장)_20110504 2 2" xfId="2667" xr:uid="{78F9A65C-42DC-4B6A-A43D-9FC4F365DD92}"/>
    <cellStyle name="Ⅰ_대손준비금 산출 work sheet_2011년 3월(김두환차장)_20110504 2 2 2" xfId="4192" xr:uid="{82BFE345-E23A-41EB-8890-7E0D88782EEC}"/>
    <cellStyle name="Ⅰ_대손준비금 산출 work sheet_2011년 3월(김두환차장)_20110504 2 3" xfId="2451" xr:uid="{FA530EE6-BC54-4826-A4F1-48575029EF84}"/>
    <cellStyle name="Ⅰ_대손준비금 산출 work sheet_2011년 3월(김두환차장)_20110504 2 3 2" xfId="4179" xr:uid="{D2AFB6FE-9061-4D6F-943C-412710C90F51}"/>
    <cellStyle name="Ⅰ_대손준비금 산출 work sheet_2011년 3월(김두환차장)_20110504 3" xfId="2068" xr:uid="{DF616915-5B46-4CF1-901D-40CAAECBD15F}"/>
    <cellStyle name="Ⅰ_대손준비금 산출 work sheet_2011년 3월(김두환차장)_20110504 3 2" xfId="4153" xr:uid="{45221345-EEE7-4384-B696-6A23F0D6B384}"/>
    <cellStyle name="Ⅰ_요약분" xfId="748" xr:uid="{8C57236B-C765-47B5-82AA-3AC070740CB8}"/>
    <cellStyle name="Ⅰ_요약분 2" xfId="1992" xr:uid="{5321C223-2979-4A8A-ABD3-006C89BB76D8}"/>
    <cellStyle name="Ⅰ_요약분 2 2" xfId="2668" xr:uid="{5AA0F18C-CB88-4EC4-A0B5-C8C49830C391}"/>
    <cellStyle name="Ⅰ_요약분 2 2 2" xfId="4193" xr:uid="{29E1BA6B-5FD6-469B-AFDD-CE345241A004}"/>
    <cellStyle name="Ⅰ_요약분 2 3" xfId="2452" xr:uid="{1C3E4015-842B-4E52-A4D8-5046417C3F43}"/>
    <cellStyle name="Ⅰ_요약분 2 3 2" xfId="4180" xr:uid="{A03A6523-F1E6-4BC3-8AE9-5925B66234A2}"/>
    <cellStyle name="Ⅰ_요약분 3" xfId="2067" xr:uid="{52CA5DCF-386C-4625-823A-3A88D2440568}"/>
    <cellStyle name="Ⅰ_요약분 3 2" xfId="4152" xr:uid="{5DCE225F-72C8-4401-BF90-745DC7CE5A3A}"/>
    <cellStyle name="Ⅰ_요약분_Sheet1" xfId="749" xr:uid="{57D8FF2B-F799-47C1-AEDA-F74C43245421}"/>
    <cellStyle name="Ⅰ_요약분_Sheet1 2" xfId="1993" xr:uid="{AC93E031-9849-4726-89B3-5185FCB8222B}"/>
    <cellStyle name="Ⅰ_요약분_Sheet1 2 2" xfId="2669" xr:uid="{DAE4B6C4-B18B-4F1D-974E-1C890BC1D51E}"/>
    <cellStyle name="Ⅰ_요약분_Sheet1 2 2 2" xfId="4194" xr:uid="{05C1E60D-1232-4026-BF76-F55104C96C6F}"/>
    <cellStyle name="Ⅰ_요약분_Sheet1 2 3" xfId="2453" xr:uid="{C1260C1E-0FA5-4465-8EDA-0C63671B4743}"/>
    <cellStyle name="Ⅰ_요약분_Sheet1 2 3 2" xfId="4181" xr:uid="{74A841CD-3E29-426C-9CE4-56B79348584E}"/>
    <cellStyle name="Ⅰ_요약분_Sheet1 3" xfId="2066" xr:uid="{CE0C3DB8-6A97-4887-8DFA-04018D54DBC0}"/>
    <cellStyle name="Ⅰ_요약분_Sheet1 3 2" xfId="4151" xr:uid="{DFFAE1C2-C494-4D17-8F89-0DBA42957B8C}"/>
    <cellStyle name="a [0]_OTD thru NOR " xfId="3142" xr:uid="{4F70CE42-19E7-4371-AE0F-8C45878F103E}"/>
    <cellStyle name="A???[0]_97 ?? " xfId="3143" xr:uid="{C2BC89A0-F927-4C65-9DE0-8126B236471E}"/>
    <cellStyle name="A???97 ?? " xfId="3144" xr:uid="{BEC9DA85-A5E5-4C5F-AE0C-73E6E7129A1F}"/>
    <cellStyle name="A???97?a?u? " xfId="3145" xr:uid="{7D5FDC1A-9865-45BB-B8E8-31645B1D39D4}"/>
    <cellStyle name="A???97Ae?A? " xfId="3146" xr:uid="{399C53C7-F901-4512-86CE-4D3A2F7A875B}"/>
    <cellStyle name="A???98Ae?A? " xfId="3147" xr:uid="{C534C5A3-EC78-4497-9C93-6DE401E3DBE7}"/>
    <cellStyle name="A???AoAUAy캿C? " xfId="3148" xr:uid="{C16156EF-73B8-49AF-B537-61C265E32E19}"/>
    <cellStyle name="A???C?Ao_AoAUAy캿C? " xfId="3149" xr:uid="{F66C1158-5312-4949-B57A-E1A059EA112F}"/>
    <cellStyle name="A???CASH FLOW " xfId="3150" xr:uid="{606ADE74-3AC8-4061-97E1-70404793C325}"/>
    <cellStyle name="A??[0]_CASH FLOW " xfId="3151" xr:uid="{F7778984-7EAE-4FA5-BD6B-7FAF1A01A7A2}"/>
    <cellStyle name="A??CASH FLOW " xfId="3152" xr:uid="{6D358014-3450-4086-A738-75FD4320FBDF}"/>
    <cellStyle name="A¡§¡ⓒ¡E¡þ¡EO [0]_AO¡§uRCN￠R¨uU " xfId="750" xr:uid="{BED02B64-ED70-4A77-B34E-5FBD80185AC3}"/>
    <cellStyle name="A¡§¡ⓒ¡E¡þ¡EO_AO¡§uRCN￠R¨uU " xfId="751" xr:uid="{CD4DA87A-DC93-4D5B-957B-328F9BEE08A9}"/>
    <cellStyle name="A¨­???? [0]_2000¨?OER " xfId="3153" xr:uid="{AD0967BF-A94E-4EB9-A654-421096C5A34B}"/>
    <cellStyle name="A¨­????_2000¨?OER " xfId="3154" xr:uid="{B3DD5120-54B1-4559-A530-D21D9AF0F1A5}"/>
    <cellStyle name="A¨­￠￢￠O [0]_¡Æu￠￢RA¡AAI  (2)_A?Ae1¨¡A " xfId="3155" xr:uid="{D3D5FE71-EEDA-44AA-9B35-99C76AC2F551}"/>
    <cellStyle name="A¨­¢¬¢Ò [0]_2000¨ùOER " xfId="3156" xr:uid="{467C18A2-6BD6-486F-B6AE-B983E9C28590}"/>
    <cellStyle name="A¨­￠￢￠O_¡Æu￠￢RA¡AAI  (2)_A?Ae1¨¡A " xfId="3157" xr:uid="{A5A83D1D-01BB-4EC7-8DC8-1A29F0CE7E70}"/>
    <cellStyle name="A¨­¢¬¢Ò_2000¨ùOER " xfId="3158" xr:uid="{97C1AA25-AE59-4D3B-905C-7B51FB00B006}"/>
    <cellStyle name="A￠R¡×￠R¨I￠RE￠Rⓒ­￠REO [0]_¡ER¡§￠R¡§I¡ER￠RE?￠RIiCoE¡§I￠RA" xfId="752" xr:uid="{C0B5C650-8047-4219-B5F2-BD732545B280}"/>
    <cellStyle name="A￠R¡×￠R¨I￠RE￠Rⓒ­￠REO_¡ER¡§￠R¡§I¡ER￠RE?￠RIiCoE¡§I￠RA" xfId="753" xr:uid="{FA267762-A8D0-4415-A791-A54A18F257DF}"/>
    <cellStyle name="A©­¢¬¢ò " xfId="3159" xr:uid="{2F29C078-EC56-41B8-8D73-F3A8A3414772}"/>
    <cellStyle name="Accent1" xfId="754" xr:uid="{A784219E-05AD-445B-B98C-FBF4D1ECD940}"/>
    <cellStyle name="Accent2" xfId="755" xr:uid="{C12A5E0E-33D1-4B50-8239-3081819F82E2}"/>
    <cellStyle name="Accent3" xfId="756" xr:uid="{6363226C-CDD7-42B5-803F-CC17FB0573B0}"/>
    <cellStyle name="Accent4" xfId="757" xr:uid="{3C863F3B-06B1-4417-8357-71C27713871C}"/>
    <cellStyle name="Accent5" xfId="758" xr:uid="{EF68E999-1D72-4F55-8645-7128E592C65C}"/>
    <cellStyle name="Accent6" xfId="759" xr:uid="{F1EAAF06-5E56-4E76-B7E9-6D7D0B210CBB}"/>
    <cellStyle name="Åëè­" xfId="760" xr:uid="{E6EEF600-2309-4B01-BE59-D857254FA499}"/>
    <cellStyle name="AeE­ [?]_°u¸RA÷AI  (2)_Au·≪6 " xfId="3160" xr:uid="{7C8FD9AE-F61F-499E-B6A5-00031C34A6B0}"/>
    <cellStyle name="Åëè­ [0]" xfId="761" xr:uid="{C5A25A60-EAF7-4F70-8B1D-3D27DD8FD8B2}"/>
    <cellStyle name="AeE­ [0]_ ¸n A÷_V100 ºI¹I,³≫¼o 2.2 PILOT " xfId="3161" xr:uid="{3835B65A-3264-484E-B1F0-E399EE02CB8D}"/>
    <cellStyle name="ÅëÈ­ [0]_¿ù°£" xfId="762" xr:uid="{C9304AC1-C30D-4C48-AAE9-C9EEB90C8D10}"/>
    <cellStyle name="AeE­ [0]_±aA¸" xfId="763" xr:uid="{9005AA2F-049F-450E-A8A0-B30DA73901B5}"/>
    <cellStyle name="Åëè­ [0]_090824_금융지주회사 연결재무제표 검증식추가 요청" xfId="2869" xr:uid="{C08A8DBB-C5AB-4384-B73D-978EE64B9FA9}"/>
    <cellStyle name="AeE­ [0]_97MBO" xfId="764" xr:uid="{9878BC5A-C01B-4CD8-92F8-3DAC06DB149A}"/>
    <cellStyle name="ÅëÈ­ [0]_97MBO" xfId="765" xr:uid="{54F188F6-3A20-43BE-BD43-8967CA5BB07E}"/>
    <cellStyle name="AeE­ [0]_97MBO (2)" xfId="766" xr:uid="{EAFB8F30-1C8C-490B-8503-B5BA859E7BC9}"/>
    <cellStyle name="ÅëÈ­ [0]_97MBO (2)" xfId="767" xr:uid="{2AC7644F-EE25-4036-A3C3-84B48BCA9A69}"/>
    <cellStyle name="AeE­ [0]_Ac°i2 " xfId="3162" xr:uid="{A43A94CA-1994-4099-8B11-F59A516DA2FB}"/>
    <cellStyle name="ÅëÈ­ [0]_Àç°í2 " xfId="3163" xr:uid="{C3CAF7F2-5140-4381-B0E4-32407DC04F49}"/>
    <cellStyle name="AeE­ [0]_Æo±a¹° " xfId="3164" xr:uid="{EA00804A-11F3-4DBD-B5B6-31D14E400F3C}"/>
    <cellStyle name="ÅëÈ­ [0]_Æó±â¹° " xfId="3165" xr:uid="{EEF8674B-69F0-41A6-9D59-407ED4E0BF99}"/>
    <cellStyle name="AeE­ [0]_AIAμ°øAa(´ⓒ°e) " xfId="3166" xr:uid="{B681003B-50EE-4B92-92DA-EEE0AD63BCAD}"/>
    <cellStyle name="ÅëÈ­ [0]_Áõ±Ç Project" xfId="768" xr:uid="{FA5216C3-7E45-4AF6-806B-B767D5A72297}"/>
    <cellStyle name="AeE­ [0]_AO¼RCN±U " xfId="769" xr:uid="{4F5A5E76-BCDF-4796-8E28-67DB834DB6E6}"/>
    <cellStyle name="ÅëÈ­ [0]_ÇÒºÎ project" xfId="770" xr:uid="{66184B08-93DF-4D10-A335-379F758360A7}"/>
    <cellStyle name="AeE­ [0]_INQUIRY ¿μ¾÷AßAø " xfId="3167" xr:uid="{CED80B46-71CB-4FA8-9199-A52DBAA095F9}"/>
    <cellStyle name="ÅëÈ­ [0]_laroux" xfId="771" xr:uid="{57EA52A4-3211-43F5-862C-7C635F8B7458}"/>
    <cellStyle name="AeE­ [0]_laroux_1" xfId="772" xr:uid="{CD42C7FB-4DC9-45DE-BC02-C6B9869E7BA7}"/>
    <cellStyle name="ÅëÈ­ [0]_laroux_1" xfId="773" xr:uid="{01643EEE-CDC5-4866-A418-CCB04273C301}"/>
    <cellStyle name="AeE­ [0]_laroux_2" xfId="774" xr:uid="{9A43B9AE-6648-4BF4-A1F2-94FDF820BF3A}"/>
    <cellStyle name="ÅëÈ­ [0]_laroux_2" xfId="775" xr:uid="{898B9727-D6C8-4344-92BF-B5D4C4E11E87}"/>
    <cellStyle name="AeE­ [0]_laroux_3" xfId="776" xr:uid="{129366CC-D500-4A17-8CB2-A141B8E4FEF2}"/>
    <cellStyle name="ÅëÈ­ [0]_laroux_3" xfId="777" xr:uid="{15350DF5-B24B-4991-B9CE-87F24EC85790}"/>
    <cellStyle name="AeE­ [0]_laroux_4" xfId="778" xr:uid="{46EF9022-7E8C-4D7A-B7E7-60A8CC50734A}"/>
    <cellStyle name="ÅëÈ­ [0]_laroux_4" xfId="779" xr:uid="{F6CC9B11-CD09-4727-B26D-3A381A6CB293}"/>
    <cellStyle name="AeE­ [0]_laroux_5" xfId="780" xr:uid="{0FF97D3A-2538-45C2-9270-4BB61FA89DC0}"/>
    <cellStyle name="ÅëÈ­ [0]_laroux_5" xfId="781" xr:uid="{4D2FA7BF-6C74-4B9C-8FD7-0CDE5DCD278B}"/>
    <cellStyle name="AeE­ [0]_MBO_0" xfId="782" xr:uid="{BEA02BBD-B75F-4082-B729-F4FE8EB270C1}"/>
    <cellStyle name="ÅëÈ­ [0]_MBO_0" xfId="783" xr:uid="{09F164DE-9CC6-4966-BDF6-641C5F1A6F7F}"/>
    <cellStyle name="AeE­ [0]_MBO96_1" xfId="784" xr:uid="{24ED8398-21DB-43E1-8B4F-1576D9A535AE}"/>
    <cellStyle name="ÅëÈ­ [0]_MBO96_1" xfId="785" xr:uid="{22088604-6617-4677-BEBB-EE73D0139423}"/>
    <cellStyle name="AeE?[0]_97 ?? " xfId="3168" xr:uid="{9F9FEBF7-DACB-441C-B0E3-8F9821E7EE71}"/>
    <cellStyle name="AeE?97 ?? " xfId="3169" xr:uid="{BA8B1823-5EDC-4B39-BAE8-41D6C3F97A20}"/>
    <cellStyle name="AeE?97?a?u? " xfId="3170" xr:uid="{DCA094AD-ED7A-4049-8DB7-F0BBE1EE03E5}"/>
    <cellStyle name="AeE?97Ae?A? " xfId="3171" xr:uid="{8D8B6285-948A-4350-A33A-B60EBD85EB7A}"/>
    <cellStyle name="AeE?98Ae?A? " xfId="3172" xr:uid="{F8DBB51F-0A90-4ADF-8E62-B1135AA636B8}"/>
    <cellStyle name="AeE?AoAUAy캿C? " xfId="3173" xr:uid="{3784E266-D87D-41FC-A2C6-6AE255926A70}"/>
    <cellStyle name="AeE?C?Ao_AoAUAy캿C? " xfId="3174" xr:uid="{3DE0AAD4-F367-4C27-8391-E25FFD0E26B2}"/>
    <cellStyle name="AeE?CASH FLOW " xfId="3175" xr:uid="{0B7C7569-B5FB-43E7-B458-8119A752C64E}"/>
    <cellStyle name="ÅëÈ­_  Á¾  ÇÕ  " xfId="3176" xr:uid="{BEF46C7F-6867-4035-BC95-6F54B9C718F8}"/>
    <cellStyle name="AeE­_ ¸n A÷_V100 ºI¹I,³≫¼o 2.2 PILOT " xfId="3177" xr:uid="{8518EB27-5D7F-4646-A3F4-235F657EE5E9}"/>
    <cellStyle name="Åëè­_¸åãâ" xfId="786" xr:uid="{E19059FD-A73B-4E22-8E3E-26C3B2C5FAA5}"/>
    <cellStyle name="AeE­_±aA¸" xfId="787" xr:uid="{2C04BF2F-B82A-47FE-B7B7-8D0F2B3C1A46}"/>
    <cellStyle name="Åëè­_090824_금융지주회사 연결재무제표 검증식추가 요청" xfId="2870" xr:uid="{F25D79CB-8266-4349-8F24-6BCB2EEE42B2}"/>
    <cellStyle name="AeE­_97MBO" xfId="788" xr:uid="{D4C61F64-4DED-45D4-A133-0F65ED092DB4}"/>
    <cellStyle name="ÅëÈ­_97MBO" xfId="789" xr:uid="{809AA227-3BAD-4D69-84B2-D0D8E1970CE8}"/>
    <cellStyle name="AeE­_97MBO (2)" xfId="790" xr:uid="{93705D96-EA1C-4F11-9781-8C98496340AF}"/>
    <cellStyle name="ÅëÈ­_97MBO (2)" xfId="791" xr:uid="{4CCC0F85-9688-4A8F-9781-AA20283C1AD4}"/>
    <cellStyle name="AeE­_A|Aa¿e" xfId="792" xr:uid="{91C7B802-5E4A-4660-9ACE-1E1BE6C36B29}"/>
    <cellStyle name="ÅëÈ­_Á¦Ãâ¿ë" xfId="793" xr:uid="{8EDC90E8-D55E-416B-BDE9-4560BF04B965}"/>
    <cellStyle name="AeE­_Ac°i2 " xfId="3178" xr:uid="{555F82DC-F3BB-43DC-AF4A-4E2AEBB6E65B}"/>
    <cellStyle name="ÅëÈ­_Àç°í2 " xfId="3179" xr:uid="{57B9E336-B6EA-4679-A259-6E44869C6EE0}"/>
    <cellStyle name="AeE­_Æo±a¹° " xfId="3180" xr:uid="{5386EA2B-B310-4845-8CF2-626E27F7F6D2}"/>
    <cellStyle name="ÅëÈ­_Æó±â¹° " xfId="3181" xr:uid="{473587AF-80CD-450A-B7F4-1981797CCACF}"/>
    <cellStyle name="AeE­_AIAμ°øAa(´ⓒ°e) " xfId="3182" xr:uid="{BB352545-2B57-4121-8A3E-F8B316AAF7E0}"/>
    <cellStyle name="ÅëÈ­_Áõ±Ç Project" xfId="794" xr:uid="{83D45309-E372-4600-8500-037B0F4E4C0F}"/>
    <cellStyle name="AeE­_AO¼RCN±U " xfId="795" xr:uid="{3290D6B6-BFAF-42AD-AD10-75D7951F69C7}"/>
    <cellStyle name="ÅëÈ­_ÇÒºÎ project" xfId="796" xr:uid="{59911912-AE9D-4A1B-887A-43E3944FB23D}"/>
    <cellStyle name="AeE­_INQUIRY ¿μ¾÷AßAø " xfId="3183" xr:uid="{B678AE02-801A-4039-9A3C-424CE945B267}"/>
    <cellStyle name="ÅëÈ­_laroux" xfId="797" xr:uid="{8A8D9FCD-E341-48FF-9811-8312FD7483C4}"/>
    <cellStyle name="AeE­_laroux_1" xfId="798" xr:uid="{CA9B87B2-1019-4480-871A-282697FCA708}"/>
    <cellStyle name="ÅëÈ­_laroux_1" xfId="799" xr:uid="{7015F635-40A1-4577-8826-2611318EE507}"/>
    <cellStyle name="AeE­_laroux_2" xfId="800" xr:uid="{9C738B48-F948-4C06-8F68-364C7FBF4D8A}"/>
    <cellStyle name="ÅëÈ­_laroux_2" xfId="801" xr:uid="{99101678-918A-4E5C-A77F-189E8C00441B}"/>
    <cellStyle name="AeE­_laroux_3" xfId="802" xr:uid="{FCFCF172-2932-416B-9219-7271077C4DAD}"/>
    <cellStyle name="ÅëÈ­_laroux_3" xfId="803" xr:uid="{953BBC10-E561-43E0-9F0A-4799DB7184E9}"/>
    <cellStyle name="AeE­_laroux_4" xfId="804" xr:uid="{B365F350-147D-4C03-B30E-D20B14002D3E}"/>
    <cellStyle name="ÅëÈ­_laroux_4" xfId="805" xr:uid="{C1C34966-00C9-43B3-955F-8A47F5B6EA3B}"/>
    <cellStyle name="AeE­_laroux_5" xfId="806" xr:uid="{8C211015-6C15-4D46-AFD9-D262034863AC}"/>
    <cellStyle name="ÅëÈ­_laroux_5" xfId="807" xr:uid="{FB80B9AD-DC2F-4417-825B-A63124CEDFE9}"/>
    <cellStyle name="AeE­_MBO_0" xfId="808" xr:uid="{CA605666-2EC0-4D9A-81BC-BACA973B383A}"/>
    <cellStyle name="ÅëÈ­_MBO_0" xfId="809" xr:uid="{48052F60-C49F-4B68-852E-6DFDC9030622}"/>
    <cellStyle name="AeE­_MBO96_1" xfId="810" xr:uid="{FB88D2EC-E0D6-44C9-91D4-5D3655FA747A}"/>
    <cellStyle name="ÅëÈ­_MBO96_1" xfId="811" xr:uid="{E5871CF0-2DD0-4897-A524-B13545140974}"/>
    <cellStyle name="AeE¡? [0]_2000¨?OER " xfId="3184" xr:uid="{A71B2413-4B24-492A-9826-6AC85371A5F1}"/>
    <cellStyle name="AeE¡?_2000¨?OER " xfId="3185" xr:uid="{945ECAF7-2B41-409F-9C0E-68E73B421269}"/>
    <cellStyle name="AeE¡ⓒ [0]_¡Æu￠￢RA¡AAI  (2)_A?Ae1¨¡A " xfId="3186" xr:uid="{162924BA-1667-4514-8908-9EB48B4969BF}"/>
    <cellStyle name="AeE¡ⓒ_¡Æu￠￢RA¡AAI  (2)_A?Ae1¨¡A " xfId="3187" xr:uid="{D293937E-61EE-4A42-8AA1-573F7F28268B}"/>
    <cellStyle name="AeE¡ER¡§I [0]_¡ER¡§￠R¡§I¡ER￠RE?￠RIiCoE¡§I￠RA" xfId="812" xr:uid="{AC357EAC-92F9-45CF-BE80-B2A6456BB948}"/>
    <cellStyle name="AeE¡ER¡§I_¡ER¡§￠R¡§I¡ER￠RE?￠RIiCoE¡§I￠RA" xfId="813" xr:uid="{683EEED0-DDA5-4370-BC26-2E68BC7E8F18}"/>
    <cellStyle name="AeE￠R¨I [0]_AO¡§uRCN￠R¨uU " xfId="814" xr:uid="{91BF3960-D180-46CF-85D1-22B3D78C4572}"/>
    <cellStyle name="AeE￠R¨I_AO¡§uRCN￠R¨uU " xfId="815" xr:uid="{E5656C46-639A-450A-A3DF-CC3E8A9A554C}"/>
    <cellStyle name="ALIGNMENT" xfId="816" xr:uid="{A4110696-84F4-41C8-8AB2-1592DB112C7A}"/>
    <cellStyle name="Arial 10" xfId="817" xr:uid="{98B2B442-E822-42F3-A2B4-8DC5E8290C00}"/>
    <cellStyle name="Arial 12" xfId="818" xr:uid="{B84A50AD-FF6E-4A56-975A-D27760594276}"/>
    <cellStyle name="Äþ¸¶" xfId="819" xr:uid="{42232AC5-65BB-4512-B2B2-1241D4DB9C54}"/>
    <cellStyle name="Äþ¸¶ [0]" xfId="820" xr:uid="{C9459659-4E4E-4728-87EC-2EFA44134E48}"/>
    <cellStyle name="AÞ¸¶ [0]_ ¸n A÷_V100 ºI¹I,³≫¼o 2.2 PILOT " xfId="3188" xr:uid="{046D723D-CC6E-479E-8BB2-EEA8FAA73D3C}"/>
    <cellStyle name="ÄÞ¸¶ [0]_¿ù°£" xfId="821" xr:uid="{66FB8CC0-3B20-4562-A724-A6BF0F051FE3}"/>
    <cellStyle name="AÞ¸¶ [0]_±aA¸" xfId="822" xr:uid="{85B76F13-926C-4EE2-BCEE-11000FA6A6F7}"/>
    <cellStyle name="Äþ¸¶ [0]_090824_금융지주회사 연결재무제표 검증식추가 요청" xfId="2871" xr:uid="{2E850903-7A5F-4503-BA09-6AEB23BA6385}"/>
    <cellStyle name="AÞ¸¶ [0]_97MBO (2)" xfId="823" xr:uid="{6A0CF08B-5B54-425E-8E8F-C90A7AC1BA62}"/>
    <cellStyle name="ÄÞ¸¶ [0]_97MBO (2)" xfId="824" xr:uid="{DB025B8F-EA7F-4E79-A845-A72530B5D52E}"/>
    <cellStyle name="AÞ¸¶ [0]_AIAμ°øAa(´ⓒ°e) " xfId="3189" xr:uid="{11D7697E-AB8A-4A21-BE6E-CEB9248BC29A}"/>
    <cellStyle name="ÄÞ¸¶ [0]_Áõ±Ç Project" xfId="825" xr:uid="{25F5F862-FF6F-4542-923C-0E0F22E96EF5}"/>
    <cellStyle name="AÞ¸¶ [0]_AO¼RCN±U " xfId="826" xr:uid="{B69E8E74-2C43-4C2F-8263-00EACD362EC8}"/>
    <cellStyle name="ÄÞ¸¶ [0]_ÇÒºÎ project" xfId="827" xr:uid="{E6415D37-259E-468F-BCB8-8B8CC25B37BA}"/>
    <cellStyle name="AÞ¸¶ [0]_laroux" xfId="828" xr:uid="{3BC21836-65FC-43FD-9A4E-D45EAEEB907A}"/>
    <cellStyle name="ÄÞ¸¶ [0]_laroux" xfId="829" xr:uid="{40728046-0D66-4F57-A5D0-A488617B1049}"/>
    <cellStyle name="AÞ¸¶ [0]_laroux_1" xfId="830" xr:uid="{DD61817C-1658-44AC-81E7-04E2D5A0B5F9}"/>
    <cellStyle name="ÄÞ¸¶ [0]_laroux_1" xfId="831" xr:uid="{D09DA214-52B1-4304-8EB1-9E28DFF9A9D8}"/>
    <cellStyle name="AÞ¸¶ [0]_laroux_2" xfId="832" xr:uid="{C52749EA-3D05-4122-A1CD-35680E5EE9B4}"/>
    <cellStyle name="ÄÞ¸¶ [0]_laroux_2" xfId="833" xr:uid="{DD33E45E-1109-4E87-BB3F-6D73DF3E35FE}"/>
    <cellStyle name="AÞ¸¶ [0]_laroux_3" xfId="834" xr:uid="{E95867E4-B4BC-48FB-AF98-6669E1EFBF46}"/>
    <cellStyle name="ÄÞ¸¶ [0]_laroux_3" xfId="835" xr:uid="{4EEE4C21-03AB-4720-B411-F7C06B4FA831}"/>
    <cellStyle name="AÞ¸¶ [0]_laroux_3 2" xfId="2923" xr:uid="{324DB585-90C1-49E9-A75C-173A542BFDF0}"/>
    <cellStyle name="ÄÞ¸¶ [0]_laroux_3 2" xfId="2924" xr:uid="{8C1E1778-0F49-4283-9A22-6454BF429776}"/>
    <cellStyle name="AÞ¸¶ [0]_laroux_3 2 2" xfId="4208" xr:uid="{97AD60FD-37CA-4A64-A0A1-047FF465483F}"/>
    <cellStyle name="ÄÞ¸¶ [0]_laroux_3 2 2" xfId="4209" xr:uid="{AE18D095-FE8B-4B9A-B2A3-1AEB10F659A9}"/>
    <cellStyle name="AÞ¸¶ [0]_laroux_3 2 3" xfId="4165" xr:uid="{CE5F6785-7631-42E8-86DB-B558E53A52F1}"/>
    <cellStyle name="ÄÞ¸¶ [0]_laroux_3 2 3" xfId="4170" xr:uid="{F76AF578-D418-40D3-B368-448A2DAB6D85}"/>
    <cellStyle name="AÞ¸¶ [0]_laroux_3 3" xfId="2867" xr:uid="{269854DC-69A5-4938-A72D-D8515892904A}"/>
    <cellStyle name="ÄÞ¸¶ [0]_laroux_3 3" xfId="2866" xr:uid="{3CA21A1A-8DB0-4D1D-9681-00B7A161CAC1}"/>
    <cellStyle name="AÞ¸¶ [0]_laroux_3 3 2" xfId="4205" xr:uid="{7ACEA10A-0571-4F12-9619-80CBFA0E586E}"/>
    <cellStyle name="ÄÞ¸¶ [0]_laroux_3 3 2" xfId="4204" xr:uid="{AA1A7168-0D37-40F7-9C94-70A7E37BFE8B}"/>
    <cellStyle name="AÞ¸¶ [0]_laroux_3 3 3" xfId="4094" xr:uid="{A30D1953-4F21-4B0C-A480-4C007929E187}"/>
    <cellStyle name="ÄÞ¸¶ [0]_laroux_3 3 3" xfId="4095" xr:uid="{780263B5-10A4-49AF-B46B-4C609CDB6EFE}"/>
    <cellStyle name="AÞ¸¶ [0]_laroux_3 4" xfId="2904" xr:uid="{A6E77ECF-D861-47CF-A184-AE8136BA3A5B}"/>
    <cellStyle name="ÄÞ¸¶ [0]_laroux_3 4" xfId="3399" xr:uid="{4F939091-BD63-4F52-89E9-8CCA26F262DB}"/>
    <cellStyle name="AÞ¸¶ [0]_laroux_3 4 2" xfId="4207" xr:uid="{787DC2E9-082B-4DB4-8E74-0411D4BE3635}"/>
    <cellStyle name="ÄÞ¸¶ [0]_laroux_3 4 2" xfId="4260" xr:uid="{B61E3C60-F225-47DD-BFBD-36E0C4F097CB}"/>
    <cellStyle name="AÞ¸¶ [0]_laroux_3 4 3" xfId="4266" xr:uid="{96EB03C2-5476-4F0E-B269-1D005641E65B}"/>
    <cellStyle name="ÄÞ¸¶ [0]_laroux_3 4 3" xfId="4086" xr:uid="{6961D77C-00BC-4E32-9177-B762A3423851}"/>
    <cellStyle name="AÞ¸¶ [0]_laroux_3 5" xfId="3394" xr:uid="{77EB00A4-7773-4A19-B836-CBD5FEE702A2}"/>
    <cellStyle name="ÄÞ¸¶ [0]_laroux_3 5" xfId="3395" xr:uid="{3BC96F5A-C34D-4EB9-827F-135767673898}"/>
    <cellStyle name="AÞ¸¶ [0]_laroux_3 5 2" xfId="4256" xr:uid="{9E6E560A-CCCD-4F9F-A6D7-7F9128D84727}"/>
    <cellStyle name="ÄÞ¸¶ [0]_laroux_3 5 2" xfId="4257" xr:uid="{4F6D901E-2E37-447C-99A6-E48EB1E0C81E}"/>
    <cellStyle name="AÞ¸¶ [0]_laroux_3 5 3" xfId="4090" xr:uid="{68160C76-54E2-499B-AB31-05402E4B89CF}"/>
    <cellStyle name="ÄÞ¸¶ [0]_laroux_3 5 3" xfId="4089" xr:uid="{1EDE22B2-092F-46B9-817B-45F827416AA9}"/>
    <cellStyle name="AÞ¸¶ [0]_laroux_3 6" xfId="3553" xr:uid="{42209827-A305-42AD-9B9A-C6A71A75CEEF}"/>
    <cellStyle name="ÄÞ¸¶ [0]_laroux_3 6" xfId="3554" xr:uid="{DD44ED0C-71AB-4BC6-B6D2-1CCD4C86B61E}"/>
    <cellStyle name="AÞ¸¶ [0]_laroux_3 6 2" xfId="4284" xr:uid="{63966874-E6FE-42C2-AA1E-780EDDCE77DA}"/>
    <cellStyle name="ÄÞ¸¶ [0]_laroux_3 6 2" xfId="4285" xr:uid="{397FE661-9A61-4D06-89EB-901BFFF80A8E}"/>
    <cellStyle name="AÞ¸¶ [0]_laroux_3 6 3" xfId="4085" xr:uid="{AD894D7B-43D6-4F87-BC3D-1E8784D68EFA}"/>
    <cellStyle name="ÄÞ¸¶ [0]_laroux_3 6 3" xfId="4084" xr:uid="{13A0EADC-A486-4740-928F-DCA6171F7EB0}"/>
    <cellStyle name="AÞ¸¶ [0]_laroux_3 7" xfId="3560" xr:uid="{543DFA8B-9154-4F90-87AD-0BDECE0DA061}"/>
    <cellStyle name="ÄÞ¸¶ [0]_laroux_3 7" xfId="3559" xr:uid="{186A5EEA-F7D2-4319-A4DD-F96F085DD27B}"/>
    <cellStyle name="AÞ¸¶ [0]_laroux_3 7 2" xfId="4291" xr:uid="{4A362449-11E4-402D-95FC-EE4A1180E81B}"/>
    <cellStyle name="ÄÞ¸¶ [0]_laroux_3 7 2" xfId="4290" xr:uid="{79F29406-D578-4D6C-9322-92FAB4C763CD}"/>
    <cellStyle name="AÞ¸¶ [0]_laroux_3 7 3" xfId="4078" xr:uid="{6E77CF0F-DD72-4ACA-81A5-A1DE72901412}"/>
    <cellStyle name="ÄÞ¸¶ [0]_laroux_3 7 3" xfId="4079" xr:uid="{FFF6A078-7490-4B1F-AF27-ADB1CEE07E5F}"/>
    <cellStyle name="AÞ¸¶ [0]_laroux_3 8" xfId="4098" xr:uid="{0315DD29-D00B-44C3-9D65-1C9767324906}"/>
    <cellStyle name="ÄÞ¸¶ [0]_laroux_3 8" xfId="4099" xr:uid="{F93BB482-FE74-43B3-A8D2-0A5F35F50466}"/>
    <cellStyle name="AÞ¸¶ [0]_laroux_3 9" xfId="4296" xr:uid="{8D37AEA3-BBA6-41CD-B2D9-F76CDD857BDD}"/>
    <cellStyle name="ÄÞ¸¶ [0]_laroux_3 9" xfId="4227" xr:uid="{86540BA3-3664-4B43-B38A-E8C963078387}"/>
    <cellStyle name="AÞ¸¶ [0]_MBO_0" xfId="836" xr:uid="{C0863FA2-61B3-45B5-93B1-0F6552EEABAE}"/>
    <cellStyle name="ÄÞ¸¶ [0]_MBO_0" xfId="837" xr:uid="{C1808BF8-FB73-4890-BE4D-E4EBBCB2411F}"/>
    <cellStyle name="AÞ¸¶ [0]_MBO96_1" xfId="838" xr:uid="{B65D74CB-90A8-4135-9872-F0E1487DC7C3}"/>
    <cellStyle name="ÄÞ¸¶ [0]_MBO96_1" xfId="839" xr:uid="{1304AFAA-0502-4A21-84A1-95819F571C4F}"/>
    <cellStyle name="ÄÞ¸¶_  Á¾  ÇÕ  " xfId="3190" xr:uid="{C2C43B40-8FD5-4654-8A8F-F352C8E99ADB}"/>
    <cellStyle name="AÞ¸¶_(AO)AA¿μ 9703" xfId="840" xr:uid="{287C95E5-68C8-41FE-990B-26A94C7F9A75}"/>
    <cellStyle name="Äþ¸¶_¸åãâ" xfId="841" xr:uid="{79ADB72A-99E8-466F-A587-119A97B8ECF2}"/>
    <cellStyle name="AÞ¸¶_±aA¸" xfId="842" xr:uid="{2A8E5C6C-D11D-4F61-A90D-E8207763248F}"/>
    <cellStyle name="Äþ¸¶_090824_금융지주회사 연결재무제표 검증식추가 요청" xfId="2872" xr:uid="{693C0FCF-C727-4A42-BB45-94904951E0B8}"/>
    <cellStyle name="AÞ¸¶_¾aC°≫c¿eCoE² " xfId="3191" xr:uid="{8FCC9EFF-4D68-4E88-A23C-53F3FA4298CD}"/>
    <cellStyle name="ÄÞ¸¶_95³âÃÑ°ý¼ö·® " xfId="3192" xr:uid="{63053B51-C453-44A3-AF33-2B91C44C03D4}"/>
    <cellStyle name="AÞ¸¶_95³aAN°y¼o·R " xfId="3193" xr:uid="{D1253DCC-9D0E-48E8-AF22-ED1A9ACDA91B}"/>
    <cellStyle name="ÄÞ¸¶_97MBO" xfId="843" xr:uid="{F8D690E8-03FD-4389-9F92-045CB521CFE8}"/>
    <cellStyle name="AÞ¸¶_97MBO (2)" xfId="844" xr:uid="{874A815F-C988-4927-BF0E-C9F4E41B6627}"/>
    <cellStyle name="ÄÞ¸¶_97MBO (2)" xfId="845" xr:uid="{BFD1B7BD-B3BD-428A-9C74-EBAE5213D189}"/>
    <cellStyle name="AÞ¸¶_A|Aa¿e" xfId="846" xr:uid="{5F624EAB-67F1-482B-A105-ECFE7B36DB00}"/>
    <cellStyle name="ÄÞ¸¶_Á¦Ãâ¿ë" xfId="847" xr:uid="{7E85FAB8-E82C-473C-9D21-298AD6D59E37}"/>
    <cellStyle name="AÞ¸¶_Æo±a¹° " xfId="3194" xr:uid="{7FFDE1C2-8DA4-4560-8B2F-CF39E3EC35DD}"/>
    <cellStyle name="ÄÞ¸¶_Æó±â¹° " xfId="3195" xr:uid="{F585465C-E89F-4DF6-948F-ED3F440A6693}"/>
    <cellStyle name="AÞ¸¶_AIAμ°øAa(´ⓒ°e) " xfId="3196" xr:uid="{75D3B603-C3D2-43D4-B099-9822ECA339D5}"/>
    <cellStyle name="ÄÞ¸¶_Áõ±Ç Project" xfId="848" xr:uid="{8B78EA98-8FF1-4095-B542-01AA17F546D3}"/>
    <cellStyle name="AÞ¸¶_AO¼RCN±U " xfId="849" xr:uid="{FDC1667D-FC01-4D5E-874D-091DA7C57153}"/>
    <cellStyle name="ÄÞ¸¶_ÇÒºÎ project" xfId="850" xr:uid="{8D0846BB-7E20-49AF-A378-6EC800E3E64D}"/>
    <cellStyle name="AÞ¸¶_INQUIRY ¿μ¾÷AßAø " xfId="3197" xr:uid="{1ACE9246-6E3F-4A1C-82EE-A7584A7BA724}"/>
    <cellStyle name="ÄÞ¸¶_laroux" xfId="851" xr:uid="{0E260E3B-096C-43CD-A751-DB99979B5E11}"/>
    <cellStyle name="AÞ¸¶_laroux_1" xfId="852" xr:uid="{6A70B992-8B31-4426-A3B3-D3051CCB6D7F}"/>
    <cellStyle name="ÄÞ¸¶_laroux_1" xfId="853" xr:uid="{5A6E7DFB-6AFE-4AC0-B3CA-F9A3C223F836}"/>
    <cellStyle name="AÞ¸¶_laroux_2" xfId="854" xr:uid="{70819A76-238A-43BB-839B-56839B631BE0}"/>
    <cellStyle name="ÄÞ¸¶_laroux_2" xfId="855" xr:uid="{1ED09E1A-7291-44C7-8856-E7893C262177}"/>
    <cellStyle name="AÞ¸¶_laroux_3" xfId="856" xr:uid="{F5989D62-7C43-40AD-8D80-D73A91E09E06}"/>
    <cellStyle name="ÄÞ¸¶_laroux_3" xfId="857" xr:uid="{313F28DE-B079-47EF-9680-4424558C6E2E}"/>
    <cellStyle name="AÞ¸¶_laroux_3 2" xfId="2925" xr:uid="{33FF4EC4-2889-4403-98A1-89B2DA969B91}"/>
    <cellStyle name="ÄÞ¸¶_laroux_3 2" xfId="2926" xr:uid="{4CDA6264-A46E-4618-B107-31E2E3E861BA}"/>
    <cellStyle name="AÞ¸¶_laroux_3 2 2" xfId="4210" xr:uid="{1DD554B6-E1B6-474C-BE8F-BC18AD9AE8E7}"/>
    <cellStyle name="ÄÞ¸¶_laroux_3 2 2" xfId="4211" xr:uid="{AD750E14-9CF5-475A-B3FF-E98BEE140C22}"/>
    <cellStyle name="AÞ¸¶_laroux_3 2 3" xfId="4093" xr:uid="{9962A149-49E9-4F38-8C76-3E81C698D949}"/>
    <cellStyle name="ÄÞ¸¶_laroux_3 2 3" xfId="4068" xr:uid="{FC84B7A5-BEE3-4E1C-9604-640DBE4F3F3D}"/>
    <cellStyle name="AÞ¸¶_laroux_3 3" xfId="2865" xr:uid="{0A84180E-B628-42D2-A718-758C492DAFE8}"/>
    <cellStyle name="ÄÞ¸¶_laroux_3 3" xfId="2864" xr:uid="{3673F606-1ED6-441C-B8F5-162F67406396}"/>
    <cellStyle name="AÞ¸¶_laroux_3 3 2" xfId="4203" xr:uid="{37BD4447-72A9-42D6-93FC-236BE73B210A}"/>
    <cellStyle name="ÄÞ¸¶_laroux_3 3 2" xfId="4202" xr:uid="{3D703ACF-928A-4B59-B075-BE67297B3A18}"/>
    <cellStyle name="AÞ¸¶_laroux_3 3 3" xfId="4096" xr:uid="{43CDE764-306D-4C52-8D39-0159057F1558}"/>
    <cellStyle name="ÄÞ¸¶_laroux_3 3 3" xfId="4097" xr:uid="{ACBD20EA-19AE-4634-A63C-90D6D8A9DA6C}"/>
    <cellStyle name="AÞ¸¶_laroux_3 4" xfId="3398" xr:uid="{A34D6DAE-9B92-47E5-BC82-D31376CC7122}"/>
    <cellStyle name="ÄÞ¸¶_laroux_3 4" xfId="2890" xr:uid="{C905CB3D-D0CF-4162-998A-60E37BE6BD30}"/>
    <cellStyle name="AÞ¸¶_laroux_3 4 2" xfId="4259" xr:uid="{1D0C5C9B-C25C-4C2C-B9B1-1C30AAD155F5}"/>
    <cellStyle name="ÄÞ¸¶_laroux_3 4 2" xfId="4206" xr:uid="{5175113B-82EC-4AA3-852E-E87CA9870029}"/>
    <cellStyle name="AÞ¸¶_laroux_3 4 3" xfId="4087" xr:uid="{70A33F5A-FC60-4B31-B5A5-9447ECDF0092}"/>
    <cellStyle name="ÄÞ¸¶_laroux_3 4 3" xfId="4282" xr:uid="{04EA168D-0546-4945-AC14-8BB67302CCDC}"/>
    <cellStyle name="AÞ¸¶_laroux_3 5" xfId="3397" xr:uid="{B4A13D8A-20D8-425A-BAA9-A6DD67EE1929}"/>
    <cellStyle name="ÄÞ¸¶_laroux_3 5" xfId="3037" xr:uid="{9911F0F6-55DA-4516-B1ED-4245E861E602}"/>
    <cellStyle name="AÞ¸¶_laroux_3 5 2" xfId="4258" xr:uid="{7843F5E8-F4E8-47D6-831F-9CDDD104574D}"/>
    <cellStyle name="ÄÞ¸¶_laroux_3 5 2" xfId="4228" xr:uid="{665656B9-A611-4D3F-9A46-2F942A6531F9}"/>
    <cellStyle name="AÞ¸¶_laroux_3 5 3" xfId="4088" xr:uid="{5AA54B22-60E9-4BFF-936A-99EB1B579F3A}"/>
    <cellStyle name="ÄÞ¸¶_laroux_3 5 3" xfId="4092" xr:uid="{64D19E4F-EFE0-4C39-8AD2-9A9AD49A0561}"/>
    <cellStyle name="AÞ¸¶_laroux_3 6" xfId="3555" xr:uid="{2E93354B-BC1E-421D-B9FC-6DACA290FB52}"/>
    <cellStyle name="ÄÞ¸¶_laroux_3 6" xfId="3556" xr:uid="{E44A1220-CCFB-4BDB-86C2-A1E97D7FC3ED}"/>
    <cellStyle name="AÞ¸¶_laroux_3 6 2" xfId="4286" xr:uid="{7A5BC019-2BB0-4406-9929-7DE6F26F3A4D}"/>
    <cellStyle name="ÄÞ¸¶_laroux_3 6 2" xfId="4287" xr:uid="{5AACAFC3-49C7-4A22-AB73-DB463B86D744}"/>
    <cellStyle name="AÞ¸¶_laroux_3 6 3" xfId="4083" xr:uid="{FE5ED42B-28A7-4039-B683-ED4BF285D531}"/>
    <cellStyle name="ÄÞ¸¶_laroux_3 6 3" xfId="4082" xr:uid="{AB1E7154-D104-4D8F-988A-E1F80683D53C}"/>
    <cellStyle name="AÞ¸¶_laroux_3 7" xfId="3558" xr:uid="{270A70D6-79A5-4A30-9B2B-B47A4599A3D8}"/>
    <cellStyle name="ÄÞ¸¶_laroux_3 7" xfId="3557" xr:uid="{D7C337F2-BF15-4B8D-8C43-A39A624454DD}"/>
    <cellStyle name="AÞ¸¶_laroux_3 7 2" xfId="4289" xr:uid="{12BAE87D-7DDD-463C-943E-92055574F965}"/>
    <cellStyle name="ÄÞ¸¶_laroux_3 7 2" xfId="4288" xr:uid="{CE2D4EEE-2C1A-45C3-8311-923EE30AA33C}"/>
    <cellStyle name="AÞ¸¶_laroux_3 7 3" xfId="4080" xr:uid="{9B0276CF-62FB-4453-9E05-E178ABDB311D}"/>
    <cellStyle name="ÄÞ¸¶_laroux_3 7 3" xfId="4081" xr:uid="{D0808365-507C-486C-A7A4-D6F534F289C9}"/>
    <cellStyle name="AÞ¸¶_laroux_3 8" xfId="4100" xr:uid="{DCA0DD57-DBDF-4F0D-BC87-91F2F122C041}"/>
    <cellStyle name="ÄÞ¸¶_laroux_3 8" xfId="4101" xr:uid="{CF71E542-6C4B-4179-93C6-F368CF46EE9A}"/>
    <cellStyle name="AÞ¸¶_laroux_3 9" xfId="4199" xr:uid="{307762D5-6A5E-47DA-B56C-DDB0EC934A7C}"/>
    <cellStyle name="ÄÞ¸¶_laroux_3 9" xfId="4300" xr:uid="{83FE2E07-4C74-4258-BFBC-EE1CAA8A1197}"/>
    <cellStyle name="AÞ¸¶_laroux_4" xfId="858" xr:uid="{A9288704-9AC1-41B6-9DCD-E06164C84F2D}"/>
    <cellStyle name="ÄÞ¸¶_laroux_4" xfId="859" xr:uid="{049D13FD-BC9A-49A6-9E6B-F8B95D74DACD}"/>
    <cellStyle name="AÞ¸¶_MBO_0" xfId="860" xr:uid="{9F47ED11-825A-4CF2-8EE9-1A3224E7A949}"/>
    <cellStyle name="ÄÞ¸¶_MBO_0" xfId="861" xr:uid="{1BAB2B6F-46CF-45A2-B6B4-B7F66D9F7FAD}"/>
    <cellStyle name="AÞ¸¶_MBO96_1" xfId="862" xr:uid="{F2608B2E-CC74-4AEF-8FB9-340DC6F348A6}"/>
    <cellStyle name="ÄÞ¸¶_MBO96_1" xfId="863" xr:uid="{C659DBD9-4975-430B-A66A-B0665D73E283}"/>
    <cellStyle name="Bad" xfId="864" xr:uid="{41C43DC8-81F3-42F8-8073-F0634AAE5D54}"/>
    <cellStyle name="black center" xfId="865" xr:uid="{6A1BBB51-A6A9-4C5A-AA8B-CBB9A03D801E}"/>
    <cellStyle name="black center 2" xfId="1995" xr:uid="{A29F4226-64A7-4715-8D52-DB4E5464EE89}"/>
    <cellStyle name="black center 2 2" xfId="2734" xr:uid="{A8E8BC41-D7CA-4800-9CF8-D764728F6BE3}"/>
    <cellStyle name="black center 2 2 2" xfId="3957" xr:uid="{965781EB-01F7-4893-B29E-58AEBC360195}"/>
    <cellStyle name="black center 2 2 2 2" xfId="4301" xr:uid="{B3005FBC-BAC0-403F-88FF-13675D9EE2C1}"/>
    <cellStyle name="black center 2 3" xfId="2454" xr:uid="{6F0D7353-DD43-40A9-AE26-431A863E646D}"/>
    <cellStyle name="black center 2 3 2" xfId="3619" xr:uid="{9F313211-E435-4868-9317-60435775DDAD}"/>
    <cellStyle name="black center 2 3 2 2" xfId="4294" xr:uid="{36D4954A-889D-45EC-9037-A03CB2DF1BDA}"/>
    <cellStyle name="black center 3" xfId="1994" xr:uid="{D137C813-004A-43FA-9D40-494FA2E664BC}"/>
    <cellStyle name="black center 3 2" xfId="2733" xr:uid="{E586387C-7B3E-4EB0-A1A1-28FF2C135054}"/>
    <cellStyle name="black center 3 2 2" xfId="3989" xr:uid="{D6E8476B-D4BA-4852-92B4-ACAAE9F468E8}"/>
    <cellStyle name="black center 3 2 2 2" xfId="4302" xr:uid="{06EDAC73-969D-4EA7-BAD4-3A3282A7F4BB}"/>
    <cellStyle name="black center 3 3" xfId="3746" xr:uid="{D7804DED-8454-4A51-8E82-ECF1AF08803F}"/>
    <cellStyle name="black center 3 3 2" xfId="4298" xr:uid="{A32CA5A1-1367-41C5-A2C1-8B7FBE69727E}"/>
    <cellStyle name="black center 4" xfId="2661" xr:uid="{BA49B4BB-D85E-4EAA-9322-220401DE1487}"/>
    <cellStyle name="black center 4 2" xfId="4013" xr:uid="{1D4557D2-D133-42C2-91EC-6B1FD59D9BE5}"/>
    <cellStyle name="black center 4 2 2" xfId="4303" xr:uid="{10C512AF-4983-4720-BEA4-96BC71C4F74B}"/>
    <cellStyle name="blue$00" xfId="866" xr:uid="{00386C59-EDBC-44F9-BF3B-A2C68C15E2AD}"/>
    <cellStyle name="Bridge " xfId="3198" xr:uid="{4FC12E1A-4808-415A-BE8B-8ECD9603D0C2}"/>
    <cellStyle name="British Pound" xfId="867" xr:uid="{786DA1D9-A541-491A-B076-2D47A4181628}"/>
    <cellStyle name="C?AO_?? " xfId="3199" xr:uid="{C0C87BB4-44CB-4E1D-940E-14FDF7F4F38C}"/>
    <cellStyle name="C¡?A¨ª_¡¾????Ubal" xfId="868" xr:uid="{20D046F9-713D-4D2A-A8BC-7945AF61C45C}"/>
    <cellStyle name="C¡ERIA￠R¡×¡§¡I_¡§Ioe￠R¡×￠Rⓒ­IA¡ERAAI (2)" xfId="869" xr:uid="{EA04D171-F800-4055-BCD8-DE428C80C209}"/>
    <cellStyle name="C¡ÍA¨ª_¡¾©ö¢¯Ubal" xfId="870" xr:uid="{0F8BCD6A-32B8-48AB-8601-073934577B7B}"/>
    <cellStyle name="C¡IA¨ª_¡ic¨u¡A¨￢I¨￢¡Æ AN¡Æe " xfId="3200" xr:uid="{85983551-3B70-4EB3-9ED6-BE97CF63CF79}"/>
    <cellStyle name="C¡ÍA¨ª_2000¨ùOER " xfId="3201" xr:uid="{4D971B38-F3DB-4502-8A82-EB509CE81FC5}"/>
    <cellStyle name="C¡IA¨ª_3A¡A ¨¡?¨uoCu 62¡¾ⓒo¨uO " xfId="871" xr:uid="{FDD8B603-A9D2-4714-BD27-E4A1A2EE13EF}"/>
    <cellStyle name="C￠RIA¡§¨￡_AO¡§uRCN￠R¨uU " xfId="872" xr:uid="{83A7C95F-C308-4F71-A3AB-9481D8650777}"/>
    <cellStyle name="Ç¥áø" xfId="873" xr:uid="{7D72853B-BD21-467D-AB02-C92FC1EC10BC}"/>
    <cellStyle name="C￥AØ_ °¡°øAu¿e±a AuAa¿ø°¡ " xfId="3202" xr:uid="{974CF378-DDEB-4E74-8122-76F3EE470053}"/>
    <cellStyle name="Ç¥ÁØ_ °¡°øÀü¿ë±â ÀüÀå¿ø°¡ " xfId="3203" xr:uid="{450527B0-3D70-4D0A-A484-71138CD9AC5A}"/>
    <cellStyle name="C￥AØ_(CoE²)A÷¿ø´eAaCoE²-'98.4" xfId="874" xr:uid="{8B43FD52-D84E-49AD-9A88-E420965D1BA3}"/>
    <cellStyle name="Ç¥ÁØ_´ëºñÇ¥ (2)_1_ºÎ´ëÅä°ø " xfId="3204" xr:uid="{3DCBBC90-E889-4DCE-B4FD-800B7D456F8F}"/>
    <cellStyle name="C￥AØ_¸AAa.¼OAI " xfId="2873" xr:uid="{4F31D2F0-2D2B-4095-BFC6-22046DF088AD}"/>
    <cellStyle name="Ç¥ÁØ_¿µ¾÷ÇöÈ² " xfId="3205" xr:uid="{031D8EED-0C32-4529-A1FA-9246F0BB7BC7}"/>
    <cellStyle name="C￥AØ_±¹¿UPL" xfId="875" xr:uid="{15E97971-13DC-4747-8C41-96564AB69178}"/>
    <cellStyle name="Ç¥ÁØ_±¹¿ÜPL" xfId="876" xr:uid="{9F15220B-7C73-4DB0-B8F9-B27D22A0C14F}"/>
    <cellStyle name="C￥AØ_≫c¾÷ºIº° AN°e " xfId="3206" xr:uid="{332D810B-9646-45BD-9F67-FAB2CCD27E55}"/>
    <cellStyle name="Ç¥ÁØ_¼öÃâ3 " xfId="3207" xr:uid="{6AC273D7-AD40-43CD-B0E9-DD4151DC0C73}"/>
    <cellStyle name="C￥AØ_¾ÆA§AU¾÷" xfId="877" xr:uid="{9939EAFF-7CF3-4498-B729-53198AAE89BD}"/>
    <cellStyle name="Ç¥ÁØ_96_5¹é°îºñ¿ë" xfId="878" xr:uid="{4F9C4185-9598-4E13-A34A-140B3F363B43}"/>
    <cellStyle name="C￥AØ_A|Aa¿e" xfId="879" xr:uid="{D0A4FD19-BCFE-4E44-9B5D-1EE19127371B}"/>
    <cellStyle name="Ç¥ÁØ_Á¦Ãâ¿ë" xfId="880" xr:uid="{F54F9E08-FDE4-4157-9D8E-154CE946207C}"/>
    <cellStyle name="C￥AØ_A¾CO1 " xfId="3208" xr:uid="{8BB09C15-E7D3-4D7E-B353-9C4A70DDD281}"/>
    <cellStyle name="Ç¥ÁØ_Á¾ÇÕ1 " xfId="3209" xr:uid="{B1F39CDF-469F-4F41-B6BB-BBBBCB9F0668}"/>
    <cellStyle name="C￥AØ_Æo±a¹° " xfId="3210" xr:uid="{2076C2A9-F79B-46E5-B67B-6AD92D6FC962}"/>
    <cellStyle name="Ç¥ÁØ_Æó±â¹° " xfId="3211" xr:uid="{BE804155-FB3A-424D-B4AF-7BD45101A59F}"/>
    <cellStyle name="C￥AØ_AI¿øCoE² " xfId="3212" xr:uid="{D2600A35-0AFA-459C-B53B-1615DEEFC630}"/>
    <cellStyle name="Ç¥ÁØ_Áý°èÇ¥(2¿ù) " xfId="3213" xr:uid="{EFE2A35A-6AE4-44A2-B19C-87A323A87D5D}"/>
    <cellStyle name="C￥AØ_CoAo¹yAI °A¾×¿ⓒ½A " xfId="3214" xr:uid="{F6194BA6-93CC-47C2-9D9A-0428A46B555E}"/>
    <cellStyle name="Ç¥ÁØ_È¯°æÅõÀÚºñ " xfId="3215" xr:uid="{1C4E85F8-58EA-4B59-BAA0-D10C9B7078C0}"/>
    <cellStyle name="C￥AØ_EBICA " xfId="3216" xr:uid="{35F60E68-BB26-4DBF-A518-A833211B9039}"/>
    <cellStyle name="Ç¥ÁØ_II-2³ëÁ¶Ãø±³¼·À§¿ø " xfId="3217" xr:uid="{3B9FE67C-56A4-4147-965F-12389F2D80DD}"/>
    <cellStyle name="C￥AØ_laroux" xfId="2927" xr:uid="{89CE5A72-D214-4E6E-9919-7CEC6FFE7DBF}"/>
    <cellStyle name="Ç¥ÁØ_laroux" xfId="881" xr:uid="{B5A61AD2-3101-428F-9EB7-2187C2DA9778}"/>
    <cellStyle name="C￥AØ_laroux_½C¿¹PL " xfId="3218" xr:uid="{52F474D2-9A36-47BC-88C0-5E170D407DDB}"/>
    <cellStyle name="Ç¥ÁØ_laroux_1" xfId="882" xr:uid="{E17B9CE1-EBB6-43DD-AD10-0782760E6D19}"/>
    <cellStyle name="C￥AØ_laroux_2" xfId="883" xr:uid="{4E630BB8-2DB4-4C7E-AA1F-6808C2E03610}"/>
    <cellStyle name="Ç¥ÁØ_laroux_2" xfId="884" xr:uid="{F5FC92D5-C233-4282-94E6-68086766F59D}"/>
    <cellStyle name="C￥AØ_laroux_3" xfId="885" xr:uid="{E1CDB9B0-A1B2-4F29-B69C-FCAEBD31DE29}"/>
    <cellStyle name="Ç¥ÁØ_laroux_3" xfId="886" xr:uid="{633D57D6-B6A4-4CE8-AF2D-04885EAF845C}"/>
    <cellStyle name="C￥AØ_laroux_4" xfId="887" xr:uid="{56D43703-1CC6-47F0-86C5-41AA24385A30}"/>
    <cellStyle name="Ç¥ÁØ_laroux_4" xfId="888" xr:uid="{C8835BEB-DCF8-4657-B12C-7B2675625947}"/>
    <cellStyle name="C￥AØ_laroux_5" xfId="889" xr:uid="{939C754E-7257-4321-A1B2-0469E099D51B}"/>
    <cellStyle name="Ç¥ÁØ_laroux_5" xfId="890" xr:uid="{F4480812-A6A1-4EA9-A296-836F742DEF1E}"/>
    <cellStyle name="C￥AØ_PERSONAL" xfId="891" xr:uid="{55E2487C-5D90-4FCA-9505-0172373BFE21}"/>
    <cellStyle name="Ç¥ÁØ_Sheet1" xfId="892" xr:uid="{4CF92888-6989-47AB-AF0D-3FD75CD7821F}"/>
    <cellStyle name="C￥AØ_Sheet1_A¾CO1 " xfId="3219" xr:uid="{DD0E2771-25E6-41BC-A93C-F0001DF13AD4}"/>
    <cellStyle name="Ç¥ÁØ_Sheet1_Á¾ÇÕ1 " xfId="3220" xr:uid="{533848F2-E972-4012-8158-B270025A8993}"/>
    <cellStyle name="C￥AØ_Sheet1_Ay°eC￥(2¿u) " xfId="3221" xr:uid="{2BD559ED-7C8F-4CA0-84A6-A5B82F873D56}"/>
    <cellStyle name="Ç¥ÁØ_Sheet1_Áý°èÇ¥(2¿ù) " xfId="3222" xr:uid="{66865A41-F804-4E5B-9758-1A401B3E6058}"/>
    <cellStyle name="C00A" xfId="893" xr:uid="{B3D4BC3E-0376-4B98-819D-8C3F8750539F}"/>
    <cellStyle name="C00B" xfId="894" xr:uid="{D8493D47-6430-4F50-AA56-9CAFB3EED001}"/>
    <cellStyle name="C00L" xfId="895" xr:uid="{6A224002-9F0C-4DDB-84D3-FAE77567AC17}"/>
    <cellStyle name="C01A" xfId="896" xr:uid="{93659BEF-1328-4DC5-B277-15806F3A2922}"/>
    <cellStyle name="C01A 2" xfId="1998" xr:uid="{5B629FCE-AA25-4625-A013-C51AED056685}"/>
    <cellStyle name="C01A 2 2" xfId="2455" xr:uid="{42C86D92-CD5F-4707-B2E9-48F1BB2B7527}"/>
    <cellStyle name="C01A 2 2 2" xfId="3873" xr:uid="{92EDA675-9D88-463E-ACE3-694CBC87DDB7}"/>
    <cellStyle name="C01B" xfId="897" xr:uid="{C18F54F4-9D38-4F9E-87B7-EA966828AE80}"/>
    <cellStyle name="C01H" xfId="898" xr:uid="{5D3CBF11-375A-4A86-A01A-6E92E6CBB4AF}"/>
    <cellStyle name="C01L" xfId="899" xr:uid="{BFD45818-CA9A-48F2-B375-C67700903C59}"/>
    <cellStyle name="C02A" xfId="900" xr:uid="{BA46877B-C49C-4232-8627-C2CA16214382}"/>
    <cellStyle name="C02A 2" xfId="2027" xr:uid="{DB0014C0-599F-4D0C-AC9C-64B3363A0C51}"/>
    <cellStyle name="C02A 2 2" xfId="2675" xr:uid="{DE03F404-7B7A-416A-B03D-B0DF0033732A}"/>
    <cellStyle name="C02A 2 2 2" xfId="3983" xr:uid="{CD67EA22-BE34-4AED-BD7C-73B63932628E}"/>
    <cellStyle name="C02A 3" xfId="2022" xr:uid="{46FCBAE1-960C-463F-AAD3-57D88306C3DA}"/>
    <cellStyle name="C02A 3 2" xfId="2539" xr:uid="{15A14AF2-3181-45B6-8003-29D0D2256C91}"/>
    <cellStyle name="C02A 3 2 2" xfId="3666" xr:uid="{BA077DBA-0467-4011-BEE4-6B5ACDDD49E3}"/>
    <cellStyle name="C02A 3 3" xfId="2753" xr:uid="{4C6CD7E4-6406-4ED2-814D-D905B9FA63E4}"/>
    <cellStyle name="C02A 3 3 2" xfId="3869" xr:uid="{4AD29F24-8643-442F-88DA-A95270BFEA36}"/>
    <cellStyle name="C02A 3 4" xfId="3753" xr:uid="{9AE7C5B0-A558-446B-8285-3143BD38CD0C}"/>
    <cellStyle name="C02A 4" xfId="2662" xr:uid="{03CEEABD-FF93-400E-A46C-6945C8B000DC}"/>
    <cellStyle name="C02A 4 2" xfId="3710" xr:uid="{CA58D583-D39A-4C7E-9DE6-273D37BD99AE}"/>
    <cellStyle name="C02A 5" xfId="3929" xr:uid="{46D6949D-8A54-43FB-99AE-1095F9F66DFC}"/>
    <cellStyle name="C02B" xfId="901" xr:uid="{D35DC056-2A05-4A5B-911F-3F015F9868E7}"/>
    <cellStyle name="C02H" xfId="902" xr:uid="{6C3B77AD-FAA5-48DD-9B2B-A2DDCABF8632}"/>
    <cellStyle name="C02L" xfId="903" xr:uid="{E6332E9B-B052-4CB5-8543-8F8E4E7500D6}"/>
    <cellStyle name="C03A" xfId="904" xr:uid="{0C835375-8053-4242-8FB9-83311B1234A8}"/>
    <cellStyle name="C03B" xfId="905" xr:uid="{16E5B768-1336-42D0-A952-9E665CE8BE3C}"/>
    <cellStyle name="C03H" xfId="906" xr:uid="{75B35077-B0BB-43E6-894E-E15813C338B2}"/>
    <cellStyle name="C03L" xfId="907" xr:uid="{F6B9AC90-E5DB-4055-8ADA-E50C26E6DE3F}"/>
    <cellStyle name="C04A" xfId="908" xr:uid="{F89DA949-6366-4586-B5B6-997EEF69165A}"/>
    <cellStyle name="C04B" xfId="909" xr:uid="{2327EDD6-465E-4C98-AD2C-DA25E3DB07E7}"/>
    <cellStyle name="C04H" xfId="910" xr:uid="{C20C13A8-1A4B-4D8C-8C4C-D6920420E0F6}"/>
    <cellStyle name="C04L" xfId="911" xr:uid="{B8E66842-1A3D-45FC-A042-4041B6086765}"/>
    <cellStyle name="C05A" xfId="912" xr:uid="{BB467A0F-AA9C-4732-8F03-95E93113F055}"/>
    <cellStyle name="C05B" xfId="913" xr:uid="{D77E5459-858F-4F7F-9127-F54D604EFA09}"/>
    <cellStyle name="C05H" xfId="914" xr:uid="{AA4110CF-805F-47FF-8D10-A4C5B4430F08}"/>
    <cellStyle name="C05L" xfId="915" xr:uid="{7F56278C-774D-4B24-93CD-22BCA4DDA1EB}"/>
    <cellStyle name="C06A" xfId="916" xr:uid="{ABFE2CF4-6663-4FBF-AF26-A9AEC7757479}"/>
    <cellStyle name="C06B" xfId="917" xr:uid="{0078C87D-4A3D-4FB2-85D8-155CAC81AA72}"/>
    <cellStyle name="C06H" xfId="918" xr:uid="{0151991A-E923-47EC-BCA9-937F234B8CB0}"/>
    <cellStyle name="C06L" xfId="919" xr:uid="{4ABF25C0-4ADF-487B-901C-0FEE04312CF8}"/>
    <cellStyle name="C07A" xfId="920" xr:uid="{8D8E7CBF-0ACE-4CE4-85DC-C6C414969D89}"/>
    <cellStyle name="C07B" xfId="921" xr:uid="{DE4F87B0-1F0E-41F8-A1FE-98B2234F32A4}"/>
    <cellStyle name="C07H" xfId="922" xr:uid="{ACB93E06-5B6E-494F-ADC6-DD14E9A5167C}"/>
    <cellStyle name="C07L" xfId="923" xr:uid="{877C84D9-6055-417B-A583-89D9A4B4A86F}"/>
    <cellStyle name="Calc Currency (0)" xfId="924" xr:uid="{CB4F6983-52B2-4837-B698-20AC03658C3E}"/>
    <cellStyle name="Calc Currency (2)" xfId="925" xr:uid="{34F2BC2C-1946-4743-9BEE-EC4F08E8FD16}"/>
    <cellStyle name="Calc Percent (0)" xfId="926" xr:uid="{08CD7ADA-78C7-4857-BB32-30A5D533D61B}"/>
    <cellStyle name="Calc Percent (1)" xfId="927" xr:uid="{A1C7422E-4842-449C-B067-A5DCA2349C62}"/>
    <cellStyle name="Calc Percent (2)" xfId="928" xr:uid="{FACFA9A9-49C2-4638-B2B1-32CE403F66B6}"/>
    <cellStyle name="Calc Units (0)" xfId="929" xr:uid="{CA546402-6066-46C2-B488-2E114B516B71}"/>
    <cellStyle name="Calc Units (1)" xfId="930" xr:uid="{B5F54867-F78E-40F6-8F75-D2E520CDEDEA}"/>
    <cellStyle name="Calc Units (2)" xfId="931" xr:uid="{9BD4C9C6-DDEC-41CA-8F4A-6365B83B029D}"/>
    <cellStyle name="Calculation" xfId="932" xr:uid="{C2FEAD6C-6128-4250-8EB2-3F2D22EE9AE4}"/>
    <cellStyle name="Calculation 2" xfId="1999" xr:uid="{D95AF47C-F050-4A65-842D-76F3128AE774}"/>
    <cellStyle name="Calculation 2 2" xfId="2530" xr:uid="{3FA1FB0C-0C92-426C-A3E0-D683EF3E15A4}"/>
    <cellStyle name="Calculation 2 2 2" xfId="3824" xr:uid="{C499BBD5-A406-406F-A2EE-FE36552778A7}"/>
    <cellStyle name="Calculation 2 3" xfId="2737" xr:uid="{E99FD626-701F-4E6E-B05F-5B6B96BFEB85}"/>
    <cellStyle name="Calculation 2 3 2" xfId="3962" xr:uid="{FF2FE39B-7353-4055-97B0-544B3ECEB913}"/>
    <cellStyle name="Calculation 2 4" xfId="2456" xr:uid="{6EA682F7-5552-45B7-87B4-B30B8F2787EE}"/>
    <cellStyle name="Calculation 2 4 2" xfId="3620" xr:uid="{F943F6D6-5D7F-4370-94E7-CE49304D6946}"/>
    <cellStyle name="Calculation 3" xfId="1996" xr:uid="{F6F5F5D6-802F-4569-8BAB-8A70E146DAEC}"/>
    <cellStyle name="Calculation 3 2" xfId="2529" xr:uid="{67503BEE-B9BB-48C8-8E2A-5CEA4D38650E}"/>
    <cellStyle name="Calculation 3 2 2" xfId="3880" xr:uid="{920F4850-ACF8-4F49-985B-5EA15E10804D}"/>
    <cellStyle name="Calculation 3 3" xfId="2735" xr:uid="{E03A3008-369D-4A0F-B708-2897ED29AFF0}"/>
    <cellStyle name="Calculation 3 3 2" xfId="3960" xr:uid="{8D52F168-1F7F-40E6-A91E-D63C0C4E470E}"/>
    <cellStyle name="Calculation 3 4" xfId="4014" xr:uid="{C6C0203D-AFD3-493A-A5A2-2384571D1430}"/>
    <cellStyle name="Calculation 4" xfId="2676" xr:uid="{A23A69B7-870B-42DA-864D-088FE24E8B84}"/>
    <cellStyle name="Calculation 4 2" xfId="3866" xr:uid="{A9A36F84-AB61-4379-9EBC-E77C5F11603B}"/>
    <cellStyle name="Calculation 5" xfId="2663" xr:uid="{9B7E2256-7F3D-4FB4-8866-0E80E200F0A9}"/>
    <cellStyle name="Calculation 5 2" xfId="3982" xr:uid="{3D6B6F37-6293-4387-B3D6-DD5B8807CB38}"/>
    <cellStyle name="Case" xfId="933" xr:uid="{0CED7151-6045-458F-8A75-1EECEEE0A1CD}"/>
    <cellStyle name="category" xfId="934" xr:uid="{24479E24-0455-400D-ADC0-857741B6EA11}"/>
    <cellStyle name="Check Cell" xfId="935" xr:uid="{52D39900-D4C6-495C-A93E-776F799A752C}"/>
    <cellStyle name="Check Cell 2" xfId="3729" xr:uid="{45B45073-BA89-42B0-AB05-BAC1A7F80EDF}"/>
    <cellStyle name="Comma" xfId="936" xr:uid="{F3634F37-F7C1-4950-AAAF-CAE58C7440CA}"/>
    <cellStyle name="Comma  - Style1" xfId="937" xr:uid="{3A8DCEAE-F6F9-4D3C-8544-47745280ADDD}"/>
    <cellStyle name="Comma  - Style1 2" xfId="2874" xr:uid="{1D4305F4-9E07-46FB-8F94-CB074278BF76}"/>
    <cellStyle name="Comma  - Style2" xfId="938" xr:uid="{5B3B45F2-16B8-4578-9FBF-DE8E29D4F045}"/>
    <cellStyle name="Comma  - Style2 2" xfId="2875" xr:uid="{CA8DA6CC-EACB-4166-9FAF-17FFAB40BDA5}"/>
    <cellStyle name="Comma  - Style3" xfId="939" xr:uid="{065AEB17-4B74-43D3-8DBC-BD878E82BDA0}"/>
    <cellStyle name="Comma  - Style3 2" xfId="2876" xr:uid="{5A18EF11-F580-406E-8F94-AC69E39BE574}"/>
    <cellStyle name="Comma  - Style4" xfId="940" xr:uid="{D276AEE2-8531-4877-9735-AA53C74273A9}"/>
    <cellStyle name="Comma  - Style4 2" xfId="2877" xr:uid="{5C895324-0263-462E-BAD9-90F150AD27E0}"/>
    <cellStyle name="Comma  - Style5" xfId="941" xr:uid="{19146972-1538-458A-BABD-B3F5623C461F}"/>
    <cellStyle name="Comma  - Style5 2" xfId="2878" xr:uid="{F8F0F9E2-5002-4C22-BDDD-DE6F9C315CF2}"/>
    <cellStyle name="Comma  - Style6" xfId="942" xr:uid="{19BBDF9A-0AA5-4D5F-A263-10EC5DF72249}"/>
    <cellStyle name="Comma  - Style6 2" xfId="2879" xr:uid="{4689BC83-FC47-431C-A4EF-9E3F6B6D5DA6}"/>
    <cellStyle name="Comma  - Style7" xfId="943" xr:uid="{D6A2399E-116D-49DF-ABCE-E6AE49B89930}"/>
    <cellStyle name="Comma  - Style7 2" xfId="2880" xr:uid="{17DC9956-0CCB-4C1C-B84B-F3AAFDA8F77C}"/>
    <cellStyle name="Comma  - Style8" xfId="944" xr:uid="{B1EA7BE7-68E3-45C2-B748-07DA28D56FE9}"/>
    <cellStyle name="Comma  - Style8 2" xfId="2881" xr:uid="{3B0E44E4-FA74-4D69-9921-999292B3E46D}"/>
    <cellStyle name="Comma [0]" xfId="2928" xr:uid="{ECCA69A1-B1A7-47A4-9D76-8673059AF752}"/>
    <cellStyle name="Comma [0] 14" xfId="2224" xr:uid="{FB5529C1-5C3A-4E02-B077-F43B34ADAD04}"/>
    <cellStyle name="Comma [0] 14 2" xfId="3457" xr:uid="{164DE8B4-2003-4D32-8FD5-9FC76434D1E5}"/>
    <cellStyle name="Comma [0] 14 2 2" xfId="4267" xr:uid="{F82A684B-3EA3-411D-9B95-098DB7F984B8}"/>
    <cellStyle name="Comma [0] 14 3" xfId="4166" xr:uid="{63C632C2-8392-4772-991C-EEE2AB01B45A}"/>
    <cellStyle name="Comma [0] 2" xfId="945" xr:uid="{33EC3E59-C74C-4552-8E3F-59CB0EEE0A71}"/>
    <cellStyle name="Comma [0] 2 11" xfId="946" xr:uid="{B209EAD0-6DF8-4C90-B599-1272636000D7}"/>
    <cellStyle name="Comma [0] 2 11 2" xfId="4103" xr:uid="{13F59527-8528-428F-9040-31B6958AB413}"/>
    <cellStyle name="Comma [0] 2 2" xfId="947" xr:uid="{844EFE42-6941-4857-A2B7-A89B31E6900B}"/>
    <cellStyle name="Comma [0] 2 2 2" xfId="4104" xr:uid="{9824B2F0-36E6-4F03-9988-665098983D6A}"/>
    <cellStyle name="Comma [0] 2 3" xfId="3336" xr:uid="{95011CBE-792B-4206-A66F-03A549A8CBC0}"/>
    <cellStyle name="Comma [0] 2 3 2" xfId="948" xr:uid="{1E091B9E-EF10-4B4A-9672-C8850F041188}"/>
    <cellStyle name="Comma [0] 2 3 2 2" xfId="4105" xr:uid="{F20FAEFB-0185-474C-85B4-F263D60924B5}"/>
    <cellStyle name="Comma [0] 2 4" xfId="4102" xr:uid="{46A8CA42-CA7D-436E-AF27-6363EC553141}"/>
    <cellStyle name="Comma [0] 3" xfId="949" xr:uid="{D16091FE-52F4-4B1F-B400-F953CA283964}"/>
    <cellStyle name="Comma [0] 3 2" xfId="3223" xr:uid="{CA85087A-0150-4815-A754-FD5F974D4D6E}"/>
    <cellStyle name="Comma [0] 3 3" xfId="3458" xr:uid="{77B4F9B5-4803-4DE1-AA31-DE20BA236EFB}"/>
    <cellStyle name="Comma [0] 3 3 2" xfId="4268" xr:uid="{669F1F7F-F234-4C89-B7E3-A33C662ECC6E}"/>
    <cellStyle name="Comma [0] 3 4" xfId="4106" xr:uid="{B50850BE-38AE-4EF7-9874-BC843D48C5D0}"/>
    <cellStyle name="Comma [0] 4" xfId="950" xr:uid="{622275B4-4CAE-4A20-A8DE-7AE876856393}"/>
    <cellStyle name="Comma [0] 4 2" xfId="4107" xr:uid="{2BFE7C2D-EBA4-429B-8675-2F0C341E0AB1}"/>
    <cellStyle name="Comma [0] 5" xfId="951" xr:uid="{46A73DB8-F398-4DE3-8FB1-3CBBA5928EA1}"/>
    <cellStyle name="Comma [0] 5 2" xfId="4108" xr:uid="{FF6E87B1-8789-4FE2-8FFA-947DAC0A061F}"/>
    <cellStyle name="Comma [0] 6" xfId="2133" xr:uid="{025E2029-570E-419D-99E0-37A70F503831}"/>
    <cellStyle name="Comma [0] 6 2" xfId="4158" xr:uid="{FD4FC8BA-515E-41DE-A357-5FAB0E9B1D6B}"/>
    <cellStyle name="Comma [00]" xfId="952" xr:uid="{C2F2AD78-1507-435D-9924-0DB2ACB0C6B9}"/>
    <cellStyle name="comma zerodec" xfId="953" xr:uid="{A5A68FB6-B9F9-41EC-8963-CF7CB8560F87}"/>
    <cellStyle name="Comma_   " xfId="3224" xr:uid="{7D600B14-5FA7-4694-814F-52E0FEB51BBC}"/>
    <cellStyle name="Comma0" xfId="954" xr:uid="{6B0DE684-A64F-449C-AF9C-ACFE03D6870F}"/>
    <cellStyle name="Copied" xfId="955" xr:uid="{C8975C4A-8857-4074-857D-AFC2353E0CB8}"/>
    <cellStyle name="Currency" xfId="956" xr:uid="{A2824063-38EE-4B7F-A723-96D5C0401A88}"/>
    <cellStyle name="Currency  " xfId="3225" xr:uid="{99A1487E-E550-49AA-B993-BC2ACA0BCDC4}"/>
    <cellStyle name="Currency [0]" xfId="957" xr:uid="{6430A92B-141E-4360-A98B-A3A8AD93BD6D}"/>
    <cellStyle name="Currency [0] 2" xfId="3337" xr:uid="{B8E2C5B2-C558-4712-B953-17CD7DDE036C}"/>
    <cellStyle name="Currency [0] 3" xfId="3226" xr:uid="{D0B154C7-1C9B-42A3-B388-81F8A7C3D0A3}"/>
    <cellStyle name="Currency [00]" xfId="958" xr:uid="{713C0B09-FB3A-436E-BB7A-0CF0233FA49D}"/>
    <cellStyle name="Currency 2" xfId="3227" xr:uid="{5644E001-084A-4F1E-A706-B556C1E4E53E}"/>
    <cellStyle name="currency-$" xfId="959" xr:uid="{40BD69C9-5DAF-4020-8CDC-87BE2FA6F069}"/>
    <cellStyle name="currency-$ 2" xfId="2004" xr:uid="{8609475D-9092-4BA2-9609-A5CF69C46963}"/>
    <cellStyle name="currency-$ 2 2" xfId="2740" xr:uid="{1B3CB6E0-5FDC-45EA-9A75-83FD007D2D70}"/>
    <cellStyle name="currency-$ 2 3" xfId="2457" xr:uid="{E808E203-967C-4F45-A414-473BF851FD66}"/>
    <cellStyle name="currency-$ 3" xfId="1997" xr:uid="{7C0CFBC7-0462-4B74-A9D6-092865376376}"/>
    <cellStyle name="currency-$ 3 2" xfId="2736" xr:uid="{830FD736-4370-49BA-8C58-BBCC88F49923}"/>
    <cellStyle name="currency-$ 4" xfId="2678" xr:uid="{C6570B47-F4B7-4376-A301-7E5A84EE880B}"/>
    <cellStyle name="currency-$ 5" xfId="2882" xr:uid="{38B3E1C0-3F29-478E-9D6C-A0FC71B4E915}"/>
    <cellStyle name="currency-$ 5 2" xfId="3963" xr:uid="{E9298421-37A6-4E05-ABEE-87614CD0AC34}"/>
    <cellStyle name="currency-$ 5 3" xfId="3647" xr:uid="{056416B5-D8E8-490B-A2C7-BC35969170BB}"/>
    <cellStyle name="Currency_   " xfId="3228" xr:uid="{8F7E7B9A-9907-4213-8850-093DF8EFE2B1}"/>
    <cellStyle name="Currency0" xfId="960" xr:uid="{438D3D7B-68E5-4115-BDAF-2017125F0BAA}"/>
    <cellStyle name="Currency1" xfId="961" xr:uid="{9905C05A-DDE7-4974-9B06-63DCDD714516}"/>
    <cellStyle name="Currency1 2" xfId="3229" xr:uid="{24CB59B8-CF00-4EAB-9FCB-0BD36E9764C7}"/>
    <cellStyle name="Currency1 3" xfId="2883" xr:uid="{AFD14560-3879-40F3-AACC-CE733D83A6E9}"/>
    <cellStyle name="Date" xfId="962" xr:uid="{5DD3B350-2799-4BE4-8155-BC728C27694C}"/>
    <cellStyle name="Date Short" xfId="963" xr:uid="{C0AE8B7B-6164-4030-8B88-4AA70DC8EA33}"/>
    <cellStyle name="DELTA" xfId="964" xr:uid="{C6D1BF27-BD39-4574-A2AB-E14219D56FB2}"/>
    <cellStyle name="Dezimal [0]_~0012329" xfId="965" xr:uid="{949CA3F6-A265-4455-9DF9-B6B8B2DB8844}"/>
    <cellStyle name="Dezimal_~0012329" xfId="966" xr:uid="{6E982B2B-06D5-47D8-B23A-599A0ED2B718}"/>
    <cellStyle name="dgw" xfId="967" xr:uid="{5006D058-75D3-4E6D-96AF-7440E06E2DA5}"/>
    <cellStyle name="Dollar (zero dec)" xfId="968" xr:uid="{BEE8299C-EC30-4459-A7B6-38EF4599E5B4}"/>
    <cellStyle name="Double Accounting" xfId="969" xr:uid="{835DB392-E62A-4107-BEF6-3667222ABF21}"/>
    <cellStyle name="Enter Currency (0)" xfId="970" xr:uid="{007ABEAE-9577-42C9-91D7-69F29ADB5D2B}"/>
    <cellStyle name="Enter Currency (2)" xfId="971" xr:uid="{F4A740CD-5699-4075-8AFD-0C569785D306}"/>
    <cellStyle name="Enter Units (0)" xfId="972" xr:uid="{772FC3F3-4B93-4155-AC4C-9FE847CBF093}"/>
    <cellStyle name="Enter Units (1)" xfId="973" xr:uid="{80294442-1EAC-4E97-A2E7-E74B5F85544F}"/>
    <cellStyle name="Enter Units (2)" xfId="974" xr:uid="{6BFABD96-4E4D-4AF3-93A7-B7D626F76092}"/>
    <cellStyle name="Entered" xfId="975" xr:uid="{E8957C1B-EFB1-45E4-BC9C-4744C6A7DF37}"/>
    <cellStyle name="Euro" xfId="976" xr:uid="{F5E9D066-889D-436E-8975-65736BDA8139}"/>
    <cellStyle name="Explanatory Text" xfId="977" xr:uid="{E9830652-0F79-4184-9421-194B0E78CFC6}"/>
    <cellStyle name="F2" xfId="978" xr:uid="{785588FC-CC82-4D07-8C3B-3366C914BF97}"/>
    <cellStyle name="F3" xfId="979" xr:uid="{2DDFBEA7-EEE0-4F05-A54A-9FD4FC7D89A2}"/>
    <cellStyle name="F4" xfId="980" xr:uid="{E2B7ABDE-B647-445E-9212-E4ECC894E7BE}"/>
    <cellStyle name="F5" xfId="981" xr:uid="{AAFC6168-AC4D-426D-A74F-0371F4325C05}"/>
    <cellStyle name="F6" xfId="982" xr:uid="{419957EC-8081-4CF3-9E31-37EC72955E4A}"/>
    <cellStyle name="F7" xfId="983" xr:uid="{40C87889-8802-4644-BC44-10506716276D}"/>
    <cellStyle name="F8" xfId="984" xr:uid="{F7FAA923-E07F-46C5-B8BD-6A34C1EDB482}"/>
    <cellStyle name="Fixed" xfId="985" xr:uid="{CF9D8C48-50B6-4189-BA73-82E1125671CF}"/>
    <cellStyle name="Följde hyperlänken_VERA" xfId="986" xr:uid="{EA9919CB-ADB3-43A8-B5FE-C5989BBAAA49}"/>
    <cellStyle name="Followed Hyperlink" xfId="987" xr:uid="{EBC21E70-B3D3-4965-AACE-80CFE382FA64}"/>
    <cellStyle name="Followed Hyperlink 2" xfId="3230" xr:uid="{95055A11-D023-432D-B543-296399B028BE}"/>
    <cellStyle name="Good" xfId="988" xr:uid="{DFC21733-90AD-4D22-BE0D-1D86C92196C2}"/>
    <cellStyle name="Grey" xfId="989" xr:uid="{12A6E0C0-FFE0-4F16-8DAE-7DB4E813DFC3}"/>
    <cellStyle name="Grey 2" xfId="2884" xr:uid="{A67D25ED-49A2-4C60-8611-D7273C1BF722}"/>
    <cellStyle name="HEADER" xfId="990" xr:uid="{10695ADE-E18F-4A4C-B617-251001E56CE7}"/>
    <cellStyle name="Header1" xfId="991" xr:uid="{4D3673A8-E84E-4C72-8ADD-393CB4DB5CA6}"/>
    <cellStyle name="Header2" xfId="992" xr:uid="{4A8FD085-3679-4FFF-A94A-187E1568450A}"/>
    <cellStyle name="Header2 2" xfId="2005" xr:uid="{04C33D31-9AFE-4688-89C4-81CFA954A7FB}"/>
    <cellStyle name="Header2 2 2" xfId="2741" xr:uid="{34816EC1-4941-4E41-8DE2-1649623190F3}"/>
    <cellStyle name="Header2 2 2 2" xfId="4060" xr:uid="{F103301D-50C5-4E15-B494-49FA94D2F29E}"/>
    <cellStyle name="Header2 2 2 2 2" xfId="4305" xr:uid="{0F507013-D750-4970-904A-6F1F8A46948F}"/>
    <cellStyle name="Header2 2 3" xfId="2458" xr:uid="{1F6E17D1-5C57-4870-AB20-D6353A823370}"/>
    <cellStyle name="Header2 2 3 2" xfId="3621" xr:uid="{6E9F5ECE-3F88-40B6-8FB8-9BCF407CF70C}"/>
    <cellStyle name="Header2 2 3 2 2" xfId="4295" xr:uid="{637C0C86-6AB7-4F5A-B024-CEC3D71CBA00}"/>
    <cellStyle name="Header2 3" xfId="2000" xr:uid="{8B8AB15F-FC11-4CC2-85F0-0F8C3B53C504}"/>
    <cellStyle name="Header2 3 2" xfId="2738" xr:uid="{57AD18E5-C3EA-4371-9B17-27B329C5CEE1}"/>
    <cellStyle name="Header2 3 2 2" xfId="3720" xr:uid="{A19CEB40-FEFF-459D-AAF7-B95B81906DDF}"/>
    <cellStyle name="Header2 3 2 2 2" xfId="4297" xr:uid="{25D30C30-AB86-411E-AF03-DDAC81A7451E}"/>
    <cellStyle name="Header2 3 3" xfId="3747" xr:uid="{19DA5050-D921-438B-9490-EEFEC176DC55}"/>
    <cellStyle name="Header2 3 3 2" xfId="4299" xr:uid="{CA2AD16D-F171-47A1-916D-BCBA511A65BF}"/>
    <cellStyle name="Header2 4" xfId="2679" xr:uid="{BDC44097-0CA5-4204-B987-F68335D1ED6D}"/>
    <cellStyle name="Header2 4 2" xfId="4047" xr:uid="{FA2CF65B-78CC-49F7-A5B5-8267CB9872AF}"/>
    <cellStyle name="Header2 4 2 2" xfId="4304" xr:uid="{B805C848-529B-4308-B55A-10640B63F6A7}"/>
    <cellStyle name="Header2 5" xfId="2885" xr:uid="{AFFF5B9C-F551-4DB3-A724-69EB0D52A2D1}"/>
    <cellStyle name="Header2 5 2" xfId="2860" xr:uid="{39D0DACA-21BD-45B4-8AD0-352A98382420}"/>
    <cellStyle name="Heading" xfId="993" xr:uid="{A955E643-02F9-4955-BA5A-02EA0FB056EF}"/>
    <cellStyle name="Heading 1" xfId="994" xr:uid="{AA59843E-E019-4450-A54D-51F86348942A}"/>
    <cellStyle name="Heading 2" xfId="995" xr:uid="{121C67A7-500E-452D-BE99-5B4EE2888187}"/>
    <cellStyle name="Heading 3" xfId="996" xr:uid="{75E798C5-A459-4D51-8AC1-879ACD5CD062}"/>
    <cellStyle name="Heading 3 2" xfId="2010" xr:uid="{8A5C9112-C767-4122-9026-7832A61F4B00}"/>
    <cellStyle name="Heading 4" xfId="997" xr:uid="{601BF31E-ABE7-4E63-A20C-39B3D6CF6615}"/>
    <cellStyle name="Heading 5" xfId="2008" xr:uid="{B4118777-93AA-45E3-8900-4A7F83CB37B3}"/>
    <cellStyle name="Heading 5 2" xfId="2670" xr:uid="{D2D83859-025C-450C-825D-FA57319EF0F8}"/>
    <cellStyle name="Heading 5 2 2" xfId="4195" xr:uid="{7B8D411F-415B-401C-9353-756D4F72B701}"/>
    <cellStyle name="Heading 5 3" xfId="2460" xr:uid="{117A55C6-062B-4F19-B388-408D2F1304F0}"/>
    <cellStyle name="Heading 5 3 2" xfId="4182" xr:uid="{B12F5473-831E-4C23-BBD6-684882AA73FA}"/>
    <cellStyle name="Heading 6" xfId="2013" xr:uid="{6A5B13FA-9403-494C-868B-6CE22370A1B4}"/>
    <cellStyle name="Heading 6 2" xfId="4150" xr:uid="{8A8FF949-A7DA-4340-B8E4-84CF81DC0D3F}"/>
    <cellStyle name="heading, 1,A MAJOR/BOLD" xfId="998" xr:uid="{4872EB21-F948-4C8B-969A-5E336F02048C}"/>
    <cellStyle name="Heading1" xfId="999" xr:uid="{E26452A2-9DF4-4F83-B637-A876B013ED50}"/>
    <cellStyle name="Heading2" xfId="1000" xr:uid="{4B6CF2E5-1EB0-43D4-BAD6-A372B86E0889}"/>
    <cellStyle name="HeadingS" xfId="1001" xr:uid="{E1957DE6-2802-4898-BAB6-429538F852ED}"/>
    <cellStyle name="HOOFDREGEL" xfId="1002" xr:uid="{CEFA3AE5-FACA-4868-BC4E-3012DC18C853}"/>
    <cellStyle name="Hyperlänk_VERA" xfId="1003" xr:uid="{3A21EC42-2296-4D5F-8F8F-4D6849858F56}"/>
    <cellStyle name="Hyperlink" xfId="2886" xr:uid="{C13DAABE-C123-4867-BB6B-CA85653914D3}"/>
    <cellStyle name="Hyperlink 2" xfId="3231" xr:uid="{D8208244-C25D-4840-9F27-26D25152E5AE}"/>
    <cellStyle name="Input" xfId="1004" xr:uid="{114AF57E-F6EA-4E3C-A6E7-57FB0E8F5AB0}"/>
    <cellStyle name="Input [yellow]" xfId="1005" xr:uid="{239FBF32-CBFA-4C8D-BEE7-12D28358273C}"/>
    <cellStyle name="Input [yellow] 2" xfId="2007" xr:uid="{3E4A5F2F-A27E-4E9E-BC99-29DD2941F948}"/>
    <cellStyle name="Input [yellow] 2 2" xfId="2742" xr:uid="{B5F3A33A-D00F-4E9E-B282-7F568D51C261}"/>
    <cellStyle name="Input [yellow] 2 3" xfId="2459" xr:uid="{5603EB9A-0BFC-42B6-B422-A3B3229FDEE3}"/>
    <cellStyle name="Input [yellow] 3" xfId="2134" xr:uid="{513BD822-FF4B-4C2A-85A6-D0057F421E05}"/>
    <cellStyle name="Input [yellow] 3 2" xfId="2843" xr:uid="{1C2CA415-E6D6-4D68-BA7C-3ED2E6E4E3D6}"/>
    <cellStyle name="Input [yellow] 4" xfId="2680" xr:uid="{5E8EEB89-E942-42D6-A39F-25A56BF0846F}"/>
    <cellStyle name="Input [yellow] 5" xfId="2887" xr:uid="{096467DE-4748-4E0D-8730-9FDD60E470C4}"/>
    <cellStyle name="Input [yellow] 5 2" xfId="4034" xr:uid="{42CA9ED1-9DE7-4A2C-A55B-E776C89372F5}"/>
    <cellStyle name="Input [yellow] 5 3" xfId="3738" xr:uid="{194AC2CC-2DD7-46D5-85EC-8C45AB05F266}"/>
    <cellStyle name="Input_KEB_Deposits" xfId="1006" xr:uid="{D776EBEA-DB5A-49A5-81BA-CD52B15B0ED4}"/>
    <cellStyle name="InputBlueFont" xfId="1007" xr:uid="{C613EDC4-3E4D-44F8-9BF6-4982FDD689D3}"/>
    <cellStyle name="inverse" xfId="1008" xr:uid="{E61C9D17-FBA6-46B9-B225-A60A6AF03F75}"/>
    <cellStyle name="inverse links" xfId="1009" xr:uid="{0A7DE819-9F91-42D8-A3B7-5A4FED7AC571}"/>
    <cellStyle name="inverse links 2" xfId="2009" xr:uid="{A128F263-4CFB-4B29-89BC-C38B370A36CE}"/>
    <cellStyle name="inverse links 2 2" xfId="2743" xr:uid="{BF5CF423-6E82-4304-BB89-27B581A6F93B}"/>
    <cellStyle name="inverse links 2 3" xfId="2461" xr:uid="{CDB12055-02CB-4FCD-B859-B7BA6429221B}"/>
    <cellStyle name="inverse links 3" xfId="2003" xr:uid="{CD6A67CD-19A8-4A6F-B266-471D3E230312}"/>
    <cellStyle name="inverse links 3 2" xfId="2739" xr:uid="{39B5EE1D-2F61-4F57-859D-AE779E91DE24}"/>
    <cellStyle name="inverse links 4" xfId="2681" xr:uid="{A115C2A8-E63A-400F-B716-96CF15D439B9}"/>
    <cellStyle name="inverse_1003-대손(퇴직)적립_v1.0" xfId="1010" xr:uid="{BDEE68AE-BC56-4152-B99E-2646C776DDB2}"/>
    <cellStyle name="left" xfId="1011" xr:uid="{FB34DB10-28AD-4B59-8ED3-4C1420F01031}"/>
    <cellStyle name="Link Currency (0)" xfId="1012" xr:uid="{7F8136D7-9C6A-4009-B581-777454CFE4CF}"/>
    <cellStyle name="Link Currency (2)" xfId="1013" xr:uid="{1A8E185F-3D3A-4253-A8E6-1FE0002F5C86}"/>
    <cellStyle name="Link Units (0)" xfId="1014" xr:uid="{A7EA5288-FD93-4ABD-9EC8-5E651A38FC2B}"/>
    <cellStyle name="Link Units (1)" xfId="1015" xr:uid="{BA620111-1D70-4E04-9B94-5606C57643BF}"/>
    <cellStyle name="Link Units (2)" xfId="1016" xr:uid="{F43F8B81-2A85-4A1C-85AB-F6CBD208A5DF}"/>
    <cellStyle name="Linked Cell" xfId="1017" xr:uid="{BC8F8585-3BA9-4133-ABE9-3F08E296E808}"/>
    <cellStyle name="Millares [0]_2AV_M_M " xfId="3232" xr:uid="{CBE89B9F-3B2A-4E7B-9A37-226B93ADB69D}"/>
    <cellStyle name="Millares_2AV_M_M " xfId="3233" xr:uid="{517E452F-A34F-4D56-B982-650C05DA5924}"/>
    <cellStyle name="Milliers [0]_Arabian Spec" xfId="1018" xr:uid="{2175BD0A-64ED-4F21-BDDC-5199E5585531}"/>
    <cellStyle name="Milliers_Arabian Spec" xfId="1019" xr:uid="{2B46064A-6956-4F5F-AF1B-F2155D0ABB49}"/>
    <cellStyle name="MLHeaderSection" xfId="1020" xr:uid="{14E53A08-87A5-443B-93F9-7DC5BEFE913B}"/>
    <cellStyle name="Model" xfId="1021" xr:uid="{56EB27AA-FAF4-4439-A229-0B4DB05D6561}"/>
    <cellStyle name="Model 2" xfId="2014" xr:uid="{A1F05194-3631-4E7A-B4E5-326F125873B1}"/>
    <cellStyle name="Model 2 2" xfId="2671" xr:uid="{11265177-3A7E-456C-8348-79D3B6C12A47}"/>
    <cellStyle name="Model 2 2 2" xfId="4196" xr:uid="{10853519-2310-46FD-AF8F-EA3F48CD44D1}"/>
    <cellStyle name="Model 2 3" xfId="2462" xr:uid="{82B505D2-609B-4BC8-8659-5F53A74A2CBE}"/>
    <cellStyle name="Model 2 3 2" xfId="4183" xr:uid="{35E7B307-2C93-4DE0-9D25-A5650C130D78}"/>
    <cellStyle name="Model 3" xfId="2006" xr:uid="{9D8A5849-00F5-4ADC-9F31-0EBE2E0E23F6}"/>
    <cellStyle name="Model 3 2" xfId="4149" xr:uid="{3244A6EE-429B-4F48-8EDB-FFB6725CCE13}"/>
    <cellStyle name="Mon?aire [0]_Arabian Spec" xfId="1022" xr:uid="{775969BC-D736-40A3-B0F9-96728FEBEF12}"/>
    <cellStyle name="Mon?aire_Arabian Spec" xfId="1023" xr:uid="{AAB9909E-D5B4-457B-9640-EFAFDF50C989}"/>
    <cellStyle name="Moneda [0]_2AV_M_M " xfId="3234" xr:uid="{23502337-C5FE-40CF-A6FC-528D516548FE}"/>
    <cellStyle name="Moneda_2AV_M_M " xfId="3235" xr:uid="{EB6D1F53-0FB8-458B-8DBE-1A9B1756CFA1}"/>
    <cellStyle name="Monétaire [0]_VERA" xfId="1024" xr:uid="{0A9E0994-791A-409D-83D4-F265C2574D18}"/>
    <cellStyle name="Monétaire_VERA" xfId="1025" xr:uid="{0761F360-61A2-454A-BA3A-8F5EEA6B092B}"/>
    <cellStyle name="Multiple" xfId="1026" xr:uid="{40516803-D152-46BB-B6CD-5AF5C6097ABB}"/>
    <cellStyle name="Multiple0" xfId="1027" xr:uid="{8AACC9CA-849B-4B23-95A9-D85A1240FACB}"/>
    <cellStyle name="Neutral" xfId="1028" xr:uid="{359E7C23-8737-4FDE-914D-C2AB88AEC2F4}"/>
    <cellStyle name="no dec" xfId="1029" xr:uid="{A7AB4F50-74EE-4503-9A7E-2DE50B08BF28}"/>
    <cellStyle name="Normal" xfId="3236" xr:uid="{7163B92D-7D01-4409-B00E-10970CD75DA3}"/>
    <cellStyle name="Normal - Style1" xfId="1030" xr:uid="{C923159B-D654-40C2-8F2E-F1940A5769CC}"/>
    <cellStyle name="Normal - Style1 2" xfId="2888" xr:uid="{8E3A29B0-0D70-4329-BDD5-7908B68BFBFE}"/>
    <cellStyle name="Normal - Style1 3" xfId="3561" xr:uid="{9884AFB8-50D6-4B4E-9E89-719292B3AD1F}"/>
    <cellStyle name="Normal - Style2" xfId="1031" xr:uid="{5BAE1BCF-21E4-4984-8CB7-C13C9CB9CC06}"/>
    <cellStyle name="Normal - Style3" xfId="1032" xr:uid="{045E9945-6B03-4D75-9C6B-F88A4BC04B68}"/>
    <cellStyle name="Normal - Style4" xfId="1033" xr:uid="{0F494073-F103-4597-AA62-350AF72CF300}"/>
    <cellStyle name="Normal - Style5" xfId="1034" xr:uid="{1E26D351-E485-4F84-A628-BA26705598BB}"/>
    <cellStyle name="Normal - Style6" xfId="1035" xr:uid="{076C1003-365F-4501-AEE8-D47EE62D5F0E}"/>
    <cellStyle name="Normal - Style7" xfId="1036" xr:uid="{A7679F85-9A08-40F6-8FCD-11B09E2DBF7E}"/>
    <cellStyle name="Normal - Style8" xfId="1037" xr:uid="{F5ACA8B5-8749-4E48-BF0D-64DAB4A61F4D}"/>
    <cellStyle name="Normal 10" xfId="1038" xr:uid="{7558504A-28D8-4D34-807C-EFFAA1B09953}"/>
    <cellStyle name="Normal 10 2" xfId="1039" xr:uid="{30B4C573-9C18-49FB-8A5A-B27B237B0FEC}"/>
    <cellStyle name="Normal 10 3" xfId="1040" xr:uid="{BF432F2F-568C-4DDC-A648-18B4B2D182E8}"/>
    <cellStyle name="Normal 11" xfId="1041" xr:uid="{323AC153-B060-42EC-86E2-03D48D42F9E7}"/>
    <cellStyle name="Normal 11 2" xfId="2143" xr:uid="{DE00A1E5-C505-4294-B969-E694AE41D7D8}"/>
    <cellStyle name="Normal 11 2 2" xfId="2526" xr:uid="{7A8F4C59-7AAF-4DFA-8EF5-FEAF9DFE6154}"/>
    <cellStyle name="Normal 11 3" xfId="2366" xr:uid="{42F6BBEB-0B07-40C0-9F42-8549AFACFA4D}"/>
    <cellStyle name="Normal 11 4" xfId="2151" xr:uid="{8B84BD55-3DB3-497B-BF55-3071C7D16876}"/>
    <cellStyle name="Normal 11 5" xfId="3494" xr:uid="{5707C25C-9379-4BAF-8FB3-2CF58D4DDF38}"/>
    <cellStyle name="Normal 2" xfId="1042" xr:uid="{E18BFA6C-4560-4260-B246-C20569339133}"/>
    <cellStyle name="Normal 2 2" xfId="3459" xr:uid="{3E6C2D4A-031E-4D3C-82E6-93FBF400D280}"/>
    <cellStyle name="Normal 2 3" xfId="1043" xr:uid="{86FC1184-8112-4DF4-8430-05C21882C37C}"/>
    <cellStyle name="Normal 2 3 2" xfId="1044" xr:uid="{85B445FF-58F3-4576-A673-480E28958D87}"/>
    <cellStyle name="Normal 28 2" xfId="2225" xr:uid="{CC8C76B1-688E-4B19-8CEB-D31EE1B572BD}"/>
    <cellStyle name="Normal 3" xfId="1045" xr:uid="{3E87F7E8-E000-40D8-A1F3-65416944A233}"/>
    <cellStyle name="Normal 30" xfId="1046" xr:uid="{2268F3DF-6625-451D-8A8C-B7BEB8943180}"/>
    <cellStyle name="Normal 4" xfId="1047" xr:uid="{CF42141B-1761-4178-AB20-7922ACE2DDAD}"/>
    <cellStyle name="Normal 5" xfId="1048" xr:uid="{E32CAA1E-F0E8-44B7-B58E-8F4DCC32BE75}"/>
    <cellStyle name="Normal 6" xfId="1049" xr:uid="{D27BE03C-14C6-4BA6-B9C6-03E410C95509}"/>
    <cellStyle name="Normal 6 2" xfId="1050" xr:uid="{412FE1A0-E9A8-4C29-B0B7-205077CD3704}"/>
    <cellStyle name="Normal 62" xfId="1051" xr:uid="{AD77A2AF-B789-4931-8E1D-5B3EA5854AB9}"/>
    <cellStyle name="Normal 7" xfId="1052" xr:uid="{4799F7BB-82F0-450B-BEA9-FCE6E99A04F0}"/>
    <cellStyle name="Normal 83" xfId="1053" xr:uid="{E21AA81A-9E09-4641-BB92-A3C25785B2A5}"/>
    <cellStyle name="Normal_ sg&amp;a b" xfId="2891" xr:uid="{9965CD2E-A6DE-43DE-A54A-96591D620405}"/>
    <cellStyle name="Normal1" xfId="1054" xr:uid="{C0C7B184-E1F2-47A2-9133-8E3457D7A45D}"/>
    <cellStyle name="Normal1 2" xfId="3237" xr:uid="{2AA77C5D-1F32-4A9E-84B5-813BCED59DA9}"/>
    <cellStyle name="Normal15" xfId="1055" xr:uid="{722F0ABF-ABF2-41E8-990B-2CD15606A16C}"/>
    <cellStyle name="Normal16" xfId="1056" xr:uid="{F4428882-4668-461D-9FF2-4A21D892A3A4}"/>
    <cellStyle name="Normal2" xfId="1057" xr:uid="{6CF84EE4-3362-4795-8BF8-E1DC10A8B44E}"/>
    <cellStyle name="Normal2 2" xfId="3238" xr:uid="{D947033A-D1B6-40C5-AD21-4B0B090DA79E}"/>
    <cellStyle name="Normal3" xfId="3239" xr:uid="{10F35626-93CC-4ADC-920E-2400B345429A}"/>
    <cellStyle name="Normal4" xfId="3240" xr:uid="{EF06566B-1C94-4A65-A0DF-C7F10F050800}"/>
    <cellStyle name="Note" xfId="1058" xr:uid="{7246524F-280B-4917-A93D-18F2DB8EF592}"/>
    <cellStyle name="Note 2" xfId="2016" xr:uid="{220FF895-966E-43D1-8C23-D11F3A902835}"/>
    <cellStyle name="Note 2 2" xfId="2533" xr:uid="{37DD9C85-51E0-494F-BBA6-9225CA5EFD25}"/>
    <cellStyle name="Note 2 2 2" xfId="3643" xr:uid="{1566F6A7-085A-4E85-AFA0-FC997C8F4B39}"/>
    <cellStyle name="Note 2 3" xfId="2747" xr:uid="{5DEA0336-3254-4CEA-A28D-CDC5F68D0F2B}"/>
    <cellStyle name="Note 2 3 2" xfId="3946" xr:uid="{1C81416B-3527-4AC0-BC26-F069B23D53C4}"/>
    <cellStyle name="Note 2 4" xfId="2463" xr:uid="{C69B1635-D78E-4FE6-AD55-4DB8DA30D5F5}"/>
    <cellStyle name="Note 2 4 2" xfId="3622" xr:uid="{D6FF6885-0E83-4B42-AA6D-ED7D2C3CAD6A}"/>
    <cellStyle name="Note 2 5" xfId="4015" xr:uid="{60A5A3B2-0E38-4A6E-8DF1-8098D9645612}"/>
    <cellStyle name="Note 3" xfId="2011" xr:uid="{53650031-3AF5-46B7-9A56-886ABE70FD92}"/>
    <cellStyle name="Note 3 2" xfId="2531" xr:uid="{5CA0CEB5-7D12-4301-963D-6D167F4FBB12}"/>
    <cellStyle name="Note 3 2 2" xfId="3872" xr:uid="{786F8FCE-24C1-4784-8421-A367E1483F1F}"/>
    <cellStyle name="Note 3 3" xfId="2744" xr:uid="{F40C7FF3-0255-4F21-97BF-F275381FAFAE}"/>
    <cellStyle name="Note 3 3 2" xfId="3684" xr:uid="{CAC7A0C3-6F8C-4518-92A6-F2118A58FA8D}"/>
    <cellStyle name="Note 3 4" xfId="3748" xr:uid="{B43F4F97-10AB-444D-9530-FDB22DE71002}"/>
    <cellStyle name="Note 4" xfId="2659" xr:uid="{A372F979-E9FB-49E4-840D-4CC4219A3482}"/>
    <cellStyle name="Note 4 2" xfId="4045" xr:uid="{661AC2F9-FEF7-4C5F-8200-D2E0831A0F63}"/>
    <cellStyle name="Note 5" xfId="2682" xr:uid="{E8EA39E1-BD68-43A4-A54E-AD6E0CE3B8B9}"/>
    <cellStyle name="Note 5 2" xfId="4041" xr:uid="{F5792667-9352-4C78-88E9-FD33380458EE}"/>
    <cellStyle name="Œ…?æ맖?e [0.00]_laroux" xfId="1059" xr:uid="{51F761E8-10E9-43E9-836A-CC0124B27E87}"/>
    <cellStyle name="Œ…?æ맖?e_laroux" xfId="1060" xr:uid="{6E2AA493-6308-4C0F-98F3-8C786AFD0149}"/>
    <cellStyle name="Œ…‹æØ‚è [0.00]_PRODUCT DETAIL Q1" xfId="1061" xr:uid="{B4B22BD0-680E-4E5B-B032-F8FFF685DA0E}"/>
    <cellStyle name="Œ…‹æØ‚è_PRODUCT DETAIL Q1" xfId="1062" xr:uid="{45CCC17D-0A27-46A1-9CCF-ECC2516CFFC1}"/>
    <cellStyle name="oft Excel]_x000d__x000a_Comment=open=/f ‚ðŽw’è‚·‚é‚ÆAƒ†[ƒU[’è‹`ŠÖ”‚ðŠÖ”“\‚è•t‚¯‚Ìˆê——‚É“o˜^‚·‚é‚±‚Æ‚ª‚Å‚«‚Ü‚·B_x000d__x000a_Maximized" xfId="1063" xr:uid="{1CA269A1-F613-49F4-9399-F1FAE8320294}"/>
    <cellStyle name="oft Excel]_x000d__x000a_Comment=The open=/f lines load custom functions into the Paste Function list._x000d__x000a_Maximized=3_x000d__x000a_AutoFormat=" xfId="1064" xr:uid="{D7A075EB-FFB6-451C-A255-21DEF0B9D1A1}"/>
    <cellStyle name="Output" xfId="1065" xr:uid="{54E4605E-0E85-44B3-A8A2-7DDB57815E10}"/>
    <cellStyle name="Output 2" xfId="2017" xr:uid="{B1074AB6-28C2-442E-AE91-20ED6E7E5E00}"/>
    <cellStyle name="Output 2 2" xfId="2534" xr:uid="{E338BFFF-96C7-40E5-88BC-8DB412F35435}"/>
    <cellStyle name="Output 2 2 2" xfId="3696" xr:uid="{FD2BCA4A-7947-4C8A-8F30-B06F22E508FA}"/>
    <cellStyle name="Output 2 3" xfId="2748" xr:uid="{AE80822A-9CA7-49CA-8553-E81711FE99D5}"/>
    <cellStyle name="Output 2 3 2" xfId="3803" xr:uid="{0322C13F-63A3-4D09-BD7C-4044E8CC094E}"/>
    <cellStyle name="Output 2 4" xfId="2464" xr:uid="{A2238318-4639-43BB-B87A-5481F36BB889}"/>
    <cellStyle name="Output 2 4 2" xfId="3916" xr:uid="{159BF59E-2A61-42E5-B855-BDDCD82C33E3}"/>
    <cellStyle name="Output 2 5" xfId="3653" xr:uid="{73396E71-1B90-4FC8-996E-4CBD78765AD4}"/>
    <cellStyle name="Output 3" xfId="2012" xr:uid="{D6C8EE72-21FA-4201-B65F-CBCC0BBB7F3C}"/>
    <cellStyle name="Output 3 2" xfId="2532" xr:uid="{FDC28D03-4C4A-4407-B0EC-88F2E2040FDD}"/>
    <cellStyle name="Output 3 2 2" xfId="3935" xr:uid="{C87B5CB4-CCA0-49F0-AB9D-198610034A5F}"/>
    <cellStyle name="Output 3 3" xfId="2745" xr:uid="{7FAFBE90-059B-448A-974A-ED692A383FDE}"/>
    <cellStyle name="Output 3 3 2" xfId="4061" xr:uid="{9DFA81CB-ECA6-4E63-B065-C0B199402987}"/>
    <cellStyle name="Output 3 4" xfId="3749" xr:uid="{46F26FC1-FCC0-4B5E-A454-90868D1FBD31}"/>
    <cellStyle name="Output 4" xfId="2673" xr:uid="{62DC2D7A-16DB-42D7-A393-3E989B249AEF}"/>
    <cellStyle name="Output 4 2" xfId="3711" xr:uid="{B0B487CF-8DFC-4423-9FB4-A08634FDEBA0}"/>
    <cellStyle name="Output 5" xfId="2683" xr:uid="{C9355625-1DB2-49F0-8E18-99B883531C9D}"/>
    <cellStyle name="Output 5 2" xfId="4038" xr:uid="{04E7CDE4-A1D6-4B33-A219-6E3EF74E4EE7}"/>
    <cellStyle name="Output Amounts" xfId="1066" xr:uid="{399558C3-41FF-44CD-8AB9-0A0C4DE95B7B}"/>
    <cellStyle name="Output Column Headings" xfId="1067" xr:uid="{6C49BAD9-B5D6-4961-8A7E-02765B612136}"/>
    <cellStyle name="Output Line Items" xfId="1068" xr:uid="{0FEA2569-1F1C-48A4-A378-0818DFDC480A}"/>
    <cellStyle name="Output Report Heading" xfId="1069" xr:uid="{B015E6C2-4B52-453F-A950-9D9DA267D2D5}"/>
    <cellStyle name="Output Report Title" xfId="1070" xr:uid="{DF99F05B-AC8A-43D6-A4D2-270516ECB571}"/>
    <cellStyle name="PageSubtitle" xfId="1071" xr:uid="{3521CAE3-FA05-4C17-9A05-693F8FED97BF}"/>
    <cellStyle name="PageTitle" xfId="1072" xr:uid="{91E12220-5DD9-49FA-84C6-260E949163E8}"/>
    <cellStyle name="PageTitle 2" xfId="2023" xr:uid="{D1CD7C04-5822-407E-8839-01CA36D378F4}"/>
    <cellStyle name="PageTitle 2 2" xfId="2672" xr:uid="{534C7C4C-E1DD-4569-8913-50430D321797}"/>
    <cellStyle name="PageTitle 2 2 2" xfId="4197" xr:uid="{D6569F17-878E-410A-9A3E-9CB0F21D76AB}"/>
    <cellStyle name="PageTitle 2 3" xfId="2465" xr:uid="{B487D53F-5EEC-4864-BC71-D087AD80F77E}"/>
    <cellStyle name="PageTitle 2 3 2" xfId="4184" xr:uid="{6D96573B-980F-478D-9C60-1B7C5168B0D2}"/>
    <cellStyle name="PageTitle 3" xfId="2002" xr:uid="{658F2BDA-489F-4153-A235-63511436DDC6}"/>
    <cellStyle name="PageTitle 3 2" xfId="4148" xr:uid="{FF45986C-E59D-4857-B3ED-C2375C9F3F82}"/>
    <cellStyle name="PARK" xfId="1073" xr:uid="{4757E169-741A-4B0C-9987-60B90D0BF19E}"/>
    <cellStyle name="Percent" xfId="2892" xr:uid="{3BBAC1B0-FB7D-4FE1-993B-70FCF5C5F903}"/>
    <cellStyle name="Percent (0)" xfId="1074" xr:uid="{23EA7401-6F10-466E-9E61-92CD9C0900C4}"/>
    <cellStyle name="Percent [2]" xfId="1075" xr:uid="{C55DE13A-6D03-4513-BFAB-5A482459745D}"/>
    <cellStyle name="Percent 10" xfId="1076" xr:uid="{15921A12-6668-432C-95D0-9F77C4D64D82}"/>
    <cellStyle name="Percent 2" xfId="2132" xr:uid="{60780A02-8B83-4DE6-871D-2BEB3FCBE7E9}"/>
    <cellStyle name="Percent 2 2" xfId="3241" xr:uid="{3AC39DE2-28A1-44E5-A6BD-76372FF55B7C}"/>
    <cellStyle name="Percent_02엘지카드(최종)" xfId="2893" xr:uid="{A08E733B-6CA1-4090-98D3-200B8E7BEDFB}"/>
    <cellStyle name="Percent0" xfId="1077" xr:uid="{8C74D2BD-56BD-4F2A-B7F8-FA928A39EE12}"/>
    <cellStyle name="pricing" xfId="1078" xr:uid="{4C42F39B-8012-4B14-8ACC-BCAFF84303E2}"/>
    <cellStyle name="PSChar" xfId="1079" xr:uid="{B5FBDA5F-9E37-4A92-B66B-FEB5B24020C9}"/>
    <cellStyle name="PSDec" xfId="1080" xr:uid="{C44DE1AA-0562-4C4A-AB43-7B59D848FACB}"/>
    <cellStyle name="PSHeading" xfId="1081" xr:uid="{9B8D4C40-461B-4BE4-8F2B-B2CBBE2CE4AA}"/>
    <cellStyle name="PSHeading 2" xfId="2025" xr:uid="{377455A6-DC90-4951-9360-660A81550EC5}"/>
    <cellStyle name="PSHeading 2 2" xfId="2674" xr:uid="{27B6463C-3295-4113-8090-9268A0791E7F}"/>
    <cellStyle name="PSHeading 2 2 2" xfId="4198" xr:uid="{38924F77-C47B-409E-9F43-186300B8BB35}"/>
    <cellStyle name="PSHeading 2 3" xfId="2467" xr:uid="{6A8FF2D6-E23C-48E9-A3E9-DB121B15A576}"/>
    <cellStyle name="PSHeading 2 3 2" xfId="4185" xr:uid="{5875524D-B873-46C5-89F5-EB1683CEB23F}"/>
    <cellStyle name="PSHeading 3" xfId="2001" xr:uid="{A2884603-1319-4EB8-A72B-6BC0CCB62564}"/>
    <cellStyle name="PSHeading 3 2" xfId="4147" xr:uid="{BD3B225D-60E5-4104-9F3C-C1072CF2ABCA}"/>
    <cellStyle name="PSSpacer" xfId="1082" xr:uid="{4EA097A3-3494-4348-B9E7-1635716C40DB}"/>
    <cellStyle name="R00A" xfId="1083" xr:uid="{BDC7D5C7-6B2A-419B-9EC2-9FE2F8B0067E}"/>
    <cellStyle name="R00B" xfId="1084" xr:uid="{731B7B73-E8A5-4D28-BBB3-D86C3EBF5651}"/>
    <cellStyle name="R00L" xfId="1085" xr:uid="{F041C86F-7644-4E68-BBB6-A3E0952C2115}"/>
    <cellStyle name="R01A" xfId="1086" xr:uid="{5D01E191-8DED-4B06-B204-90391478EE28}"/>
    <cellStyle name="R01B" xfId="1087" xr:uid="{5ACA23AD-97BA-455A-BEE7-2155ED08BA07}"/>
    <cellStyle name="R01B 2" xfId="2024" xr:uid="{71B772FD-69E3-4D9D-B3DB-7C1C713B31AD}"/>
    <cellStyle name="R01B 2 2" xfId="2754" xr:uid="{0322F71D-57AA-4890-8120-3CEC96BD09A0}"/>
    <cellStyle name="R01B 2 3" xfId="2466" xr:uid="{7114A986-01DF-4D16-B612-FED150FBDF98}"/>
    <cellStyle name="R01B 3" xfId="2015" xr:uid="{B7580955-A992-403C-8250-022C0FD43E73}"/>
    <cellStyle name="R01B 3 2" xfId="2746" xr:uid="{A10A32AE-3C14-4B5B-A5C7-47C92B028B02}"/>
    <cellStyle name="R01B 4" xfId="2684" xr:uid="{FAD56F1C-C9E5-46D5-9E5A-8406DDA433B4}"/>
    <cellStyle name="R01H" xfId="1088" xr:uid="{32B2378A-6D69-4F5A-A2AA-CF15DFDE37C3}"/>
    <cellStyle name="R01L" xfId="1089" xr:uid="{A9E25BC9-875C-4345-A53A-4742B790414C}"/>
    <cellStyle name="R02A" xfId="1090" xr:uid="{405FD0F6-ABB6-41E6-8145-16A11D429B93}"/>
    <cellStyle name="R02B" xfId="1091" xr:uid="{DF3B9B41-5625-4C90-978E-3EB263C9DF15}"/>
    <cellStyle name="R02H" xfId="1092" xr:uid="{CE372E78-0C62-44DB-B971-6D6E953C5048}"/>
    <cellStyle name="R02L" xfId="1093" xr:uid="{A1395F6F-BA2E-4762-BA6E-63DFA38826DC}"/>
    <cellStyle name="R03A" xfId="1094" xr:uid="{6374BA17-A0FD-4D1F-BE4B-312CD19BF7B5}"/>
    <cellStyle name="R03B" xfId="1095" xr:uid="{22958080-C9CC-4C87-AFB8-B8683F96A9ED}"/>
    <cellStyle name="R03H" xfId="1096" xr:uid="{86CC056B-E3B7-4572-9ACC-CC01490469A2}"/>
    <cellStyle name="R03L" xfId="1097" xr:uid="{2A2190AD-9D82-40B6-9EFB-E7566C2E1FF3}"/>
    <cellStyle name="R04A" xfId="1098" xr:uid="{0B8F1CFE-1FDA-4825-845D-43D3C204D0AE}"/>
    <cellStyle name="R04B" xfId="1099" xr:uid="{D36DAA44-2FF3-4776-B679-9FD3EA2A8651}"/>
    <cellStyle name="R04H" xfId="1100" xr:uid="{C129B7BA-433A-4839-ADA2-8D66FAC38C61}"/>
    <cellStyle name="R04L" xfId="1101" xr:uid="{B090F548-71E0-4A2B-A2C1-FAD3C93831BB}"/>
    <cellStyle name="R05A" xfId="1102" xr:uid="{45B12D84-D65C-4214-8884-41EDD334A8E4}"/>
    <cellStyle name="R05B" xfId="1103" xr:uid="{4760F8E8-5F97-4B90-9435-EAA3DC408F8D}"/>
    <cellStyle name="R05H" xfId="1104" xr:uid="{6EFF1D26-42C8-4849-8D00-B7063EA244BE}"/>
    <cellStyle name="R05L" xfId="1105" xr:uid="{3CF79BDF-548A-439E-9BD7-B059B7228C84}"/>
    <cellStyle name="R06A" xfId="1106" xr:uid="{E6144DD0-AF8F-4BC4-8AB3-F132D186D8B6}"/>
    <cellStyle name="R06B" xfId="1107" xr:uid="{7B0D56D0-66A9-4270-826E-B069B0CE16C2}"/>
    <cellStyle name="R06H" xfId="1108" xr:uid="{D6D6668D-DB5B-45EA-90EE-784A5A104EAE}"/>
    <cellStyle name="R06L" xfId="1109" xr:uid="{3E767D09-8703-4039-AFC8-420587D20BC8}"/>
    <cellStyle name="R07A" xfId="1110" xr:uid="{8FE16620-EA46-4761-BDEF-653E5055364F}"/>
    <cellStyle name="R07B" xfId="1111" xr:uid="{B1D7F90F-BD0D-4331-B693-B8F2CA9D0426}"/>
    <cellStyle name="R07H" xfId="1112" xr:uid="{4BA021C1-7C02-4A9D-AB63-7532A8ABCA96}"/>
    <cellStyle name="R07L" xfId="1113" xr:uid="{5A8DB72F-C032-4302-97CA-F6E2A02613C5}"/>
    <cellStyle name="RevList" xfId="1114" xr:uid="{2900F6F9-0783-4A37-BFFF-0E0080047113}"/>
    <cellStyle name="s]_x000d__x000a_run=c:\Hedgehog\app31.exe_x000d__x000a_spooler=yes_x000d__x000a_load=_x000d__x000a_run=_x000d__x000a_Beep=yes_x000d__x000a_NullPort=None_x000d__x000a_BorderWidth=3_x000d__x000a_CursorBlinkRate=530_x000d__x000a_D" xfId="1115" xr:uid="{9271501A-896A-4BA5-A43B-8013D517F995}"/>
    <cellStyle name="s]_x000d__x000a_spooler=yes_x000d__x000a_load=_x000d__x000a_run=_x000d__x000a_Beep=yes_x000d__x000a_NullPort=None_x000d__x000a_BorderWidth=3_x000d__x000a_CursorBlinkRate=530_x000d__x000a_DoubleClickSpeed=452_x000d__x000a_Progra" xfId="1116" xr:uid="{415AB612-18C1-4610-81DA-A7C5EAF8AD06}"/>
    <cellStyle name="s]_x000d__x000a_spooler=yes_x000d__x000a_load=_x000d__x000a_run=d:\secrets2\plugin\plugin.exe_x000d__x000a_Beep=yes_x000d__x000a_NullPort=None_x000d__x000a_BorderWidth=3_x000d__x000a_CursorBlinkRate=530_x000d_" xfId="1117" xr:uid="{0BD314E6-840B-4454-81E2-B1FF6431BFBE}"/>
    <cellStyle name="SAPBEXchaText" xfId="1118" xr:uid="{8856D909-37E8-4B62-905F-0AE54EE80CFF}"/>
    <cellStyle name="SAPBEXstdData" xfId="1119" xr:uid="{914CFA70-0120-488F-A6A0-5260B70C4A68}"/>
    <cellStyle name="SAPBEXstdData 2" xfId="2026" xr:uid="{35BE401B-3A8D-443D-8F67-E6081EF1BA33}"/>
    <cellStyle name="SAPBEXstdData 2 2" xfId="2540" xr:uid="{9CBE05A1-2139-4EDD-B348-CA7135E7B52C}"/>
    <cellStyle name="SAPBEXstdData 2 2 2" xfId="3919" xr:uid="{96356745-D3BD-442C-9319-221511E64C09}"/>
    <cellStyle name="SAPBEXstdData 2 3" xfId="2755" xr:uid="{694D79C5-43C9-4732-9677-CAE51533622F}"/>
    <cellStyle name="SAPBEXstdData 2 3 2" xfId="3721" xr:uid="{D4B24875-32E4-47A3-9229-F18485883F12}"/>
    <cellStyle name="SAPBEXstdData 2 4" xfId="2468" xr:uid="{1312B385-4514-41D8-9E39-A058558F6548}"/>
    <cellStyle name="SAPBEXstdData 2 4 2" xfId="3893" xr:uid="{536941C8-1005-4E71-B8B6-06B17BA25BE9}"/>
    <cellStyle name="SAPBEXstdData 2 5" xfId="3656" xr:uid="{C579A96E-F2D7-412F-BCF2-F18E77E915A0}"/>
    <cellStyle name="SAPBEXstdData 3" xfId="2018" xr:uid="{CC8F38F8-41A3-4B94-968D-B9E344BA05D0}"/>
    <cellStyle name="SAPBEXstdData 3 2" xfId="2535" xr:uid="{DF7B5A7B-7DFB-4D0C-90FC-16387325DD1D}"/>
    <cellStyle name="SAPBEXstdData 3 2 2" xfId="3665" xr:uid="{88D86B81-DD97-4809-8B30-A0C9CD5E2474}"/>
    <cellStyle name="SAPBEXstdData 3 3" xfId="2749" xr:uid="{5D805390-F7A6-4AA3-BAC3-2FE7A5500BD3}"/>
    <cellStyle name="SAPBEXstdData 3 3 2" xfId="3868" xr:uid="{F34149F8-A916-46D1-A62D-C103F255A6B1}"/>
    <cellStyle name="SAPBEXstdData 3 4" xfId="3730" xr:uid="{F7046C60-D7DA-45F7-8F3A-4A25136A00EE}"/>
    <cellStyle name="SAPBEXstdData 4" xfId="2677" xr:uid="{C3FF11B6-14BC-4572-A2BA-244286E4A638}"/>
    <cellStyle name="SAPBEXstdData 4 2" xfId="3849" xr:uid="{DAE8D448-367C-4CB9-89BE-D7235AC94CFC}"/>
    <cellStyle name="SAPBEXstdData 5" xfId="2685" xr:uid="{40DB305E-985F-4CF6-BD75-2F5CC897FA4F}"/>
    <cellStyle name="SAPBEXstdData 5 2" xfId="3712" xr:uid="{3457E394-9C36-4DF2-AA58-442DEC3B04B9}"/>
    <cellStyle name="SAPBEXstdItem" xfId="1120" xr:uid="{681763FD-C64C-4BB2-A1C6-0ACBEFC7A161}"/>
    <cellStyle name="SAPBEXstdItem 2" xfId="2028" xr:uid="{136C313C-BE0B-45E0-A3E9-6F43E1A94533}"/>
    <cellStyle name="SAPBEXstdItem 2 2" xfId="2541" xr:uid="{730907FC-467B-40A9-8EE2-CA59B624DB7D}"/>
    <cellStyle name="SAPBEXstdItem 2 2 2" xfId="3831" xr:uid="{F270F388-76E7-4E0D-BF7E-1497A6F54004}"/>
    <cellStyle name="SAPBEXstdItem 2 3" xfId="2756" xr:uid="{E69B5FF0-688F-4112-8AD7-CEA37964ED5B}"/>
    <cellStyle name="SAPBEXstdItem 2 3 2" xfId="3990" xr:uid="{035D0EA2-AF71-4855-8DF4-2261952469A1}"/>
    <cellStyle name="SAPBEXstdItem 2 4" xfId="2469" xr:uid="{1DD026E4-2795-44C6-9377-2BA81B17016E}"/>
    <cellStyle name="SAPBEXstdItem 2 4 2" xfId="3924" xr:uid="{8CE9C642-352A-4321-9EDE-8B53E0D7392E}"/>
    <cellStyle name="SAPBEXstdItem 2 5" xfId="4031" xr:uid="{C350167D-6FA3-462A-9E28-9A0B02A09600}"/>
    <cellStyle name="SAPBEXstdItem 3" xfId="2019" xr:uid="{BAACAC70-5375-45E0-8881-988D548B300F}"/>
    <cellStyle name="SAPBEXstdItem 3 2" xfId="2536" xr:uid="{BFF7EF57-3510-4E48-97C7-42D423251B80}"/>
    <cellStyle name="SAPBEXstdItem 3 2 2" xfId="3910" xr:uid="{79F0B751-34F2-476F-9165-D147B1523262}"/>
    <cellStyle name="SAPBEXstdItem 3 3" xfId="2750" xr:uid="{374D1934-E73A-4A18-A037-2B431C909535}"/>
    <cellStyle name="SAPBEXstdItem 3 3 2" xfId="3851" xr:uid="{905ED91A-61FF-4980-9C39-BA87BD3BE56D}"/>
    <cellStyle name="SAPBEXstdItem 3 4" xfId="3750" xr:uid="{FF4F27BE-B17A-4CDD-8DD8-B6959429374E}"/>
    <cellStyle name="SAPBEXstdItem 4" xfId="2658" xr:uid="{9E5A609A-D8F9-42E2-96A4-51AC3B3929A1}"/>
    <cellStyle name="SAPBEXstdItem 4 2" xfId="3796" xr:uid="{B038BAC4-A6A9-4B8D-8D2A-F203F20205B7}"/>
    <cellStyle name="SAPBEXstdItem 5" xfId="2686" xr:uid="{04BE4416-4729-4427-ABF0-EB6172C068E1}"/>
    <cellStyle name="SAPBEXstdItem 5 2" xfId="4055" xr:uid="{EDF96BC8-3710-49D7-956E-7C67087700B8}"/>
    <cellStyle name="SAPBEXtitle" xfId="1121" xr:uid="{71055000-437F-483E-A4A3-3EC39D7E3B7B}"/>
    <cellStyle name="SAPBEXtitle 2" xfId="2029" xr:uid="{CF7ABCC1-B31B-47F4-AA56-27554FBD8CE3}"/>
    <cellStyle name="SAPBEXtitle 2 2" xfId="2542" xr:uid="{881F4425-1022-4619-B0B2-427FC348C318}"/>
    <cellStyle name="SAPBEXtitle 2 2 2" xfId="3900" xr:uid="{C7C607A4-6066-4582-AC6E-516221685721}"/>
    <cellStyle name="SAPBEXtitle 2 3" xfId="2757" xr:uid="{F7BCA099-7B96-4559-81C8-F8E59ADD302D}"/>
    <cellStyle name="SAPBEXtitle 2 3 2" xfId="3685" xr:uid="{3973D0A2-CFBA-4805-B37F-B25D3EB44537}"/>
    <cellStyle name="SAPBEXtitle 2 4" xfId="2470" xr:uid="{27F4ECC5-5F9F-4489-9345-E19F92C95030}"/>
    <cellStyle name="SAPBEXtitle 2 4 2" xfId="3659" xr:uid="{C99C1B31-E558-486E-816E-C2BABC650566}"/>
    <cellStyle name="SAPBEXtitle 2 5" xfId="3754" xr:uid="{EEE7A7DA-57EB-4F6A-846B-E6AC4D47635D}"/>
    <cellStyle name="SAPBEXtitle 3" xfId="2020" xr:uid="{2E0CF02C-7C48-4CF0-99D1-EF79780F98F9}"/>
    <cellStyle name="SAPBEXtitle 3 2" xfId="2537" xr:uid="{24593B50-30D9-46E2-9BE3-C2A969CBECAB}"/>
    <cellStyle name="SAPBEXtitle 3 2 2" xfId="3598" xr:uid="{30755720-1C46-4F05-BD3C-D336FFF3535F}"/>
    <cellStyle name="SAPBEXtitle 3 3" xfId="2751" xr:uid="{2995BC27-6038-4CF3-A9F6-360EE7B6A5A6}"/>
    <cellStyle name="SAPBEXtitle 3 3 2" xfId="4039" xr:uid="{2EA8D1FD-79C8-4FDB-81FF-68E2E8EF94A6}"/>
    <cellStyle name="SAPBEXtitle 3 4" xfId="3751" xr:uid="{8CE7401A-6787-4299-86B9-0DD380B5F48D}"/>
    <cellStyle name="SAPBEXtitle 4" xfId="2657" xr:uid="{96DC54CB-B057-4B1F-BAF0-74413DD5ED54}"/>
    <cellStyle name="SAPBEXtitle 4 2" xfId="3955" xr:uid="{D98F6721-F335-411E-902B-8E031A28D242}"/>
    <cellStyle name="SAPBEXtitle 5" xfId="2687" xr:uid="{0C226170-983A-40DD-A111-10DD7D842238}"/>
    <cellStyle name="SAPBEXtitle 5 2" xfId="3797" xr:uid="{90BD1D85-9673-482E-862E-9EDDACD6899B}"/>
    <cellStyle name="SAPBEXundefined" xfId="1122" xr:uid="{99EA2703-541E-47DA-80EE-5C3C609493C9}"/>
    <cellStyle name="SAPBEXundefined 2" xfId="2030" xr:uid="{262561B3-7074-4057-81C7-83C6E300761C}"/>
    <cellStyle name="SAPBEXundefined 2 2" xfId="2543" xr:uid="{E887A70F-4CCC-4C43-8011-99A42B5751B9}"/>
    <cellStyle name="SAPBEXundefined 2 2 2" xfId="3941" xr:uid="{0C169EBA-9D05-4DC8-BDE6-D0D7AA26639A}"/>
    <cellStyle name="SAPBEXundefined 2 3" xfId="2758" xr:uid="{2C12BA00-123F-4AF9-A01D-477B2B5A93EF}"/>
    <cellStyle name="SAPBEXundefined 2 3 2" xfId="3852" xr:uid="{9D495C26-0248-4239-BD2B-08C981EDB3D0}"/>
    <cellStyle name="SAPBEXundefined 2 4" xfId="2471" xr:uid="{C53EAECF-9454-4398-B08F-A8FB95128CD3}"/>
    <cellStyle name="SAPBEXundefined 2 4 2" xfId="3862" xr:uid="{4CC97C8F-3501-4F60-B204-824BAA41116C}"/>
    <cellStyle name="SAPBEXundefined 2 5" xfId="3755" xr:uid="{A3926C72-3A2C-4875-8195-ADF6285A007A}"/>
    <cellStyle name="SAPBEXundefined 3" xfId="2021" xr:uid="{01EAC5A5-9B42-4159-9763-02DE167A65EC}"/>
    <cellStyle name="SAPBEXundefined 3 2" xfId="2538" xr:uid="{DABA65DA-BAC9-436A-9540-C05515BFE5C1}"/>
    <cellStyle name="SAPBEXundefined 3 2 2" xfId="3697" xr:uid="{EA4C24C1-13DA-44CD-AF77-F0B35AAED696}"/>
    <cellStyle name="SAPBEXundefined 3 3" xfId="2752" xr:uid="{507FA965-7B80-4F10-A6EA-BB69C5167337}"/>
    <cellStyle name="SAPBEXundefined 3 3 2" xfId="3804" xr:uid="{C2C90256-250D-432A-AA56-BA79444E888E}"/>
    <cellStyle name="SAPBEXundefined 3 4" xfId="3752" xr:uid="{56AD8D8C-5234-4877-9904-F358DF5B3A55}"/>
    <cellStyle name="SAPBEXundefined 4" xfId="2656" xr:uid="{A104E39A-BC64-4FE0-B9D6-50462E3E4650}"/>
    <cellStyle name="SAPBEXundefined 4 2" xfId="3709" xr:uid="{771A2D16-19E0-4371-835A-B134440C0AD1}"/>
    <cellStyle name="SAPBEXundefined 5" xfId="2688" xr:uid="{A5B599DB-30F7-45CC-96D6-39A096550B60}"/>
    <cellStyle name="SAPBEXundefined 5 2" xfId="3860" xr:uid="{585C273B-0CFA-4682-9CF7-4B66007F6E45}"/>
    <cellStyle name="SAPError" xfId="1123" xr:uid="{4596444C-D82E-4DA6-8F6D-7A80B8414E7D}"/>
    <cellStyle name="SAPKey" xfId="1124" xr:uid="{E3BCED2C-1CE1-4148-93D0-1C05E2C1C0A5}"/>
    <cellStyle name="SAPLocked" xfId="1125" xr:uid="{D8A4EF4B-5A8D-49E9-91D6-8299B70EB300}"/>
    <cellStyle name="SAPOutput" xfId="1126" xr:uid="{09672BC6-9C8E-4E4E-B0EF-1E70BC386BF9}"/>
    <cellStyle name="SAPSpace" xfId="1127" xr:uid="{291360DB-305D-41C9-AE80-2E3CEFB47321}"/>
    <cellStyle name="SAPText" xfId="1128" xr:uid="{AF948A9B-8F9C-42B7-A808-3871D3C116FF}"/>
    <cellStyle name="SAPUnLocked" xfId="1129" xr:uid="{6639C428-AE34-4E43-A166-83BECBFFE4DB}"/>
    <cellStyle name="SEM-BPS-headkey" xfId="1130" xr:uid="{262AB8AF-C02B-4884-A28A-B955B9B4FD76}"/>
    <cellStyle name="SEM-BPS-key" xfId="1131" xr:uid="{21EBDDE3-61A0-4AC0-8853-0288D38AE1A4}"/>
    <cellStyle name="Single Accounting" xfId="1132" xr:uid="{5F0B55B8-22FE-4AAD-93B5-446F7DC0AA16}"/>
    <cellStyle name="Standard_~0012329" xfId="1133" xr:uid="{A0069425-6C49-44A8-B139-E14ED43BE646}"/>
    <cellStyle name="subhead" xfId="1134" xr:uid="{DF56FA2D-B3DD-4E74-ABD1-44006D97E4CB}"/>
    <cellStyle name="Subtotal" xfId="1135" xr:uid="{BB105710-BD8F-45E3-84C5-36C2E7E294FD}"/>
    <cellStyle name="þ_x001d_ð'&amp;Oy?Hy9_x0008__x000f__x0007_æ_x0007__x0007__x0001__x0001_" xfId="1136" xr:uid="{2D6F4D39-3A00-4EAE-BDCE-50A8F84D75AC}"/>
    <cellStyle name="þ_x001d_ðK_x000c_Fý_x001b__x000d_9ýU_x0001_Ð_x0008_¦)_x0007__x0001__x0001_" xfId="1137" xr:uid="{7DAC3D58-3CA7-4DD8-BD59-63F09A455F88}"/>
    <cellStyle name="Tickmark" xfId="1138" xr:uid="{10AF696C-CC73-40D0-9ED0-792F5BB171FA}"/>
    <cellStyle name="Tickmark 2" xfId="1139" xr:uid="{10686CD4-3CA4-44A6-A462-7D4CB62C1134}"/>
    <cellStyle name="Times 10" xfId="1140" xr:uid="{2B4F92E7-63DA-4FAB-BC57-C264F0469D75}"/>
    <cellStyle name="Times 12" xfId="1141" xr:uid="{EF23A0FF-3010-42DA-858B-EBEABDB6BA2D}"/>
    <cellStyle name="Times New Roman" xfId="1142" xr:uid="{DECED8AB-22F0-423B-AE40-1AC087A1401C}"/>
    <cellStyle name="Title" xfId="1143" xr:uid="{9FEAB2B7-B3A2-4877-8325-44F82BD3F361}"/>
    <cellStyle name="Total" xfId="1144" xr:uid="{19015B70-6196-4B83-B216-D6D5EED55F53}"/>
    <cellStyle name="Tusental (0)_DIM12" xfId="1145" xr:uid="{AA42F3CB-EB5C-4E54-BE3A-70500A1C1A1F}"/>
    <cellStyle name="Tusental_DIM12" xfId="1146" xr:uid="{22851E4A-985E-484E-B166-707632D4DB66}"/>
    <cellStyle name="Update" xfId="1147" xr:uid="{AC753169-1911-4E14-AA5E-742B3738B0AD}"/>
    <cellStyle name="Valuta (0)_DIM12" xfId="1148" xr:uid="{C60842FA-833B-496D-B123-9A5A29C02B90}"/>
    <cellStyle name="Valuta_DIM12" xfId="1149" xr:uid="{2AC956AE-1BE0-446D-B6A3-74D863E40C76}"/>
    <cellStyle name="W?rung [0]_Aktenbewertung 1994" xfId="1150" xr:uid="{C1BE8C1D-D2F2-4334-A379-095DA8CFEFA7}"/>
    <cellStyle name="W?rung_Aktenbewertung 1994" xfId="1151" xr:uid="{40B389D7-879B-4A44-8B5E-350DB1ABE6C0}"/>
    <cellStyle name="Währung [0]_~0012329" xfId="1152" xr:uid="{888FE586-8379-4158-9485-E64FE3A96F69}"/>
    <cellStyle name="Währung_~0012329" xfId="1153" xr:uid="{1882CB0D-C6DB-4985-851F-D8D1D85096EC}"/>
    <cellStyle name="Warning Text" xfId="1154" xr:uid="{24A092E4-2306-43F3-8701-1C7CE1B9377D}"/>
    <cellStyle name="wrap" xfId="1155" xr:uid="{A48D5629-99C9-4EEC-9E8C-F88739C1489E}"/>
    <cellStyle name="Yen" xfId="1156" xr:uid="{FC1A3CD4-635D-4E2F-AECA-7B008123AF4C}"/>
    <cellStyle name="ﾇ･ﾁﾘ_ｱｹｿﾜbal" xfId="1157" xr:uid="{4E81D856-6203-4346-895A-9F80F9A95534}"/>
    <cellStyle name="강조색1" xfId="20" builtinId="29" customBuiltin="1"/>
    <cellStyle name="강조색1 2" xfId="1158" xr:uid="{ADD6F627-941D-46C0-BD64-9670420959B2}"/>
    <cellStyle name="강조색1 2 2" xfId="2369" xr:uid="{9E2013E3-783F-427A-8BAE-7A7FAEF8BEAA}"/>
    <cellStyle name="강조색1 2 3" xfId="2226" xr:uid="{55F5EC92-9F30-402C-BC3C-3DDAAB8E1C02}"/>
    <cellStyle name="강조색1 2_02. 산업별_익스포져(2013년 9월)" xfId="3301" xr:uid="{41D96195-3137-4734-A92E-FC9ACE897A0F}"/>
    <cellStyle name="강조색1 3" xfId="1159" xr:uid="{6C73E879-9931-4C7F-AD66-8EF647E1D55D}"/>
    <cellStyle name="강조색1 3 2" xfId="2370" xr:uid="{263EAC44-3A67-45D8-B28F-76F8FA601C5E}"/>
    <cellStyle name="강조색1 3 3" xfId="2227" xr:uid="{D940F573-7110-495D-95A4-FD1461400E8C}"/>
    <cellStyle name="강조색1 3 4" xfId="2929" xr:uid="{A6A2FAF4-025E-4778-9999-62A4080B3E9B}"/>
    <cellStyle name="강조색1 4" xfId="1160" xr:uid="{2B882C4F-1FA5-40FF-A577-EDDC2721237A}"/>
    <cellStyle name="강조색1 4 2" xfId="1161" xr:uid="{977F8777-EE73-4BCD-8034-95BF06089349}"/>
    <cellStyle name="강조색1 5" xfId="1162" xr:uid="{431F6284-A3D8-473F-9D8B-67013065FF21}"/>
    <cellStyle name="강조색1 6" xfId="1163" xr:uid="{BDE9D06B-42BF-4CCB-B116-BBD2616EC722}"/>
    <cellStyle name="강조색1 7" xfId="1164" xr:uid="{DD8D7CC1-E614-465A-A132-EC849E13A878}"/>
    <cellStyle name="강조색2" xfId="23" builtinId="33" customBuiltin="1"/>
    <cellStyle name="강조색2 2" xfId="1165" xr:uid="{8114DE7B-22F3-43C7-84CD-7D3D587EAC92}"/>
    <cellStyle name="강조색2 2 2" xfId="2371" xr:uid="{62ADD718-420F-477A-9089-2E0D6C0D326D}"/>
    <cellStyle name="강조색2 2 3" xfId="2228" xr:uid="{312E4F49-1AE3-4C87-AEE3-89FABCC2EE6F}"/>
    <cellStyle name="강조색2 2_02. 산업별_익스포져(2013년 9월)" xfId="3302" xr:uid="{F2DFC32D-650F-43F2-A289-95EDB4AD2CFD}"/>
    <cellStyle name="강조색2 3" xfId="1166" xr:uid="{EA26A39F-02C4-4C24-86B2-977B1AE3B4C1}"/>
    <cellStyle name="강조색2 3 2" xfId="2372" xr:uid="{1A520F9D-13D4-4F82-A872-6E12B8BCD16F}"/>
    <cellStyle name="강조색2 3 3" xfId="2229" xr:uid="{CE5C5C5E-9DB9-4652-893B-C479C3643D63}"/>
    <cellStyle name="강조색2 3 4" xfId="2930" xr:uid="{481E573E-E3C9-440D-AADA-E6D06AE3377B}"/>
    <cellStyle name="강조색2 4" xfId="1167" xr:uid="{FC1D935E-D9AF-465C-A73C-724AAD6DA098}"/>
    <cellStyle name="강조색2 4 2" xfId="1168" xr:uid="{A414994A-4C27-487F-AD6A-2AA57516555B}"/>
    <cellStyle name="강조색2 5" xfId="1169" xr:uid="{C38A279B-84F0-40C8-858C-48FD256B3004}"/>
    <cellStyle name="강조색2 6" xfId="1170" xr:uid="{94C76740-8B5E-4094-9BF6-516A87F517E9}"/>
    <cellStyle name="강조색2 7" xfId="1171" xr:uid="{12BB3E19-3AD3-4740-9BEF-ACC0FD18C73C}"/>
    <cellStyle name="강조색3" xfId="26" builtinId="37" customBuiltin="1"/>
    <cellStyle name="강조색3 2" xfId="1172" xr:uid="{88E27E70-1492-41DA-A9D2-F11CD057A570}"/>
    <cellStyle name="강조색3 2 2" xfId="2373" xr:uid="{79CD4AE6-9E01-43FB-B2DE-349B7167D660}"/>
    <cellStyle name="강조색3 2 3" xfId="2230" xr:uid="{C9437034-1168-4DFC-8E6E-FD75BFDCC3EA}"/>
    <cellStyle name="강조색3 2_02. 산업별_익스포져(2013년 9월)" xfId="3303" xr:uid="{41F51790-324F-4295-8804-491B719AD8EC}"/>
    <cellStyle name="강조색3 3" xfId="1173" xr:uid="{6BB1B1B8-5A99-4E2B-8B8F-12D4520D5B51}"/>
    <cellStyle name="강조색3 3 2" xfId="2374" xr:uid="{0AD1EEE0-93C8-4028-9C83-E3A81D173293}"/>
    <cellStyle name="강조색3 3 3" xfId="2231" xr:uid="{E6BF9AF0-A469-403D-AF87-9CFD350F45B3}"/>
    <cellStyle name="강조색3 3 4" xfId="2931" xr:uid="{4A55CABB-3309-44C6-BA0C-64197E3C0BBB}"/>
    <cellStyle name="강조색3 4" xfId="1174" xr:uid="{CF04A274-FD35-4ED3-90DE-1B6AD9E26E15}"/>
    <cellStyle name="강조색3 4 2" xfId="1175" xr:uid="{6F34FB22-3C8B-4BE0-87BD-0519A8BD54FE}"/>
    <cellStyle name="강조색3 5" xfId="1176" xr:uid="{77B6AC17-94EB-4736-949D-212C4B4D3B0B}"/>
    <cellStyle name="강조색3 6" xfId="1177" xr:uid="{F5AFE8A0-7517-4C02-BE16-49609D62BB17}"/>
    <cellStyle name="강조색3 7" xfId="1178" xr:uid="{84493CB9-55B6-471C-95F1-034412D541BE}"/>
    <cellStyle name="강조색4" xfId="29" builtinId="41" customBuiltin="1"/>
    <cellStyle name="강조색4 2" xfId="1179" xr:uid="{AE32AE04-A13E-404B-9712-CB0C2E25DDA0}"/>
    <cellStyle name="강조색4 2 2" xfId="2375" xr:uid="{9634AB10-D25A-4D69-A9DB-904B571DD459}"/>
    <cellStyle name="강조색4 2 3" xfId="2232" xr:uid="{0B2C8183-BC53-4927-9F3C-912798B81215}"/>
    <cellStyle name="강조색4 2_02. 산업별_익스포져(2013년 9월)" xfId="3304" xr:uid="{40B9B2FB-01A2-449D-9255-BAD8645A0666}"/>
    <cellStyle name="강조색4 3" xfId="1180" xr:uid="{B3CAEA26-1D63-4D73-A0D9-3FC557749BAE}"/>
    <cellStyle name="강조색4 3 2" xfId="2376" xr:uid="{A242B86A-1CFE-44DF-BA42-C6AFF8F8C74E}"/>
    <cellStyle name="강조색4 3 3" xfId="2233" xr:uid="{A0F47958-A35D-4F4F-B920-8D09C304B564}"/>
    <cellStyle name="강조색4 3 4" xfId="2932" xr:uid="{E0CEEFC5-EEC2-4B52-A6A6-23AA681FEB97}"/>
    <cellStyle name="강조색4 4" xfId="1181" xr:uid="{A2808F3E-DF3B-437F-B195-F70E37427304}"/>
    <cellStyle name="강조색4 4 2" xfId="1182" xr:uid="{FBDA1B70-4B85-4093-8B39-F452284A4A00}"/>
    <cellStyle name="강조색4 5" xfId="1183" xr:uid="{93AC0B05-BC15-45ED-98B0-0F834A897B92}"/>
    <cellStyle name="강조색4 6" xfId="1184" xr:uid="{47325F68-733B-42C8-A8BF-16F5A4FCEEEC}"/>
    <cellStyle name="강조색4 7" xfId="1185" xr:uid="{9F23F01A-80A9-41CB-AE10-257342B15D2F}"/>
    <cellStyle name="강조색5" xfId="32" builtinId="45" customBuiltin="1"/>
    <cellStyle name="강조색5 2" xfId="1186" xr:uid="{ED608ABB-C276-4DCB-B5D8-52BD6F55134B}"/>
    <cellStyle name="강조색5 2 2" xfId="2377" xr:uid="{65FE73B4-7745-4150-BF51-F864909E2985}"/>
    <cellStyle name="강조색5 2 3" xfId="2234" xr:uid="{7054F46C-B9F7-43B2-8C42-03AB01AC5588}"/>
    <cellStyle name="강조색5 2_02. 산업별_익스포져(2013년 9월)" xfId="3305" xr:uid="{BCAC5C8E-1B9B-420B-BD9E-C8F1495EBECD}"/>
    <cellStyle name="강조색5 3" xfId="1187" xr:uid="{7FF01779-99D7-4262-AEBF-FCA2BF0E2F83}"/>
    <cellStyle name="강조색5 3 2" xfId="2378" xr:uid="{60542D00-3F97-45E3-A389-8C7D6CA30C86}"/>
    <cellStyle name="강조색5 3 3" xfId="2235" xr:uid="{AADAB7B3-0BE2-4F5F-817E-BC0041690937}"/>
    <cellStyle name="강조색5 3 4" xfId="2933" xr:uid="{9D18742C-A639-48CE-9562-E2EC38AB1E1C}"/>
    <cellStyle name="강조색5 4" xfId="1188" xr:uid="{531E2E92-680C-4B38-8572-15DFEB42DC08}"/>
    <cellStyle name="강조색5 4 2" xfId="1189" xr:uid="{168ED795-72C2-4F64-97EB-EC92142664E7}"/>
    <cellStyle name="강조색5 5" xfId="1190" xr:uid="{58E6258B-7B8F-483D-B1B1-E16BD0B486F6}"/>
    <cellStyle name="강조색5 6" xfId="1191" xr:uid="{01D03F18-5B4E-4902-96D2-084145935161}"/>
    <cellStyle name="강조색5 7" xfId="1192" xr:uid="{92AA2CC2-468A-4439-BD7C-013F2F3CCFE5}"/>
    <cellStyle name="강조색6" xfId="35" builtinId="49" customBuiltin="1"/>
    <cellStyle name="강조색6 2" xfId="1193" xr:uid="{75B36D92-E8EC-4066-AD8B-D7D69DDC8F8C}"/>
    <cellStyle name="강조색6 2 2" xfId="2379" xr:uid="{0B9DECB5-88CC-4D52-987B-27E73820690E}"/>
    <cellStyle name="강조색6 2 3" xfId="2236" xr:uid="{D6852F80-8BD9-4B82-9EB9-949A58FB2B96}"/>
    <cellStyle name="강조색6 2_02. 산업별_익스포져(2013년 9월)" xfId="3306" xr:uid="{65150F13-6397-41C7-B5B0-8577181759AC}"/>
    <cellStyle name="강조색6 3" xfId="1194" xr:uid="{28661F03-CA37-43CB-BB9C-F01A07444E7C}"/>
    <cellStyle name="강조색6 3 2" xfId="2380" xr:uid="{1D27001C-83EE-4AD2-98E5-CAE1DBC6BA85}"/>
    <cellStyle name="강조색6 3 3" xfId="2237" xr:uid="{97161207-5FDE-4D1C-A321-AAA340C99A68}"/>
    <cellStyle name="강조색6 3 4" xfId="2934" xr:uid="{FACE184F-87A1-4C00-8B8C-FED0F46BEDCF}"/>
    <cellStyle name="강조색6 4" xfId="1195" xr:uid="{7DF9CABD-DA09-4B51-A038-7A5C18412A50}"/>
    <cellStyle name="강조색6 4 2" xfId="1196" xr:uid="{40F9E1F3-3E29-4B41-8B02-7466F9220509}"/>
    <cellStyle name="강조색6 5" xfId="1197" xr:uid="{CD6D2DCC-B9A0-40E7-A053-EEC8313D1771}"/>
    <cellStyle name="강조색6 6" xfId="1198" xr:uid="{E0136A6E-78F7-448F-A974-C22DC46F3E88}"/>
    <cellStyle name="강조색6 7" xfId="1199" xr:uid="{E1E39434-2D10-49AB-90FD-19D0BAE9AD30}"/>
    <cellStyle name="검증" xfId="1200" xr:uid="{BC410930-E3E2-4F9F-82D5-0F8AE98422E2}"/>
    <cellStyle name="경고문" xfId="17" builtinId="11" customBuiltin="1"/>
    <cellStyle name="경고문 2" xfId="1201" xr:uid="{F2BD6B76-4D27-4621-A1EA-72602E3D2BB8}"/>
    <cellStyle name="경고문 2 2" xfId="2381" xr:uid="{7634B035-E1F4-4FA6-B3C5-78745234E179}"/>
    <cellStyle name="경고문 2 3" xfId="2238" xr:uid="{2A964A0C-F68F-437C-8D63-A212393661F5}"/>
    <cellStyle name="경고문 2_02. 산업별_익스포져(2013년 9월)" xfId="3307" xr:uid="{AB3FBB0E-E81F-4DB5-84F2-A6979632F1D8}"/>
    <cellStyle name="경고문 3" xfId="1202" xr:uid="{BFAF2BF2-3329-4DD4-8876-4C90572E753C}"/>
    <cellStyle name="경고문 3 2" xfId="2382" xr:uid="{97080C37-17B3-411D-9351-4B3EA14733F7}"/>
    <cellStyle name="경고문 3 3" xfId="2239" xr:uid="{EB9C16CE-588B-4766-94B1-E177B2975140}"/>
    <cellStyle name="경고문 3 4" xfId="2935" xr:uid="{4676CE2B-1E4D-40FE-A461-EAA5198DB82D}"/>
    <cellStyle name="경고문 4" xfId="1203" xr:uid="{827F9275-AE94-40FF-8FA1-971F50393A36}"/>
    <cellStyle name="경고문 4 2" xfId="1204" xr:uid="{765C2C4E-4599-462E-AB79-C39CFAAAABE8}"/>
    <cellStyle name="경고문 5" xfId="1205" xr:uid="{B4605E41-54C3-45D0-B01A-917BF5410200}"/>
    <cellStyle name="경고문 6" xfId="1206" xr:uid="{02723608-6458-4741-B673-1653743A044F}"/>
    <cellStyle name="경고문 7" xfId="1207" xr:uid="{A79F2BB5-099B-40E7-BFB4-EF8238AC3FC7}"/>
    <cellStyle name="계산" xfId="14" builtinId="22" customBuiltin="1"/>
    <cellStyle name="계산 2" xfId="1208" xr:uid="{16526BD1-5173-43EC-B85F-FBD1805DC6FA}"/>
    <cellStyle name="계산 2 10" xfId="3460" xr:uid="{AD48CE9F-CCF9-4807-9B5E-187EBC4499FF}"/>
    <cellStyle name="계산 2 10 2" xfId="3998" xr:uid="{F25505D8-6135-41E4-8D1E-F4EAAEDD3AFB}"/>
    <cellStyle name="계산 2 10 3" xfId="4063" xr:uid="{80B123E1-A18C-432E-91EC-6D5D58FB3F2A}"/>
    <cellStyle name="계산 2 2" xfId="2043" xr:uid="{485BB852-9CB9-4905-878E-E32060181585}"/>
    <cellStyle name="계산 2 2 2" xfId="2554" xr:uid="{04D90383-572A-4F4B-8124-6186DA5C5C03}"/>
    <cellStyle name="계산 2 2 2 2" xfId="3911" xr:uid="{C445740F-6138-4956-8920-103B1005F013}"/>
    <cellStyle name="계산 2 2 3" xfId="2771" xr:uid="{8C3AB83D-7DD0-4C6D-8773-4F8ED249E130}"/>
    <cellStyle name="계산 2 2 3 2" xfId="3578" xr:uid="{7087B8FE-0758-429B-AD49-EDB519745873}"/>
    <cellStyle name="계산 2 2 4" xfId="2472" xr:uid="{96758989-558A-4D84-9B7C-B694A96E906F}"/>
    <cellStyle name="계산 2 2 4 2" xfId="3732" xr:uid="{24402429-B634-4BA5-9C79-87DB56671DDC}"/>
    <cellStyle name="계산 2 2 5" xfId="2937" xr:uid="{7C377BC5-D325-414B-98FD-F0936CA6D8CE}"/>
    <cellStyle name="계산 2 2 5 2" xfId="3638" xr:uid="{4C1A926C-601B-4345-9211-4CB0C060C98E}"/>
    <cellStyle name="계산 2 2 5 3" xfId="3595" xr:uid="{879DF879-D523-46AF-BCC3-A2262A7D8B16}"/>
    <cellStyle name="계산 2 3" xfId="2031" xr:uid="{49F4D67A-23C8-4961-8230-627970CA7E20}"/>
    <cellStyle name="계산 2 3 2" xfId="2544" xr:uid="{D47AF5B7-2F0C-46EC-9351-1E1F13EA0967}"/>
    <cellStyle name="계산 2 3 2 2" xfId="3879" xr:uid="{287A1C3B-0692-4919-B994-8F0A14F2DD72}"/>
    <cellStyle name="계산 2 3 3" xfId="2759" xr:uid="{7503BFD0-983A-4D38-8E9A-07D64DAE0A12}"/>
    <cellStyle name="계산 2 3 3 2" xfId="3576" xr:uid="{80296DE0-1543-4730-A736-B2C568923DC6}"/>
    <cellStyle name="계산 2 3 4" xfId="3609" xr:uid="{6B9B5862-C070-40F1-AB9D-183578A2BF43}"/>
    <cellStyle name="계산 2 4" xfId="2383" xr:uid="{51149B1A-7F27-4231-B2C9-070376474F91}"/>
    <cellStyle name="계산 2 4 2" xfId="3829" xr:uid="{7843BADB-C079-47D9-A7D9-3EE6D70EADE5}"/>
    <cellStyle name="계산 2 5" xfId="2655" xr:uid="{291FE5A5-0B94-4A06-A64A-5AD692504E0D}"/>
    <cellStyle name="계산 2 5 2" xfId="3603" xr:uid="{A83A0F6F-F228-4ACE-B4F3-ED02300C7567}"/>
    <cellStyle name="계산 2 6" xfId="2612" xr:uid="{12A9E332-DCFB-434B-A145-5AFFD954F7C4}"/>
    <cellStyle name="계산 2 6 2" xfId="3794" xr:uid="{DAB00670-0F0D-4DF9-8615-EB383B038929}"/>
    <cellStyle name="계산 2 7" xfId="2689" xr:uid="{A1072A52-BD12-47D4-BC22-335647426BC4}"/>
    <cellStyle name="계산 2 7 2" xfId="3867" xr:uid="{29274EDF-2101-4E13-82B0-B467CF575CB9}"/>
    <cellStyle name="계산 2 8" xfId="2240" xr:uid="{B99AF4EE-F3E8-456B-99D4-F8B42F41B18B}"/>
    <cellStyle name="계산 2 8 2" xfId="3614" xr:uid="{A8BC0AC8-DCDE-4BAD-B718-977CDD22C4BF}"/>
    <cellStyle name="계산 2 9" xfId="2936" xr:uid="{99C40DB6-05CB-4701-8535-2404BF9AB312}"/>
    <cellStyle name="계산 2 9 2" xfId="3639" xr:uid="{B0615541-7FE7-4936-924B-1D8B3C25A43E}"/>
    <cellStyle name="계산 2 9 3" xfId="3736" xr:uid="{F15FDD4E-5A6B-4208-A62B-DF98B4EDCF9D}"/>
    <cellStyle name="계산 2_02. 산업별_익스포져(2013년 9월)" xfId="3308" xr:uid="{3A0CB3DA-25A0-41E8-A922-ED74CE0E8B32}"/>
    <cellStyle name="계산 3" xfId="1209" xr:uid="{745C4E76-6123-46FA-A2F7-72E3D35549AA}"/>
    <cellStyle name="계산 3 2" xfId="2044" xr:uid="{A568731A-3EF4-48E5-BF5F-870AAA9422A9}"/>
    <cellStyle name="계산 3 2 2" xfId="2555" xr:uid="{69ADD54E-F3C4-42CC-8F1D-F9D48887D241}"/>
    <cellStyle name="계산 3 2 2 2" xfId="3918" xr:uid="{268A2C67-087A-48DB-A8B2-A96B87E35D41}"/>
    <cellStyle name="계산 3 2 3" xfId="2772" xr:uid="{96117E32-F8C7-40F5-9535-57C163A3A91F}"/>
    <cellStyle name="계산 3 2 3 2" xfId="4043" xr:uid="{CE2E6DE4-E11B-49C5-BC0E-13CE69FB05D4}"/>
    <cellStyle name="계산 3 2 4" xfId="2473" xr:uid="{7F931A38-25B3-4560-AFEE-DE0E77F6E0DF}"/>
    <cellStyle name="계산 3 2 4 2" xfId="3932" xr:uid="{A62CF3F6-2F6E-4369-8B5D-EDC4159D987A}"/>
    <cellStyle name="계산 3 3" xfId="2032" xr:uid="{3B15654F-D348-45CF-8572-33CB27F48240}"/>
    <cellStyle name="계산 3 3 2" xfId="2545" xr:uid="{AFECA337-C2AE-4430-8D58-02364F107FCA}"/>
    <cellStyle name="계산 3 3 2 2" xfId="3823" xr:uid="{2C797792-5970-4A3C-9F40-EB9736C46D53}"/>
    <cellStyle name="계산 3 3 3" xfId="2760" xr:uid="{DA297333-F44D-4D0E-86D3-1BDDF0208E50}"/>
    <cellStyle name="계산 3 3 3 2" xfId="3722" xr:uid="{F50D2FD5-5288-4050-A5D7-F5A2DDC023D2}"/>
    <cellStyle name="계산 3 3 4" xfId="3648" xr:uid="{07776888-AD0F-41B0-83D8-F44EE66A4F9D}"/>
    <cellStyle name="계산 3 4" xfId="2384" xr:uid="{286FDD00-E269-4D46-8329-2AA0DE665BA5}"/>
    <cellStyle name="계산 3 4 2" xfId="3897" xr:uid="{864541F2-6FB4-46CD-86E9-D3F199872BF2}"/>
    <cellStyle name="계산 3 5" xfId="2654" xr:uid="{3D2DE37E-27A5-455C-AD08-C140C3548728}"/>
    <cellStyle name="계산 3 5 2" xfId="3795" xr:uid="{CB4CC295-5CB1-4926-A2E5-12F3D15C3946}"/>
    <cellStyle name="계산 3 6" xfId="2690" xr:uid="{5E01484D-3269-49A6-B13E-62400970ABBC}"/>
    <cellStyle name="계산 3 6 2" xfId="3570" xr:uid="{142AE6D5-A391-40D2-9312-582D939B3B09}"/>
    <cellStyle name="계산 3 7" xfId="2241" xr:uid="{7AF21209-C8BA-4A34-8780-D761B58AFAF9}"/>
    <cellStyle name="계산 3 8" xfId="2938" xr:uid="{BDBB0C95-2FC7-4DB3-A4A6-F1FEB1A43E81}"/>
    <cellStyle name="계산 3 8 2" xfId="3637" xr:uid="{670E2689-5C0F-4F70-AF9E-5D4BD83E32F1}"/>
    <cellStyle name="계산 3 8 3" xfId="2854" xr:uid="{A3D430E7-D790-405F-B791-AEF4D7A4A366}"/>
    <cellStyle name="계산 4" xfId="1210" xr:uid="{87834508-1E76-4468-98FB-D0B36BF5D71A}"/>
    <cellStyle name="계산 4 2" xfId="1211" xr:uid="{32C44F04-CCBF-40C0-B33D-96D2428FBC16}"/>
    <cellStyle name="계산 4 2 2" xfId="2046" xr:uid="{EE537C40-4FFE-41BC-94CD-F762A01A5C0D}"/>
    <cellStyle name="계산 4 2 2 2" xfId="2557" xr:uid="{A54DA133-63E7-4CEA-B429-116A9A7F783A}"/>
    <cellStyle name="계산 4 2 2 2 2" xfId="3832" xr:uid="{F4986710-4D83-49C3-8631-D940AD90A2CA}"/>
    <cellStyle name="계산 4 2 2 3" xfId="2774" xr:uid="{E5A3FC75-1A72-4710-892D-196B8EFF2224}"/>
    <cellStyle name="계산 4 2 2 3 2" xfId="3993" xr:uid="{D6C03ECB-9EB7-4CAE-877C-B812F783E4A5}"/>
    <cellStyle name="계산 4 2 2 4" xfId="2475" xr:uid="{95517EA6-D160-4862-B1F5-1BEEA2A34297}"/>
    <cellStyle name="계산 4 2 2 4 2" xfId="3660" xr:uid="{64EDFE82-3FB9-422E-B97D-9069283459F5}"/>
    <cellStyle name="계산 4 2 3" xfId="2034" xr:uid="{2665E06F-7848-40CC-A107-1E2D22B9CD70}"/>
    <cellStyle name="계산 4 2 3 2" xfId="2547" xr:uid="{C5B84D81-E121-46C2-8E42-B08E93ED9846}"/>
    <cellStyle name="계산 4 2 3 2 2" xfId="3698" xr:uid="{E3B9A7A3-0AAA-44F4-B101-D60F094BDF77}"/>
    <cellStyle name="계산 4 2 3 3" xfId="2762" xr:uid="{94479F31-A5BB-4EB1-BCE7-FD3DA68C6EAA}"/>
    <cellStyle name="계산 4 2 3 3 2" xfId="3959" xr:uid="{20460E66-C456-4386-988A-D5F1297B7A40}"/>
    <cellStyle name="계산 4 2 3 4" xfId="3757" xr:uid="{DD0A8BED-B39B-4FA3-9A22-46A0B9AD59DE}"/>
    <cellStyle name="계산 4 2 4" xfId="2652" xr:uid="{998E5A38-3E7A-4875-85E6-601F610ADC71}"/>
    <cellStyle name="계산 4 2 4 2" xfId="3981" xr:uid="{A23729BA-D870-4CB8-8223-D8317013B556}"/>
    <cellStyle name="계산 4 2 5" xfId="2692" xr:uid="{A1798645-09E1-4E47-B2AE-F2192E328A9A}"/>
    <cellStyle name="계산 4 2 5 2" xfId="3984" xr:uid="{20DB9B75-BFA2-4F8A-AB30-BD61F2C0A08E}"/>
    <cellStyle name="계산 4 3" xfId="2045" xr:uid="{5F25CFB4-FE4B-4062-A342-E4FF7696FA21}"/>
    <cellStyle name="계산 4 3 2" xfId="2556" xr:uid="{9FD7ED4E-5699-4851-87EF-D9E06ADE1AFF}"/>
    <cellStyle name="계산 4 3 2 2" xfId="3792" xr:uid="{BC4AB5DF-764E-458F-A2A0-FCBCC1CA2C97}"/>
    <cellStyle name="계산 4 3 3" xfId="2773" xr:uid="{508E0420-2C21-42FC-BCAA-844F2005DC85}"/>
    <cellStyle name="계산 4 3 3 2" xfId="3723" xr:uid="{2EA52358-A1EF-408E-9732-6D1868C6537E}"/>
    <cellStyle name="계산 4 3 4" xfId="2474" xr:uid="{456726E5-627E-4C9A-9485-B06C3F753CB7}"/>
    <cellStyle name="계산 4 3 4 2" xfId="3815" xr:uid="{64594A10-89BA-4186-B316-46AF5485E1C8}"/>
    <cellStyle name="계산 4 4" xfId="2033" xr:uid="{3AED805D-F4B6-46C8-8173-40167C8F6D58}"/>
    <cellStyle name="계산 4 4 2" xfId="2546" xr:uid="{B7D57CA8-0F9B-47A9-A041-D65D0A3A8555}"/>
    <cellStyle name="계산 4 4 2 2" xfId="3856" xr:uid="{890BE65A-8578-4F2E-B705-2937D5CF04FB}"/>
    <cellStyle name="계산 4 4 3" xfId="2761" xr:uid="{77CD49F5-1D4C-425B-9480-87F5BD21EFE7}"/>
    <cellStyle name="계산 4 4 3 2" xfId="3991" xr:uid="{86376ACD-A815-42AA-B32C-6D9241234543}"/>
    <cellStyle name="계산 4 4 4" xfId="3756" xr:uid="{97673620-5DA1-4B6E-9B9C-4EA38710E914}"/>
    <cellStyle name="계산 4 5" xfId="2653" xr:uid="{29ABE947-85F0-4A95-871D-4CFF4E7833DA}"/>
    <cellStyle name="계산 4 5 2" xfId="3956" xr:uid="{A407E646-C21B-4A13-9D3A-EC6D7A2B08F4}"/>
    <cellStyle name="계산 4 6" xfId="2691" xr:uid="{3D6350E4-8007-4D43-AFB0-95244C205DFD}"/>
    <cellStyle name="계산 4 6 2" xfId="3713" xr:uid="{81ED8CBB-0300-4D96-9E60-A900BB5AFE6C}"/>
    <cellStyle name="계산 5" xfId="1212" xr:uid="{F3572BE1-5A31-40CB-BDC1-2B952988EE32}"/>
    <cellStyle name="계산 5 2" xfId="2047" xr:uid="{5E7C2A0E-B384-47C5-9A51-017937023922}"/>
    <cellStyle name="계산 5 2 2" xfId="2367" xr:uid="{68C9DD5E-2EE4-49E5-8367-C7DF026B737D}"/>
    <cellStyle name="계산 5 2 2 2" xfId="3828" xr:uid="{397E4B40-E385-4489-BD52-FF91A370EF3F}"/>
    <cellStyle name="계산 5 2 3" xfId="2775" xr:uid="{9F49A8D6-71EB-426B-875C-4E985B53417E}"/>
    <cellStyle name="계산 5 2 3 2" xfId="4022" xr:uid="{E6993194-9F3F-4507-BC0E-4A9E1C85FE87}"/>
    <cellStyle name="계산 5 2 4" xfId="2476" xr:uid="{F2D5404D-0B30-4171-B683-45F8A5D5AE9E}"/>
    <cellStyle name="계산 5 2 4 2" xfId="4054" xr:uid="{BBCE25A9-1755-4202-8ADE-7933FC71AA10}"/>
    <cellStyle name="계산 5 3" xfId="2035" xr:uid="{DD037040-DC9F-4034-AA79-4095668A1B35}"/>
    <cellStyle name="계산 5 3 2" xfId="2548" xr:uid="{CAEB9B15-34ED-44FB-AC3E-D79DFF40C344}"/>
    <cellStyle name="계산 5 3 2 2" xfId="3958" xr:uid="{796C9E84-B885-41A0-A2A9-62BF54FF3D66}"/>
    <cellStyle name="계산 5 3 3" xfId="2763" xr:uid="{023F1099-77CE-4FF6-9892-D11F6E9D9AF4}"/>
    <cellStyle name="계산 5 3 3 2" xfId="3970" xr:uid="{A2040BEE-0C70-44DD-86D7-562E386A80A1}"/>
    <cellStyle name="계산 5 3 4" xfId="3758" xr:uid="{5B0F1C4F-16AB-48A5-BA12-4150211CC45D}"/>
    <cellStyle name="계산 5 4" xfId="2651" xr:uid="{31BAD4D9-5A52-4EFD-8B58-18990839ADE7}"/>
    <cellStyle name="계산 5 4 2" xfId="3708" xr:uid="{9E1F4D25-D427-49B7-A299-5EBECBCFB783}"/>
    <cellStyle name="계산 5 5" xfId="2693" xr:uid="{5EEC9326-B935-4841-80F0-220E9D50F781}"/>
    <cellStyle name="계산 5 5 2" xfId="4056" xr:uid="{A8AA025C-5B1D-4A5B-82EF-405B7589BBD6}"/>
    <cellStyle name="계산 6" xfId="1213" xr:uid="{8E5F35C0-C8BB-4961-9669-76F05558D5A5}"/>
    <cellStyle name="계산 6 2" xfId="2048" xr:uid="{51942DEF-5A31-4344-A5E9-927491CE135D}"/>
    <cellStyle name="계산 6 2 2" xfId="2558" xr:uid="{E19D59A7-A44D-4DF7-AD2B-7075F1C7C922}"/>
    <cellStyle name="계산 6 2 2 2" xfId="3902" xr:uid="{AB53EFD1-FB51-4F49-A981-4FD24FAF14DD}"/>
    <cellStyle name="계산 6 2 3" xfId="2776" xr:uid="{4DBAE39B-5BE8-420B-B039-D9DB67762362}"/>
    <cellStyle name="계산 6 2 3 2" xfId="3807" xr:uid="{84160E1D-C931-4553-AFBE-16AD44EFE468}"/>
    <cellStyle name="계산 6 2 4" xfId="2477" xr:uid="{16277F5E-530C-4F7A-83DD-AD25AFBA8D83}"/>
    <cellStyle name="계산 6 2 4 2" xfId="3733" xr:uid="{B4087168-F728-494D-8C03-CBD9396DC7DA}"/>
    <cellStyle name="계산 6 3" xfId="2036" xr:uid="{DD92363A-28A6-44B8-A005-4BEC02C3344A}"/>
    <cellStyle name="계산 6 3 2" xfId="2549" xr:uid="{500525B3-2C4D-4830-8321-7573DB3C56E4}"/>
    <cellStyle name="계산 6 3 2 2" xfId="3855" xr:uid="{DB4E3C12-CEBE-45E6-A413-21AE1A9E8071}"/>
    <cellStyle name="계산 6 3 3" xfId="2764" xr:uid="{D43194F4-D6AD-4F27-A6EE-94BB986A8579}"/>
    <cellStyle name="계산 6 3 3 2" xfId="3577" xr:uid="{65072C81-29A2-497F-9E8E-54C93925AF55}"/>
    <cellStyle name="계산 6 3 4" xfId="3759" xr:uid="{AA8D7876-0AA7-4353-8A2F-AB37E3D76628}"/>
    <cellStyle name="계산 6 4" xfId="2650" xr:uid="{F599517E-2A90-42C9-8C73-B8D3D93A2D72}"/>
    <cellStyle name="계산 6 4 2" xfId="3857" xr:uid="{445AF3D3-D310-4506-B972-7CDC38A04244}"/>
    <cellStyle name="계산 6 5" xfId="2694" xr:uid="{4ADEC02B-77E2-4934-9F5F-7F2A9BC0A269}"/>
    <cellStyle name="계산 6 5 2" xfId="3850" xr:uid="{0FA1AB46-891A-4B11-8BBA-DEC09492C53D}"/>
    <cellStyle name="계산 7" xfId="1214" xr:uid="{BB901395-14E1-46F2-9E16-07AD776C5586}"/>
    <cellStyle name="계산 7 2" xfId="2049" xr:uid="{C7851688-4F46-431C-BF21-2D51BFB8A3EF}"/>
    <cellStyle name="계산 7 2 2" xfId="2559" xr:uid="{BF7370E1-1181-41FD-A7EF-56E82594B52E}"/>
    <cellStyle name="계산 7 2 2 2" xfId="3838" xr:uid="{E5B98D99-F60D-4D37-8122-DBC72FCD9483}"/>
    <cellStyle name="계산 7 2 3" xfId="2777" xr:uid="{EAC7A458-9D2A-42CF-A126-49EFE40D1066}"/>
    <cellStyle name="계산 7 2 3 2" xfId="3605" xr:uid="{C3E75EE9-2B25-4E08-BB10-8698E9EEA3F4}"/>
    <cellStyle name="계산 7 2 4" xfId="2478" xr:uid="{9A5DA0FD-FABF-48AB-B77C-61040595F2A5}"/>
    <cellStyle name="계산 7 2 4 2" xfId="3864" xr:uid="{5401BF20-61D3-4C09-8ABB-36BFEAFD97F8}"/>
    <cellStyle name="계산 7 3" xfId="2037" xr:uid="{031C5DB0-E710-4716-A771-645E8D1B9FCF}"/>
    <cellStyle name="계산 7 3 2" xfId="2550" xr:uid="{1BB65815-54BB-452D-B57C-CCC1B6FD295F}"/>
    <cellStyle name="계산 7 3 2 2" xfId="3599" xr:uid="{16906E7B-2E61-479D-A794-6CAC28C9A9B4}"/>
    <cellStyle name="계산 7 3 3" xfId="2765" xr:uid="{328B9B53-A61C-405C-87F6-F58D045FD014}"/>
    <cellStyle name="계산 7 3 3 2" xfId="3588" xr:uid="{A23B72EF-BF11-4FC3-8AE0-C4C254D9B1DD}"/>
    <cellStyle name="계산 7 3 4" xfId="3760" xr:uid="{F0D307EC-06C7-44E7-AEE2-6B3A2E583B03}"/>
    <cellStyle name="계산 7 4" xfId="2649" xr:uid="{7215BB13-4B54-4FE8-B997-5CCC70FC600C}"/>
    <cellStyle name="계산 7 4 2" xfId="4012" xr:uid="{1856A979-71FD-46C1-9C99-DA29442C8B8E}"/>
    <cellStyle name="계산 7 5" xfId="2695" xr:uid="{1B1FB97D-9397-426E-8C6F-E0D6D278A295}"/>
    <cellStyle name="계산 7 5 2" xfId="3571" xr:uid="{E192709C-DECC-4354-BEEF-8FA2BCF59B36}"/>
    <cellStyle name="고정소숫점" xfId="1215" xr:uid="{5728ED0D-C216-47A2-AEEC-275558EB7F7F}"/>
    <cellStyle name="고정소숫점 2" xfId="2939" xr:uid="{3162CF00-05FA-4904-B3A6-559D3CDB5BF6}"/>
    <cellStyle name="고정출력1" xfId="1216" xr:uid="{95FA9B20-03E0-4779-9647-F817B89C6176}"/>
    <cellStyle name="고정출력2" xfId="1217" xr:uid="{0C761A81-BE54-4EEE-B368-C489CD9F31F5}"/>
    <cellStyle name="咬訌裝?INCOM1" xfId="1218" xr:uid="{A913FAE4-4A8A-4880-9F27-6D898EB1DC8E}"/>
    <cellStyle name="咬訌裝?INCOM10" xfId="1219" xr:uid="{014DB2DE-0711-4322-B7B3-1F62A783F03B}"/>
    <cellStyle name="咬訌裝?INCOM2" xfId="1220" xr:uid="{901BF2DD-20B5-48CA-9B72-B3CAC8B8E7DA}"/>
    <cellStyle name="咬訌裝?INCOM3" xfId="1221" xr:uid="{55F53044-D5E6-4E47-814E-0873335A5098}"/>
    <cellStyle name="咬訌裝?INCOM4" xfId="1222" xr:uid="{DC44FA93-E2EE-4D88-BA21-380F73D1AE6F}"/>
    <cellStyle name="咬訌裝?INCOM5" xfId="1223" xr:uid="{03B9E5E2-5AA0-44AD-BC7A-99AF567D652D}"/>
    <cellStyle name="咬訌裝?INCOM6" xfId="1224" xr:uid="{133F5B4D-D048-435A-A337-67294EB9402F}"/>
    <cellStyle name="咬訌裝?INCOM7" xfId="1225" xr:uid="{13E5F314-7A12-4334-9D2D-B410CC01FA1A}"/>
    <cellStyle name="咬訌裝?INCOM8" xfId="1226" xr:uid="{E934EE27-39B9-4C5E-ABA8-9956E747EEA3}"/>
    <cellStyle name="咬訌裝?INCOM9" xfId="1227" xr:uid="{68D6E763-7D98-4FDD-90AF-CFC2F35F6D76}"/>
    <cellStyle name="咬訌裝?PRIB11" xfId="1228" xr:uid="{1B24C9B7-69FD-4AC8-9CAD-460E05E2998E}"/>
    <cellStyle name="咬訌裝?report-2 " xfId="1229" xr:uid="{08FCD1B5-64D0-4990-BA5B-91981F36EFE8}"/>
    <cellStyle name="归盒啦_免八泅炔 " xfId="3242" xr:uid="{34696385-3DE5-4B07-9E77-FDC3DB72BAD6}"/>
    <cellStyle name="금액" xfId="1230" xr:uid="{218CA19E-61E9-4749-BC49-3EF1E49750E2}"/>
    <cellStyle name="금액 2" xfId="2054" xr:uid="{699BD1DB-39F5-4D21-BE73-838EF0E72B3E}"/>
    <cellStyle name="금액 2 2" xfId="2782" xr:uid="{DA42DF44-059E-4C80-9B91-9C18660229DF}"/>
    <cellStyle name="금액 2 3" xfId="2479" xr:uid="{579C24AD-60BA-40E4-A994-8FD129970743}"/>
    <cellStyle name="금액 3" xfId="2038" xr:uid="{E5A787AA-66AF-431A-A4D0-403C8C7B0C8E}"/>
    <cellStyle name="금액 3 2" xfId="2766" xr:uid="{E6998376-F8AA-4C3D-B1FF-20133582DA0C}"/>
    <cellStyle name="금액 4" xfId="2696" xr:uid="{2A810587-5402-4BFF-9FEF-28C65C409A8F}"/>
    <cellStyle name="금액 5" xfId="2894" xr:uid="{F2C61F11-9E0E-4BF3-9862-AB944328A57F}"/>
    <cellStyle name="금액 5 2" xfId="3840" xr:uid="{7BA630BF-7A98-4D2C-9D72-7A83A7DAEA04}"/>
    <cellStyle name="금액 5 3" xfId="3994" xr:uid="{7C33FBC7-87C3-4A50-89E8-D70488A6AEB9}"/>
    <cellStyle name="기  업" xfId="1231" xr:uid="{91E6D785-8DFE-4B53-84C8-9D11BAE0E83C}"/>
    <cellStyle name="나쁨" xfId="11" builtinId="27" customBuiltin="1"/>
    <cellStyle name="나쁨 2" xfId="1232" xr:uid="{C8718124-E917-47FC-A834-561029AB0B1E}"/>
    <cellStyle name="나쁨 2 2" xfId="2385" xr:uid="{720E411E-C2EE-43E3-BE7A-5CC13330F1A8}"/>
    <cellStyle name="나쁨 2 3" xfId="2242" xr:uid="{75B55325-E9EC-43F0-86B5-8777C2EA586E}"/>
    <cellStyle name="나쁨 2_02. 산업별_익스포져(2013년 9월)" xfId="3309" xr:uid="{38ED79D7-AF31-45B3-A7B7-9EB908D44282}"/>
    <cellStyle name="나쁨 3" xfId="1233" xr:uid="{11C46850-2230-48AE-8D4C-ECE6BBD9597C}"/>
    <cellStyle name="나쁨 3 2" xfId="2386" xr:uid="{7E7DD04B-116B-4B06-9186-7785A5CBA302}"/>
    <cellStyle name="나쁨 3 3" xfId="2243" xr:uid="{0DEFE166-BB32-482C-B242-58BCF49E6632}"/>
    <cellStyle name="나쁨 3 4" xfId="2940" xr:uid="{68F0B37C-2FEC-49B2-AFC0-A9CAC9F0DA1C}"/>
    <cellStyle name="나쁨 4" xfId="1234" xr:uid="{B71710B8-DFAE-4219-BD2F-3262B9DCB7E8}"/>
    <cellStyle name="나쁨 4 2" xfId="1235" xr:uid="{9E249028-2B96-4895-B6BD-B044DAD04B1F}"/>
    <cellStyle name="나쁨 5" xfId="1236" xr:uid="{2DC74561-143A-4B88-B7E7-4EE16245542E}"/>
    <cellStyle name="나쁨 6" xfId="1237" xr:uid="{A4293420-BA93-44D8-93C2-3956DE2DF063}"/>
    <cellStyle name="나쁨 7" xfId="1238" xr:uid="{143CEFC4-F39D-4C9D-946F-DCC8633AC79E}"/>
    <cellStyle name="날짜" xfId="1239" xr:uid="{B8CAA501-7A6C-4473-B232-7000BC916647}"/>
    <cellStyle name="년도" xfId="1240" xr:uid="{28A4A7A0-16BE-4BE4-B1C5-A2E3703348A9}"/>
    <cellStyle name="년도 2" xfId="2056" xr:uid="{596D9BE7-53C8-477E-9685-2E2DFD46E905}"/>
    <cellStyle name="년도 2 2" xfId="2784" xr:uid="{29C843CF-FAFF-43A1-8344-9961B7CF577E}"/>
    <cellStyle name="년도 2 3" xfId="2480" xr:uid="{11C5CABC-8D36-4B63-8E70-7F924624D9E4}"/>
    <cellStyle name="년도 3" xfId="2039" xr:uid="{F18AB07C-70CD-4DBD-A41A-304BF9F75B7E}"/>
    <cellStyle name="년도 3 2" xfId="2767" xr:uid="{6B703A17-62C9-4915-B4FD-FB4A70B910B8}"/>
    <cellStyle name="년도 4" xfId="2697" xr:uid="{0621AC87-5B33-4CB4-AECD-3E08D02D6883}"/>
    <cellStyle name="년도 5" xfId="2941" xr:uid="{91532A86-386E-42BA-AA1A-31C221EB55A9}"/>
    <cellStyle name="년도 5 2" xfId="3636" xr:uid="{AD1E35D7-00E6-4787-B3C2-40DE19DCC145}"/>
    <cellStyle name="년도 5 3" xfId="3816" xr:uid="{05C3D566-7BDF-4572-85E6-64602E960C08}"/>
    <cellStyle name="달러" xfId="1241" xr:uid="{CCC28346-D8B7-418D-8D9E-A968D685E96B}"/>
    <cellStyle name="뒤에 오는 하이퍼링크" xfId="1242" xr:uid="{21166DD9-80DB-46D9-83AE-7BFA2EE50A84}"/>
    <cellStyle name="뒤에 오는 하이퍼링크?? ??? " xfId="1243" xr:uid="{2CBF0D82-0736-447A-820A-CC6EE2D34537}"/>
    <cellStyle name="뒤에 오는 하이퍼링크_~MF0838" xfId="1244" xr:uid="{14A4A6A8-C725-488B-B2C7-4F416880EA02}"/>
    <cellStyle name="똿떓죶ø? [0.00" xfId="1245" xr:uid="{7D26D5D7-93E0-464B-8685-4A195289A832}"/>
    <cellStyle name="똿떓죶ø?_produ" xfId="1246" xr:uid="{1DC07AB0-0D9F-4020-B2EE-78167B3E4BC5}"/>
    <cellStyle name="똿뗦먛귟 [0.00]_PRODUCT DETAIL Q1" xfId="1247" xr:uid="{EAADE82D-B7C4-47BE-879D-3EADD851ECD5}"/>
    <cellStyle name="똿뗦먛귟_PRODUCT DETAIL Q1" xfId="1248" xr:uid="{43475331-C4E8-4966-8711-8307ECE9AC49}"/>
    <cellStyle name="메모 2" xfId="1249" xr:uid="{74944B89-CFA4-44D2-9754-4AD697068246}"/>
    <cellStyle name="메모 2 2" xfId="2057" xr:uid="{26600F8D-F466-4FF8-B8F2-3FF9214CC27D}"/>
    <cellStyle name="메모 2 2 2" xfId="2564" xr:uid="{83719C55-EFB2-4D48-B921-F66DFC012E8E}"/>
    <cellStyle name="메모 2 2 2 2" xfId="3700" xr:uid="{0806D023-7C0F-453C-8CD8-B9F36053CBCA}"/>
    <cellStyle name="메모 2 2 3" xfId="2785" xr:uid="{7E63146B-729A-46DB-BBD8-EB9510A6B986}"/>
    <cellStyle name="메모 2 2 3 2" xfId="2846" xr:uid="{74F02A54-4549-42BB-A1C9-5A6674663316}"/>
    <cellStyle name="메모 2 2 4" xfId="2481" xr:uid="{BA60D8CC-6D03-45ED-B404-1E920E2723DA}"/>
    <cellStyle name="메모 2 2 4 2" xfId="3846" xr:uid="{5E69F861-1555-423B-858E-68EE2D04746F}"/>
    <cellStyle name="메모 2 2 5" xfId="3761" xr:uid="{232F6391-077C-4BD2-9B2D-7BFABC88E8FF}"/>
    <cellStyle name="메모 2 3" xfId="2040" xr:uid="{E52DE3FA-4D02-4ADD-A2C5-685719D76623}"/>
    <cellStyle name="메모 2 3 2" xfId="2551" xr:uid="{7A509AE6-516D-46FE-8887-81635A92218F}"/>
    <cellStyle name="메모 2 3 2 2" xfId="3813" xr:uid="{4C6BF7BA-3A44-4AD1-8DAF-80E9DF942514}"/>
    <cellStyle name="메모 2 3 3" xfId="2768" xr:uid="{383E67D6-E8A4-4956-9A69-B754FB899588}"/>
    <cellStyle name="메모 2 3 3 2" xfId="3992" xr:uid="{CAFC1AB8-C64D-49BA-BC82-B8991FACDBE9}"/>
    <cellStyle name="메모 2 3 4" xfId="4016" xr:uid="{FF40AAA2-F36C-4282-A610-32693AEA15B8}"/>
    <cellStyle name="메모 2 4" xfId="2387" xr:uid="{C188BFF4-08D3-4219-B17D-84E143FF7C16}"/>
    <cellStyle name="메모 2 4 2" xfId="3820" xr:uid="{22BBEF5C-35E3-405B-ABDF-B24DDFA310A7}"/>
    <cellStyle name="메모 2 5" xfId="2648" xr:uid="{D633B883-C703-4371-BD04-B7282704602D}"/>
    <cellStyle name="메모 2 5 2" xfId="3922" xr:uid="{CBCF859B-C9AF-4541-834D-F4628B25B4C4}"/>
    <cellStyle name="메모 2 6" xfId="2613" xr:uid="{5CD74A3F-3F29-4C5F-99FF-9E35DE8E0B16}"/>
    <cellStyle name="메모 2 6 2" xfId="4007" xr:uid="{A5377CE8-3DF0-4847-AC21-0CB2B4483B85}"/>
    <cellStyle name="메모 2 7" xfId="2698" xr:uid="{3287CECE-0A18-421E-8A81-140B02E113CA}"/>
    <cellStyle name="메모 2 7 2" xfId="4058" xr:uid="{11EC5D35-8274-4F71-8A26-A913D09873CA}"/>
    <cellStyle name="메모 2 8" xfId="2244" xr:uid="{891A12D5-1881-4553-91E5-7CF6153529FE}"/>
    <cellStyle name="메모 2 8 2" xfId="3615" xr:uid="{3F64661C-BCDD-401A-BC03-58C47DF64796}"/>
    <cellStyle name="메모 2 9" xfId="2942" xr:uid="{93171F7A-FBDA-4968-A466-0981A8554A6E}"/>
    <cellStyle name="메모 2 9 2" xfId="3635" xr:uid="{A634B031-611F-47A4-ADB3-168336A47A04}"/>
    <cellStyle name="메모 2 9 3" xfId="3623" xr:uid="{955511A4-3FC5-4C76-BEAF-ECFA25376C1E}"/>
    <cellStyle name="메모 3" xfId="1250" xr:uid="{E2E83E30-91E1-4824-8224-21BE8A1CAEF5}"/>
    <cellStyle name="메모 3 2" xfId="2058" xr:uid="{82BA234C-8B99-4CAE-821F-4CB57414DC44}"/>
    <cellStyle name="메모 3 2 2" xfId="2565" xr:uid="{46EB9681-FC67-424E-84B7-A664129A1E25}"/>
    <cellStyle name="메모 3 2 2 2" xfId="4020" xr:uid="{E51604EB-E98A-4391-938B-6101279E6927}"/>
    <cellStyle name="메모 3 2 3" xfId="2786" xr:uid="{2106C3FB-0279-4EC5-B8F0-21A0951CEDE9}"/>
    <cellStyle name="메모 3 2 3 2" xfId="3686" xr:uid="{C0D26C55-3AE6-47F4-9EA5-8F21C5F532CD}"/>
    <cellStyle name="메모 3 2 4" xfId="2482" xr:uid="{38614CFA-DE36-421D-86F2-13C0555000F8}"/>
    <cellStyle name="메모 3 2 4 2" xfId="3734" xr:uid="{068A894D-5170-4651-84E3-0B613345F2FD}"/>
    <cellStyle name="메모 3 2 5" xfId="3544" xr:uid="{88F901C2-8917-4601-9990-A87D39FED54D}"/>
    <cellStyle name="메모 3 2 6" xfId="3762" xr:uid="{F4797A8A-2128-4E45-921C-BD934FD988EB}"/>
    <cellStyle name="메모 3 3" xfId="2041" xr:uid="{FCD267CE-23A7-46D3-AC7D-960013B9C770}"/>
    <cellStyle name="메모 3 3 2" xfId="2552" xr:uid="{1455976A-1760-4BD2-ABA0-60471BC3C733}"/>
    <cellStyle name="메모 3 3 2 2" xfId="3667" xr:uid="{5CA5A366-6E65-4018-A998-5F7CA60C820F}"/>
    <cellStyle name="메모 3 3 3" xfId="2769" xr:uid="{C07BEEAD-7C94-438D-A796-87F5AE5C215E}"/>
    <cellStyle name="메모 3 3 3 2" xfId="3805" xr:uid="{438A88A0-F43F-45D3-B099-922AE6DDE2FD}"/>
    <cellStyle name="메모 3 3 4" xfId="4036" xr:uid="{AD3FD917-F074-4F65-92C3-95577CE3F460}"/>
    <cellStyle name="메모 3 4" xfId="2388" xr:uid="{DECD90FC-79F6-421F-A5DA-3A83F1B4E451}"/>
    <cellStyle name="메모 3 4 2" xfId="3842" xr:uid="{80A892E9-D928-4C5E-95CC-6F76CCD94A0A}"/>
    <cellStyle name="메모 3 5" xfId="2647" xr:uid="{7E5A2FB2-34BD-450F-A3EF-E30FE95896D1}"/>
    <cellStyle name="메모 3 5 2" xfId="3907" xr:uid="{B6CA8A6F-5231-465C-BE6D-AA53722AE844}"/>
    <cellStyle name="메모 3 6" xfId="2699" xr:uid="{F5F71193-698B-47B7-BF67-B7E0CCEC96EC}"/>
    <cellStyle name="메모 3 6 2" xfId="3969" xr:uid="{6C28D0C6-9574-49A2-B151-E128E7D18070}"/>
    <cellStyle name="메모 3 7" xfId="2245" xr:uid="{F1B7DDF5-74E5-4138-AFE5-9F039917B625}"/>
    <cellStyle name="메모 3 8" xfId="2943" xr:uid="{353664F9-9517-4864-BDD5-4BE1FAA15D17}"/>
    <cellStyle name="메모 3 8 2" xfId="3634" xr:uid="{AC3595AC-A1DE-4B51-A1C2-1A651196805F}"/>
    <cellStyle name="메모 3 8 3" xfId="3876" xr:uid="{EC981F1C-EA0F-4C33-9E45-8AB2F3E445A6}"/>
    <cellStyle name="메모 3 9" xfId="3461" xr:uid="{7B8044D0-CADF-4472-BC39-8F0FAFFFEA77}"/>
    <cellStyle name="메모 4" xfId="1251" xr:uid="{24CBB7CA-C88A-4AAA-900F-041F7E5C4B1B}"/>
    <cellStyle name="메모 4 10" xfId="3462" xr:uid="{B567B7EC-F55C-487F-A2C2-91F8C39565B2}"/>
    <cellStyle name="메모 4 2" xfId="1252" xr:uid="{0AD8DB52-36F7-440F-BCFF-2D9E159E1807}"/>
    <cellStyle name="메모 4 2 2" xfId="2060" xr:uid="{51A458F3-0F4E-4217-96FE-F76C81DD38E1}"/>
    <cellStyle name="메모 4 2 2 2" xfId="2567" xr:uid="{4D4A0092-251D-48A4-9566-5C27285F5A3B}"/>
    <cellStyle name="메모 4 2 2 2 2" xfId="3825" xr:uid="{989847FE-45E7-4D25-9295-7FB03E265673}"/>
    <cellStyle name="메모 4 2 2 3" xfId="2788" xr:uid="{F648D3AC-2F36-47FE-9575-6E19E63E8C21}"/>
    <cellStyle name="메모 4 2 2 3 2" xfId="3579" xr:uid="{CEA45397-E3F3-4800-838C-6ABECB5543F1}"/>
    <cellStyle name="메모 4 2 2 4" xfId="2484" xr:uid="{88FCCBCA-F2C8-4F96-B370-5A8FFBEB94CB}"/>
    <cellStyle name="메모 4 2 2 4 2" xfId="3925" xr:uid="{FB8EA16B-F41A-4578-ADDB-7013F5998934}"/>
    <cellStyle name="메모 4 2 2 5" xfId="3763" xr:uid="{52A4BB12-2F71-4329-8D70-1D8807D55DF2}"/>
    <cellStyle name="메모 4 2 3" xfId="2050" xr:uid="{B3767D27-7738-4014-9705-C9B9E2C42E75}"/>
    <cellStyle name="메모 4 2 3 2" xfId="2560" xr:uid="{6C995A57-0B4B-4EAF-8112-52DBCC0608A3}"/>
    <cellStyle name="메모 4 2 3 2 2" xfId="3699" xr:uid="{F0288AAB-E8D1-447D-A89C-7095B79D547A}"/>
    <cellStyle name="메모 4 2 3 3" xfId="2778" xr:uid="{53519350-98EB-456D-80EF-66134C328F9C}"/>
    <cellStyle name="메모 4 2 3 3 2" xfId="3724" xr:uid="{DBDD74DB-D00B-44B0-8848-A1E9276E6B21}"/>
    <cellStyle name="메모 4 2 3 4" xfId="3861" xr:uid="{0A054FAC-841C-4062-86EB-E3A3024E19CE}"/>
    <cellStyle name="메모 4 2 4" xfId="2645" xr:uid="{1ED0289E-043B-4731-BA2C-2548FFCB8AFF}"/>
    <cellStyle name="메모 4 2 4 2" xfId="3967" xr:uid="{F7B53E99-407A-45E0-B0D2-4198410C839D}"/>
    <cellStyle name="메모 4 2 5" xfId="2701" xr:uid="{27C040D5-117F-474F-B15E-ABDAC4249F56}"/>
    <cellStyle name="메모 4 2 5 2" xfId="3592" xr:uid="{A363E19E-3D7D-496D-AA37-5C4E0919C04E}"/>
    <cellStyle name="메모 4 2 6" xfId="3387" xr:uid="{19E6109E-17A0-4E15-B987-0EC4C65AF479}"/>
    <cellStyle name="메모 4 2 7" xfId="3545" xr:uid="{A9E0B730-DE0B-4294-ADCB-00273F01D4DD}"/>
    <cellStyle name="메모 4 3" xfId="2059" xr:uid="{B480D8DC-6CCC-4670-B473-42C9991B81B0}"/>
    <cellStyle name="메모 4 3 2" xfId="2566" xr:uid="{AF581330-3589-4520-9918-1AC41E24C75B}"/>
    <cellStyle name="메모 4 3 2 2" xfId="3881" xr:uid="{1FC28F48-89CE-4D40-BF4F-A7708D050D5E}"/>
    <cellStyle name="메모 4 3 3" xfId="2787" xr:uid="{06DB226D-FDB7-4FE9-AD55-52ED9B58C538}"/>
    <cellStyle name="메모 4 3 3 2" xfId="3947" xr:uid="{E8B85646-746B-406C-97AB-555333CE570B}"/>
    <cellStyle name="메모 4 3 4" xfId="2483" xr:uid="{B0BDEE12-AA27-4807-B3ED-C2E81C4530B8}"/>
    <cellStyle name="메모 4 3 4 2" xfId="3912" xr:uid="{DC86D1C8-BE28-4694-AD7C-F7460B6BD6B4}"/>
    <cellStyle name="메모 4 3 5" xfId="4049" xr:uid="{DF4AC193-6E22-4358-B761-8E24B6A706ED}"/>
    <cellStyle name="메모 4 4" xfId="2042" xr:uid="{35181761-D5C6-4D0A-A0D4-FD520EBD118E}"/>
    <cellStyle name="메모 4 4 2" xfId="2553" xr:uid="{7546D76C-B25A-4B3B-A6C9-7BD916F2B115}"/>
    <cellStyle name="메모 4 4 2 2" xfId="3934" xr:uid="{4BF083CA-74E6-48A8-A283-8007AEFE8C75}"/>
    <cellStyle name="메모 4 4 3" xfId="2770" xr:uid="{F7A83C0E-111F-470C-95E3-ECCF3766A8FD}"/>
    <cellStyle name="메모 4 4 3 2" xfId="3806" xr:uid="{CB0B1F97-E2CF-4E48-8ED5-9F1D6EC6785C}"/>
    <cellStyle name="메모 4 4 4" xfId="4030" xr:uid="{2071E141-216C-46F4-94B9-D663E398C205}"/>
    <cellStyle name="메모 4 5" xfId="2389" xr:uid="{0D8CF86C-D34E-4E7D-9C53-20927DB770EF}"/>
    <cellStyle name="메모 4 5 2" xfId="3891" xr:uid="{0C32B850-B3ED-481F-9919-94383CADE04C}"/>
    <cellStyle name="메모 4 6" xfId="2646" xr:uid="{1880C437-8703-40E8-B459-EC6B122E37E9}"/>
    <cellStyle name="메모 4 6 2" xfId="3980" xr:uid="{10DF94D2-9DE8-44A2-881A-48D9812BC99C}"/>
    <cellStyle name="메모 4 7" xfId="2700" xr:uid="{DDB6F01C-0AFB-4DFF-A97A-C1AEDC892945}"/>
    <cellStyle name="메모 4 7 2" xfId="3572" xr:uid="{F7537305-1CFD-4543-953B-87F241D3B768}"/>
    <cellStyle name="메모 4 8" xfId="2246" xr:uid="{07CB31F9-BA68-4FBF-B342-C522288AF3A4}"/>
    <cellStyle name="메모 4 9" xfId="3048" xr:uid="{EB511C96-9902-49C8-AF3A-B41150B484C7}"/>
    <cellStyle name="메모 5" xfId="1253" xr:uid="{B0A401FD-DBE3-421D-A8CF-ADFD4F8B01A6}"/>
    <cellStyle name="메모 5 2" xfId="2061" xr:uid="{88936097-7623-4D08-8263-16EB9847DC68}"/>
    <cellStyle name="메모 5 2 2" xfId="2568" xr:uid="{44AA3978-456A-4FB1-94CB-4E825A4C9ADB}"/>
    <cellStyle name="메모 5 2 2 2" xfId="3905" xr:uid="{2FD01466-8A9A-4A88-97B1-0BBD0461B693}"/>
    <cellStyle name="메모 5 2 3" xfId="2789" xr:uid="{7A33531F-8BED-4D29-AE85-B43C02BC3BF1}"/>
    <cellStyle name="메모 5 2 3 2" xfId="3725" xr:uid="{40B937D0-3CC4-4FC6-AEAD-997F8CC401FB}"/>
    <cellStyle name="메모 5 2 4" xfId="2485" xr:uid="{65F15766-4B06-4E69-A666-CF803E3B42B9}"/>
    <cellStyle name="메모 5 2 4 2" xfId="4018" xr:uid="{67A6E54E-D230-4519-98B1-4CA878C5998F}"/>
    <cellStyle name="메모 5 2 5" xfId="3546" xr:uid="{3B04FC57-8909-42EA-A47E-AC5D8ECE5BC3}"/>
    <cellStyle name="메모 5 2 6" xfId="3764" xr:uid="{AD1EE069-F474-4B48-BAE4-36A5668B51CC}"/>
    <cellStyle name="메모 5 3" xfId="2051" xr:uid="{78D85ECE-6387-4599-B3D4-AAEC85D0F6DC}"/>
    <cellStyle name="메모 5 3 2" xfId="2561" xr:uid="{793493DC-A037-49DF-9492-91CA366146B3}"/>
    <cellStyle name="메모 5 3 2 2" xfId="3668" xr:uid="{A72BE57E-A091-4795-9CF7-28486BCEC7B7}"/>
    <cellStyle name="메모 5 3 3" xfId="2779" xr:uid="{87AF7EBF-9591-4593-974D-FF80E9D1B0B7}"/>
    <cellStyle name="메모 5 3 3 2" xfId="4023" xr:uid="{3C03D1AC-0B6C-4D59-AD8C-1CCF4AA0D5C0}"/>
    <cellStyle name="메모 5 3 4" xfId="3654" xr:uid="{E0A4E3E8-CC49-4E07-A556-1D640403290C}"/>
    <cellStyle name="메모 5 4" xfId="2390" xr:uid="{F6DBD5B4-21E9-4C98-AFBC-5FD3543D81D6}"/>
    <cellStyle name="메모 5 4 2" xfId="3930" xr:uid="{DE19938D-A525-4479-AE60-714E38252F93}"/>
    <cellStyle name="메모 5 5" xfId="2644" xr:uid="{5DE1B37F-E440-423E-B057-287A452FDB13}"/>
    <cellStyle name="메모 5 5 2" xfId="3707" xr:uid="{8F8CBB10-9D8D-4041-8C0E-196941016DC0}"/>
    <cellStyle name="메모 5 6" xfId="2702" xr:uid="{D260A012-5486-4774-9572-3C7A72999BB2}"/>
    <cellStyle name="메모 5 6 2" xfId="3714" xr:uid="{17E8936D-2857-44A2-A522-D9DACAC1AF91}"/>
    <cellStyle name="메모 5 7" xfId="2247" xr:uid="{2D723C03-F8E9-4A2C-8FDE-FF6095ADB84C}"/>
    <cellStyle name="메모 5 8" xfId="3463" xr:uid="{D779CAD4-4205-416F-A0FD-2D13B4ADA6CA}"/>
    <cellStyle name="메모 6" xfId="1254" xr:uid="{7758DA7A-201E-47A2-9B5D-9490374BD734}"/>
    <cellStyle name="메모 6 2" xfId="2062" xr:uid="{5ACCD161-5C5B-46BF-BFAE-59664A4E35E0}"/>
    <cellStyle name="메모 6 2 2" xfId="2569" xr:uid="{550EA6F4-30C2-4558-A6B4-24F7A7080DDD}"/>
    <cellStyle name="메모 6 2 2 2" xfId="3936" xr:uid="{C8AE436E-C0FC-4C99-B0E9-A108BE693674}"/>
    <cellStyle name="메모 6 2 3" xfId="2790" xr:uid="{12D0A183-059D-49F1-AA4A-8C5673B9517B}"/>
    <cellStyle name="메모 6 2 3 2" xfId="2845" xr:uid="{3099A3E7-0A77-4B52-BA8E-696D712C5DAE}"/>
    <cellStyle name="메모 6 2 4" xfId="2486" xr:uid="{E288417A-0EED-4BB6-9552-152BEBFA023E}"/>
    <cellStyle name="메모 6 2 4 2" xfId="3965" xr:uid="{AE34999F-CB72-452B-A04A-AA31A483D581}"/>
    <cellStyle name="메모 6 2 5" xfId="3547" xr:uid="{27A24D31-6BFB-44DD-8C07-AD63B08C37DC}"/>
    <cellStyle name="메모 6 2 6" xfId="3610" xr:uid="{51EC7CDB-6614-41B3-9F0A-284994E81819}"/>
    <cellStyle name="메모 6 3" xfId="2052" xr:uid="{6B01C46C-A277-4684-891E-C7B223C3E03D}"/>
    <cellStyle name="메모 6 3 2" xfId="2562" xr:uid="{880105F1-0EAE-4D17-9567-8FCAA8139DD4}"/>
    <cellStyle name="메모 6 3 2 2" xfId="3943" xr:uid="{44FBA703-F654-49D5-ADAA-562F1E86BE2A}"/>
    <cellStyle name="메모 6 3 3" xfId="2780" xr:uid="{72B4BCE9-32B7-4BE2-B4FF-5CB4AAEE8CFD}"/>
    <cellStyle name="메모 6 3 3 2" xfId="3808" xr:uid="{A3EFA622-416B-4D13-BF91-5FA9341033B0}"/>
    <cellStyle name="메모 6 3 4" xfId="4032" xr:uid="{963A26F4-9BE1-4647-8ECF-04971D0C3CAD}"/>
    <cellStyle name="메모 6 4" xfId="2391" xr:uid="{586A080B-0124-4ED6-84EC-934EFC4ABF69}"/>
    <cellStyle name="메모 6 4 2" xfId="3616" xr:uid="{91DD4B01-54B9-42F6-89C8-107034AE5B3A}"/>
    <cellStyle name="메모 6 5" xfId="2643" xr:uid="{8FEB671A-5464-4639-B4AE-44513BF66097}"/>
    <cellStyle name="메모 6 5 2" xfId="3590" xr:uid="{8DC7AB37-B98E-4965-B906-33A311049AAD}"/>
    <cellStyle name="메모 6 6" xfId="2703" xr:uid="{846AEA4A-0C41-4B85-AA30-9C32BA53D60E}"/>
    <cellStyle name="메모 6 6 2" xfId="4057" xr:uid="{47133BA9-8EE5-46EB-8FE3-CB65599DD9FF}"/>
    <cellStyle name="메모 6 7" xfId="2248" xr:uid="{6F8E7909-6C07-4BB9-8C39-73E4C6BFF855}"/>
    <cellStyle name="메모 6 8" xfId="3464" xr:uid="{5CBF1FC5-2B8B-4FBA-86C5-1CD78BC6E05C}"/>
    <cellStyle name="메모 7" xfId="1255" xr:uid="{59FA1DAF-4ECB-4AFC-B2D0-26E14F92E5DE}"/>
    <cellStyle name="메모 7 2" xfId="2063" xr:uid="{3775BEA6-5686-4965-A47B-6E8668F3E0D7}"/>
    <cellStyle name="메모 7 2 2" xfId="2570" xr:uid="{AF839FA5-F743-404C-8681-6A24156E8F29}"/>
    <cellStyle name="메모 7 2 2 2" xfId="3909" xr:uid="{A7884D55-83C9-4664-AFFE-6C877042D4DD}"/>
    <cellStyle name="메모 7 2 3" xfId="2791" xr:uid="{37ADD6C8-A619-4F57-A5A3-AE5EDAFD1951}"/>
    <cellStyle name="메모 7 2 3 2" xfId="3687" xr:uid="{210E3D2F-6269-4436-A61F-490B763EB455}"/>
    <cellStyle name="메모 7 2 4" xfId="2487" xr:uid="{169E863F-F403-4516-916C-1040B48544E1}"/>
    <cellStyle name="메모 7 2 4 2" xfId="3735" xr:uid="{50C8850C-8AFD-4CC5-9542-2D4D07E8F50B}"/>
    <cellStyle name="메모 7 2 5" xfId="3765" xr:uid="{7801B9D5-D2A9-4104-B782-FB5107CEA21E}"/>
    <cellStyle name="메모 7 3" xfId="2053" xr:uid="{FE4F425C-EF75-46A4-96B1-7A52690A8363}"/>
    <cellStyle name="메모 7 3 2" xfId="2563" xr:uid="{70555FFF-1A04-4138-AB25-F91B9177CC11}"/>
    <cellStyle name="메모 7 3 2 2" xfId="3600" xr:uid="{01AAB3A0-525F-422B-8699-49742AF4DC69}"/>
    <cellStyle name="메모 7 3 3" xfId="2781" xr:uid="{41D115BE-3AEC-4482-AC8D-A77C36BBB226}"/>
    <cellStyle name="메모 7 3 3 2" xfId="3843" xr:uid="{DA6720C7-DEC4-4A86-B82E-99C93D59914B}"/>
    <cellStyle name="메모 7 3 4" xfId="3657" xr:uid="{B745BFF3-6F91-458D-95EC-392BC27A4B96}"/>
    <cellStyle name="메모 7 4" xfId="2642" xr:uid="{2349B87A-2FD9-47DE-903E-E9519EA35380}"/>
    <cellStyle name="메모 7 4 2" xfId="4011" xr:uid="{DBE22BAC-4B7B-4F99-B721-BF94471BBB8E}"/>
    <cellStyle name="메모 7 5" xfId="2704" xr:uid="{CB36871A-0C7B-4D41-A0D5-1C9B4F9E74E9}"/>
    <cellStyle name="메모 7 5 2" xfId="3985" xr:uid="{F1586E9B-1071-4272-9FF7-D2BBD91ACAFA}"/>
    <cellStyle name="메시지" xfId="1256" xr:uid="{8952469E-103C-49A1-9C64-02E15B7A8DC8}"/>
    <cellStyle name="믅됞 [0.00]_PRODUCT DETAIL Q1" xfId="1257" xr:uid="{C8F25310-FD17-4200-BB26-572708CEFBEF}"/>
    <cellStyle name="믅됞_PRODUCT DETAIL Q1" xfId="1258" xr:uid="{46E676C0-045D-4745-BD88-17E0A54C9349}"/>
    <cellStyle name="밍? [0]_엄넷?? " xfId="3243" xr:uid="{3ED4850F-E826-45E0-80D2-FDE612EC6DBE}"/>
    <cellStyle name="밍?_엄넷?? " xfId="3244" xr:uid="{20A374DC-2D3A-46CE-B597-5ED2F7065550}"/>
    <cellStyle name="백분율" xfId="2" builtinId="5"/>
    <cellStyle name="백분율 10" xfId="1260" xr:uid="{8E1EE346-797E-4999-A6C5-967BC1C37B60}"/>
    <cellStyle name="백분율 10 2" xfId="2944" xr:uid="{6700FFE6-BAF8-4009-8227-1EB9E70C61A3}"/>
    <cellStyle name="백분율 10 3" xfId="4316" xr:uid="{AF4AB79C-3A94-4123-8608-127FEE162F49}"/>
    <cellStyle name="백분율 11" xfId="1983" xr:uid="{49646302-3C81-4872-A9F0-6660471258A8}"/>
    <cellStyle name="백분율 11 2" xfId="2130" xr:uid="{12F5F5AA-9968-4089-9BAE-60D0D832A655}"/>
    <cellStyle name="백분율 11 2 2" xfId="2516" xr:uid="{125CDA24-3AB8-4287-83D8-EC5ED2A38248}"/>
    <cellStyle name="백분율 11 3" xfId="2446" xr:uid="{350920E4-E09C-4657-99EE-446B936C8A8E}"/>
    <cellStyle name="백분율 11 4" xfId="2945" xr:uid="{05872B1B-D218-47A1-A9D7-7E80DC42CA13}"/>
    <cellStyle name="백분율 12" xfId="2136" xr:uid="{E97D048A-E756-4D9C-A53B-50B48A432BE7}"/>
    <cellStyle name="백분율 12 2" xfId="2519" xr:uid="{51D7410A-D5EC-45DA-BADB-E93C75DAA622}"/>
    <cellStyle name="백분율 12 3" xfId="2946" xr:uid="{AC3A4F88-EAFE-4BFA-99ED-8A26EF1EEA25}"/>
    <cellStyle name="백분율 13" xfId="2140" xr:uid="{4364BEF6-7907-4583-B4C3-4A69DA68FBBA}"/>
    <cellStyle name="백분율 13 2" xfId="2523" xr:uid="{DC94C6CD-7001-4C96-8D09-97A0698C8C49}"/>
    <cellStyle name="백분율 14" xfId="2392" xr:uid="{AAB605FA-F378-4F26-B9C6-DD4620212303}"/>
    <cellStyle name="백분율 15" xfId="3562" xr:uid="{B41CD36B-04AA-4D38-8303-69595608DB05}"/>
    <cellStyle name="백분율 16" xfId="1259" xr:uid="{445E06AE-648F-4168-BC24-D5B3C99EA6AB}"/>
    <cellStyle name="백분율 2" xfId="47" xr:uid="{830E9D15-2CC3-43EF-8884-620A7B46B7F5}"/>
    <cellStyle name="백분율 2 2" xfId="1262" xr:uid="{8A4A4A49-396C-4A33-B5A7-20C4CF33EF02}"/>
    <cellStyle name="백분율 2 2 2" xfId="1263" xr:uid="{6BB6522B-8505-4809-B4CA-29CE8E719B25}"/>
    <cellStyle name="백분율 2 2 2 2" xfId="3329" xr:uid="{3350B203-BD80-4CEA-87BF-F00ECDDD591E}"/>
    <cellStyle name="백분율 2 2 3" xfId="3245" xr:uid="{4A0DB732-3125-48E7-B6BA-DBEB6166BDF8}"/>
    <cellStyle name="백분율 2 2 4" xfId="2947" xr:uid="{2CBC5858-A6A3-4980-A1DA-9B8407990476}"/>
    <cellStyle name="백분율 2 2 5" xfId="4315" xr:uid="{BE576443-ECDD-46A3-90FE-6ECACCBD2BBD}"/>
    <cellStyle name="백분율 2 3" xfId="1264" xr:uid="{19573E64-6AEC-4F4E-B1D2-1928CABCE0F9}"/>
    <cellStyle name="백분율 2 3 2" xfId="3338" xr:uid="{9C202395-9012-468F-B987-F5D5B26F1CFB}"/>
    <cellStyle name="백분율 2 3 3" xfId="3246" xr:uid="{3FC2A70F-A4C9-46B2-865A-16BF9B875FE0}"/>
    <cellStyle name="백분율 2 3 4" xfId="2948" xr:uid="{AA295F7D-8163-4BD7-9CE4-77C422BD36DD}"/>
    <cellStyle name="백분율 2 4" xfId="1265" xr:uid="{21313A37-F879-443E-92D5-01367577A8BE}"/>
    <cellStyle name="백분율 2 5" xfId="2393" xr:uid="{91282F07-697D-4473-B7AF-DB8F33F562D5}"/>
    <cellStyle name="백분율 2 6" xfId="1261" xr:uid="{5C7EA3BE-284B-4CB0-9C43-CC91686B76BC}"/>
    <cellStyle name="백분율 2 7" xfId="4311" xr:uid="{9103D7BE-6C3B-4A1E-BBA6-0AB594FCAC63}"/>
    <cellStyle name="백분율 3" xfId="50" xr:uid="{1CC0D1C1-958D-4554-8D30-BA21853FB49F}"/>
    <cellStyle name="백분율 3 2" xfId="1267" xr:uid="{C1B3F3D9-2266-4496-B03F-574245D6070A}"/>
    <cellStyle name="백분율 3 2 2" xfId="3247" xr:uid="{322637AA-79DC-43A2-A089-1A3DFC50BC80}"/>
    <cellStyle name="백분율 3 3" xfId="2949" xr:uid="{D4985ACE-E584-4DBA-A325-CBE30CF9F7D0}"/>
    <cellStyle name="백분율 3 4" xfId="3491" xr:uid="{DEC978F0-1392-455E-8152-87398978CEAA}"/>
    <cellStyle name="백분율 3 5" xfId="1266" xr:uid="{B6714185-58C7-4409-AD58-4F9A1B28D551}"/>
    <cellStyle name="백분율 4" xfId="44" xr:uid="{37CF4C83-88EE-4CAA-8990-E76502AF5B49}"/>
    <cellStyle name="백분율 4 2" xfId="1269" xr:uid="{654E1B2A-139C-4C58-8785-69265BF93511}"/>
    <cellStyle name="백분율 4 2 2" xfId="3339" xr:uid="{0FEA7536-3002-49E6-B446-6F3EEDF3DF59}"/>
    <cellStyle name="백분율 4 2 3" xfId="3248" xr:uid="{A516A303-0A3B-41F5-807B-A2AF5D66B95C}"/>
    <cellStyle name="백분율 4 2 4" xfId="2951" xr:uid="{EFDDE4DB-42F5-49C7-9389-350BC3F4E5EE}"/>
    <cellStyle name="백분율 4 3" xfId="2952" xr:uid="{A3B4B637-4484-4962-92A4-79238B141895}"/>
    <cellStyle name="백분율 4 4" xfId="2950" xr:uid="{9C2230A0-14E3-438F-9275-677C74838BED}"/>
    <cellStyle name="백분율 4 5" xfId="1268" xr:uid="{6EBCB9E5-F5F5-4D3F-84DB-4D7C0DF10478}"/>
    <cellStyle name="백분율 5" xfId="1270" xr:uid="{1E31BACE-688F-4A8C-9FB8-CAADD8ADACD9}"/>
    <cellStyle name="백분율 5 2" xfId="3340" xr:uid="{860CD91D-2367-48C0-A779-D0DC1A3A6984}"/>
    <cellStyle name="백분율 5 3" xfId="3060" xr:uid="{63FEE1ED-8F86-4585-BD0A-6B14AFD2923F}"/>
    <cellStyle name="백분율 5 4" xfId="2953" xr:uid="{7B4ECB1A-99C4-4AB7-A9B0-DA21266E7DEA}"/>
    <cellStyle name="백분율 6" xfId="1271" xr:uid="{2699C2E0-E993-44EB-BEEC-2801468002C9}"/>
    <cellStyle name="백분율 6 2" xfId="2954" xr:uid="{5DD9B112-7E7F-4513-BD4D-7FC0C2965CB5}"/>
    <cellStyle name="백분율 7" xfId="1272" xr:uid="{125988CF-8093-407D-8B9F-F477BFE4FA85}"/>
    <cellStyle name="백분율 7 2" xfId="2955" xr:uid="{52F151AC-1DF9-4F54-AECD-9ED85B11B43F}"/>
    <cellStyle name="백분율 8" xfId="1273" xr:uid="{795C5525-3CDD-4199-88FA-75ADA5CA5390}"/>
    <cellStyle name="백분율 8 2" xfId="2956" xr:uid="{3BF49DCD-718F-4554-8582-48A1E7399527}"/>
    <cellStyle name="백분율 9" xfId="54" xr:uid="{1601340A-4AB5-4B8E-923F-8E3F0E81CB33}"/>
    <cellStyle name="백분율 9 2" xfId="2957" xr:uid="{2A3006A7-2163-4588-812A-210748D69562}"/>
    <cellStyle name="백분율 9 3" xfId="1274" xr:uid="{0836915F-2499-48EA-8BDC-2D056FF3CDE3}"/>
    <cellStyle name="보고서" xfId="1275" xr:uid="{5564DF64-7673-45E0-9BD6-417A4D58DB86}"/>
    <cellStyle name="보고서 2" xfId="2064" xr:uid="{B0ED2CFF-5D47-47AF-93D6-672CC3CCFCAD}"/>
    <cellStyle name="보고서 2 2" xfId="2792" xr:uid="{C9E666F1-C0DE-4E05-A97E-704CEE06351E}"/>
    <cellStyle name="보고서 2 3" xfId="2488" xr:uid="{F8706C1D-6F03-4488-92C0-F3ED36202187}"/>
    <cellStyle name="보고서 3" xfId="2055" xr:uid="{0AD43315-6178-47CD-8B05-9B27A8B52655}"/>
    <cellStyle name="보고서 3 2" xfId="2783" xr:uid="{831565B1-6D77-4E0B-B5D8-2600C3EF6244}"/>
    <cellStyle name="보고서 4" xfId="2705" xr:uid="{1CF5FA8D-3601-49A0-A079-C0577B4A78EA}"/>
    <cellStyle name="보고서 5" xfId="2895" xr:uid="{9873D3F4-302B-4BE2-8C82-DF97D36268E4}"/>
    <cellStyle name="보고서 5 2" xfId="4048" xr:uid="{38F5A216-D373-4E61-8339-8150E40CB858}"/>
    <cellStyle name="보고서 5 3" xfId="3737" xr:uid="{4543A6E0-A971-40B4-A568-C9AB211C0DCA}"/>
    <cellStyle name="보통 10" xfId="4035" xr:uid="{926EB66D-46A7-4909-8706-6C6D93C9AC3B}"/>
    <cellStyle name="보통 2" xfId="1276" xr:uid="{4CADB5D7-C95F-4BE2-AB28-E5F844570386}"/>
    <cellStyle name="보통 2 2" xfId="2394" xr:uid="{17AE9242-7A78-43DD-A086-595B2DFEF7FB}"/>
    <cellStyle name="보통 2 3" xfId="2249" xr:uid="{A6A5B65F-7EB6-450E-AC1D-647AE842F8A5}"/>
    <cellStyle name="보통 2_02. 산업별_익스포져(2013년 9월)" xfId="3310" xr:uid="{B8412953-EFAC-44F4-B3FE-23CABC204065}"/>
    <cellStyle name="보통 3" xfId="1277" xr:uid="{530DD9B0-6ED0-4E00-8099-EA60C679F981}"/>
    <cellStyle name="보통 3 2" xfId="2395" xr:uid="{495D8F2D-781A-4220-A58E-C81AAE708D7E}"/>
    <cellStyle name="보통 3 3" xfId="2250" xr:uid="{81A8A71B-E478-4063-89FF-CCD399D95828}"/>
    <cellStyle name="보통 3 4" xfId="2958" xr:uid="{98B42054-309C-4BDC-96A1-FBAD0C2334C7}"/>
    <cellStyle name="보통 4" xfId="1278" xr:uid="{D95C5669-9B7C-493B-948C-8BF18296E028}"/>
    <cellStyle name="보통 4 2" xfId="1279" xr:uid="{11C61185-5BF6-4DEC-938A-4EF1B8920A93}"/>
    <cellStyle name="보통 5" xfId="1280" xr:uid="{EAF618E4-7AA5-4A00-B373-2E16B527A077}"/>
    <cellStyle name="보통 6" xfId="1281" xr:uid="{28C2EB0F-9443-4C5B-A24D-ACD536FF17A2}"/>
    <cellStyle name="보통 7" xfId="1282" xr:uid="{41E01A70-7726-432F-90CB-669B74986B2E}"/>
    <cellStyle name="보통 8" xfId="2848" xr:uid="{7A0B62C7-CBF7-450D-B044-1D768776DE36}"/>
    <cellStyle name="보통 9" xfId="3948" xr:uid="{B7AF04C2-BEEA-4FD0-A917-F4C66814CFE3}"/>
    <cellStyle name="普通_ 白土" xfId="1283" xr:uid="{1DFF24E6-F861-4B62-A7C7-AFC00048BD76}"/>
    <cellStyle name="뷭?_BOOKSHIP" xfId="2896" xr:uid="{075494BE-F817-43A5-96C1-B6CAB90DEAFE}"/>
    <cellStyle name="뷰A? [0]_엄넷?? " xfId="3249" xr:uid="{F794782E-C70A-4A9E-87D2-64DC8003898D}"/>
    <cellStyle name="뷰A?_엄넷?? " xfId="3250" xr:uid="{A0083C65-A07B-4313-90F6-75B9CA58C99F}"/>
    <cellStyle name="븏?_bookship" xfId="1284" xr:uid="{67A20FA1-668E-450A-BBC5-0EA28867E5BA}"/>
    <cellStyle name="사용자" xfId="1285" xr:uid="{C355A1BE-D178-4D6F-9C50-057722544C31}"/>
    <cellStyle name="常规_심양law-BS" xfId="3563" xr:uid="{A0808CF5-54D2-4FB5-93C5-2ECF28A5F46F}"/>
    <cellStyle name="새귑[0]_覩꼈1_첼鷺覩꼈瞳욋" xfId="1286" xr:uid="{29612C45-BC7B-4886-BBA2-084AFADECE48}"/>
    <cellStyle name="새귑_롤痰삠悧 " xfId="1287" xr:uid="{96CD4607-D006-4378-A5BC-7C7DD660552F}"/>
    <cellStyle name="선 수 보 험 료" xfId="1288" xr:uid="{5795D927-3E41-4E02-915E-DEFCC9F51F24}"/>
    <cellStyle name="선택영역의 가운데로" xfId="1289" xr:uid="{E39CBCE5-0BF5-4D06-9940-1157ED246AA8}"/>
    <cellStyle name="선택영역의 가운데로 2" xfId="1988" xr:uid="{31A4264E-66A1-4A58-A1E8-7066C2EA99A2}"/>
    <cellStyle name="선택영역의 가운데로 2 2" xfId="2664" xr:uid="{B131570C-2745-4DB5-97FB-7065C9E99709}"/>
    <cellStyle name="선택영역의 가운데로 2 2 2" xfId="3961" xr:uid="{6FE95616-2658-43ED-9F14-A39D12C07707}"/>
    <cellStyle name="선택영역의 가운데로 3" xfId="1987" xr:uid="{216FDDD6-F81A-48E4-A477-95DEE201207C}"/>
    <cellStyle name="선택영역의 가운데로 3 2" xfId="2528" xr:uid="{354DE814-1005-45B1-A06F-28CC42279854}"/>
    <cellStyle name="선택영역의 가운데로 3 2 2" xfId="3942" xr:uid="{CA61AD33-1583-40DD-B48A-45BB708F2461}"/>
    <cellStyle name="선택영역의 가운데로 3 3" xfId="2732" xr:uid="{199C1E1A-085D-4D56-949F-AD6156AAB80B}"/>
    <cellStyle name="선택영역의 가운데로 3 3 2" xfId="4021" xr:uid="{DC75DFB9-35F1-4667-B494-E1A521D57E9B}"/>
    <cellStyle name="선택영역의 가운데로 3 4" xfId="3745" xr:uid="{9CD81D3F-A728-4CCF-ADD7-AA13C80F41D9}"/>
    <cellStyle name="선택영역의 가운데로 4" xfId="2706" xr:uid="{80911FBD-FFB0-4F6A-9A93-9B45EC7FBB12}"/>
    <cellStyle name="선택영역의 가운데로 4 2" xfId="3798" xr:uid="{3519FA0A-017B-4C81-B333-C700B280E50D}"/>
    <cellStyle name="선택영역의 가운데로 5" xfId="3885" xr:uid="{AAE85AB5-9F37-4AAC-A6BB-28F5E0FCC469}"/>
    <cellStyle name="설명 텍스트" xfId="18" builtinId="53" customBuiltin="1"/>
    <cellStyle name="설명 텍스트 2" xfId="1290" xr:uid="{DBB5DE3F-53E9-4210-B7D3-C41464AA94CF}"/>
    <cellStyle name="설명 텍스트 2 2" xfId="2396" xr:uid="{494EE8E6-FC13-4363-AADA-7B5383D433E8}"/>
    <cellStyle name="설명 텍스트 2 3" xfId="2251" xr:uid="{FF419075-752C-4299-8C20-045D93533BD7}"/>
    <cellStyle name="설명 텍스트 2_02. 산업별_익스포져(2013년 9월)" xfId="3311" xr:uid="{23AD73B7-D5D7-45BE-963D-D4E0BAD671B3}"/>
    <cellStyle name="설명 텍스트 3" xfId="1291" xr:uid="{D1898869-79F0-4597-BB04-FD939CB8C79E}"/>
    <cellStyle name="설명 텍스트 3 2" xfId="2397" xr:uid="{052A6F8F-C73D-4BCD-967F-12242BD7E7F0}"/>
    <cellStyle name="설명 텍스트 3 3" xfId="2252" xr:uid="{2A13CF07-D6BA-4234-918C-63902622CD10}"/>
    <cellStyle name="설명 텍스트 3 4" xfId="2959" xr:uid="{04D9BDD0-97FF-4FF1-AD30-C81271DA582D}"/>
    <cellStyle name="설명 텍스트 4" xfId="1292" xr:uid="{51E91DFD-F4A9-456A-A3CF-B2380E09AEBA}"/>
    <cellStyle name="설명 텍스트 4 2" xfId="1293" xr:uid="{FA8E9166-8A64-4379-BEAE-21B99A002A4D}"/>
    <cellStyle name="설명 텍스트 5" xfId="1294" xr:uid="{709F392F-6944-47B2-88E6-479BD95FFF11}"/>
    <cellStyle name="설명 텍스트 6" xfId="1295" xr:uid="{4BFD966D-29D9-4D4F-972B-72A99A49D7B5}"/>
    <cellStyle name="설명 텍스트 7" xfId="1296" xr:uid="{4A02EC68-02A0-4C71-B1CD-BE74EA546104}"/>
    <cellStyle name="셀 확인" xfId="16" builtinId="23" customBuiltin="1"/>
    <cellStyle name="셀 확인 2" xfId="1297" xr:uid="{22BA4F07-B32A-470B-B47B-D6D844639C26}"/>
    <cellStyle name="셀 확인 2 2" xfId="2398" xr:uid="{02D91228-0E14-43BD-818E-3F621115871D}"/>
    <cellStyle name="셀 확인 2 2 2" xfId="2961" xr:uid="{AB2EB2F0-3B3A-401F-A999-22D505B6DC30}"/>
    <cellStyle name="셀 확인 2 3" xfId="2253" xr:uid="{CEC2EDC3-5809-4C8C-8A2F-3DF3D6D60686}"/>
    <cellStyle name="셀 확인 2 3 2" xfId="3847" xr:uid="{E74E1F33-C2CE-4E03-A8C9-CBD4C5A95E54}"/>
    <cellStyle name="셀 확인 2 4" xfId="2960" xr:uid="{1AF3716E-F40C-4824-9518-8C5625C8E727}"/>
    <cellStyle name="셀 확인 2 5" xfId="3465" xr:uid="{2C6C3850-2D90-44A1-847A-089AF85D0B53}"/>
    <cellStyle name="셀 확인 2_02. 산업별_익스포져(2013년 9월)" xfId="3312" xr:uid="{75C55EE6-642E-4683-A4B9-52BB54797843}"/>
    <cellStyle name="셀 확인 3" xfId="1298" xr:uid="{6A3A1F44-2AD5-44D9-AAEF-45F4DD403CF6}"/>
    <cellStyle name="셀 확인 3 2" xfId="2399" xr:uid="{D93BF8E8-F5D1-4FD8-8A24-607C44CE9AA2}"/>
    <cellStyle name="셀 확인 3 2 2" xfId="3863" xr:uid="{68453B02-69F7-4C28-B0DF-8A62629AA627}"/>
    <cellStyle name="셀 확인 3 3" xfId="2254" xr:uid="{DA137AC9-47C7-42CF-AEA1-D74DFA921C44}"/>
    <cellStyle name="셀 확인 3 4" xfId="2962" xr:uid="{E02BAB27-A0C2-4B14-8A8D-A90A903B8815}"/>
    <cellStyle name="셀 확인 3 5" xfId="3739" xr:uid="{F6C0C580-5764-4FAD-A6EC-273689AF7BEF}"/>
    <cellStyle name="셀 확인 4" xfId="1299" xr:uid="{8DC2CE2C-BFC2-45BC-A459-F64FDAB8EBA4}"/>
    <cellStyle name="셀 확인 4 2" xfId="1300" xr:uid="{EEF94AF0-FCFF-437C-B86D-3E241CCCEFB6}"/>
    <cellStyle name="셀 확인 4 2 2" xfId="3741" xr:uid="{DD33916A-9314-446F-A876-EAF89D9B463C}"/>
    <cellStyle name="셀 확인 4 3" xfId="3740" xr:uid="{3B5987F1-EF94-4B80-9352-C7BFDF0AF054}"/>
    <cellStyle name="셀 확인 5" xfId="1301" xr:uid="{08548F55-7316-433B-B097-5F75852970AA}"/>
    <cellStyle name="셀 확인 5 2" xfId="3742" xr:uid="{2AD7F80E-0725-4773-81AF-4ABBF54AA18B}"/>
    <cellStyle name="셀 확인 6" xfId="1302" xr:uid="{934F36E8-9A9C-4A93-9F3A-52AF96734803}"/>
    <cellStyle name="셀 확인 6 2" xfId="3743" xr:uid="{349AE148-9AB4-4EA1-8ADF-8C83B3BC1709}"/>
    <cellStyle name="셀 확인 7" xfId="1303" xr:uid="{DEC707E6-EDA7-49D5-A7DD-B31C57289744}"/>
    <cellStyle name="셀 확인 7 2" xfId="3744" xr:uid="{E99AA5D1-5DE4-439F-B445-FB7F27CF8602}"/>
    <cellStyle name="셀 확인 8" xfId="3564" xr:uid="{15392C92-EE85-4FA8-8EB5-5EE44A4B0B12}"/>
    <cellStyle name="셀 확인 9" xfId="3481" xr:uid="{555B9E8E-C4E8-47E2-9DC5-4C6B6C5D4058}"/>
    <cellStyle name="숫자" xfId="1304" xr:uid="{930C773E-A73D-4D4B-B442-7629F6D4A143}"/>
    <cellStyle name="숫자 2" xfId="2071" xr:uid="{D94768AE-CE63-4607-B33A-2A3F9DD13D1B}"/>
    <cellStyle name="숫자 2 2" xfId="2794" xr:uid="{4467A9BA-72D3-4CAA-BF68-85D70C5D41E9}"/>
    <cellStyle name="숫자 2 3" xfId="2489" xr:uid="{F23A4B0F-C783-4725-B7D5-8B8A1A904EBF}"/>
    <cellStyle name="숫자 3" xfId="2065" xr:uid="{BF99E8AC-7829-4823-A8B5-FACE0B218E15}"/>
    <cellStyle name="숫자 3 2" xfId="2793" xr:uid="{3E6A88D0-E604-4EA2-902B-29F7D67DA436}"/>
    <cellStyle name="숫자 4" xfId="2707" xr:uid="{F4A6B851-EB4C-40D0-975C-C5FA35EB5D3F}"/>
    <cellStyle name="숫자 5" xfId="2963" xr:uid="{3040408B-3C10-4D08-BF78-1622B8A2F1C7}"/>
    <cellStyle name="숫자 5 2" xfId="3633" xr:uid="{C78E36BB-B651-4DA2-9E32-BEAEABC9D9DF}"/>
    <cellStyle name="숫자 5 3" xfId="3914" xr:uid="{AF361EF8-CA4D-48E3-951A-4DE0F0F379AB}"/>
    <cellStyle name="숫자(R)" xfId="1305" xr:uid="{71B15AB0-7FC8-485B-8879-B68C5BD45474}"/>
    <cellStyle name="숫자_요약분" xfId="1306" xr:uid="{76588C53-A1F4-4B6D-8C67-F26ABDBEAD91}"/>
    <cellStyle name="쉼표 [0]" xfId="1" builtinId="6"/>
    <cellStyle name="쉼표 [0] 10" xfId="1308" xr:uid="{2FBBDC9D-8298-4AB3-814C-DD969F3D168B}"/>
    <cellStyle name="쉼표 [0] 10 2" xfId="2965" xr:uid="{3B69069A-E98C-48B5-8288-0D53AABBDD3A}"/>
    <cellStyle name="쉼표 [0] 10 2 2" xfId="4213" xr:uid="{F5A2C00A-DD39-436B-817E-512FED76C3A2}"/>
    <cellStyle name="쉼표 [0] 10 3" xfId="2964" xr:uid="{30A2AF45-3CF9-401A-AE26-09BC2983296D}"/>
    <cellStyle name="쉼표 [0] 10 3 2" xfId="4212" xr:uid="{757F56C6-B82C-4DC4-ACA6-963DD0655B4D}"/>
    <cellStyle name="쉼표 [0] 10 4" xfId="4110" xr:uid="{A279E259-C7E9-4879-8DDA-D73F37469FEC}"/>
    <cellStyle name="쉼표 [0] 10 5" xfId="4320" xr:uid="{E5105343-E2F2-4082-B7C0-EE815414F5B6}"/>
    <cellStyle name="쉼표 [0] 10 6" xfId="4324" xr:uid="{4B11A7AC-5B3A-47E2-B0D1-5A7E15AD780B}"/>
    <cellStyle name="쉼표 [0] 11" xfId="1309" xr:uid="{DB72E363-94B8-4A25-8206-C2BDE4D42DC4}"/>
    <cellStyle name="쉼표 [0] 11 2" xfId="2966" xr:uid="{3A6EFA35-E4A2-4259-9284-DE7EA50B91BD}"/>
    <cellStyle name="쉼표 [0] 11 2 2" xfId="4214" xr:uid="{AEC7400E-9E00-4EE7-8C67-9FAF93F28711}"/>
    <cellStyle name="쉼표 [0] 12" xfId="5" xr:uid="{00000000-0005-0000-0000-000002000000}"/>
    <cellStyle name="쉼표 [0] 12 10" xfId="4067" xr:uid="{8A1A4353-B62F-4A43-BBFA-E6CC8539405E}"/>
    <cellStyle name="쉼표 [0] 12 11" xfId="4317" xr:uid="{24D5809B-5248-45AE-9367-FB8858504415}"/>
    <cellStyle name="쉼표 [0] 12 2" xfId="1310" xr:uid="{D166E944-CC02-4FAD-ABF4-5826157A5722}"/>
    <cellStyle name="쉼표 [0] 12 2 2" xfId="3467" xr:uid="{FF78158C-3460-41E1-9CF2-C1FE540DD798}"/>
    <cellStyle name="쉼표 [0] 12 2 2 2" xfId="4270" xr:uid="{70F0C15D-0A12-4C19-B1EC-03A8ED666A41}"/>
    <cellStyle name="쉼표 [0] 12 2 3" xfId="4111" xr:uid="{B20B9296-28FF-4423-9A82-F45719082AEA}"/>
    <cellStyle name="쉼표 [0] 12 3" xfId="2131" xr:uid="{F0C262A4-002D-45F7-BEAF-9C9E6C8852F3}"/>
    <cellStyle name="쉼표 [0] 12 3 2" xfId="2517" xr:uid="{8D6837E9-E3F3-466B-9BEB-061298709AF0}"/>
    <cellStyle name="쉼표 [0] 12 3 2 2" xfId="4186" xr:uid="{D7D1FBB4-C62D-4210-B254-346A56AB31A2}"/>
    <cellStyle name="쉼표 [0] 12 3 3" xfId="4157" xr:uid="{13273F11-4965-4A85-AD07-F8AD71BC82DB}"/>
    <cellStyle name="쉼표 [0] 12 4" xfId="2447" xr:uid="{182FF1F0-D580-4D7D-A735-66DE040F49EC}"/>
    <cellStyle name="쉼표 [0] 12 4 2" xfId="4176" xr:uid="{099FCEDA-77CB-49E9-BBA6-2C543D4CD91B}"/>
    <cellStyle name="쉼표 [0] 12 5" xfId="2255" xr:uid="{0DBAA8BD-35EA-4122-8EDE-0D2A0C6EBD9B}"/>
    <cellStyle name="쉼표 [0] 12 5 2" xfId="4167" xr:uid="{EEA301A0-B0A1-4C26-95A0-EFA540D0C047}"/>
    <cellStyle name="쉼표 [0] 12 6" xfId="2967" xr:uid="{C872CA58-982B-4C25-8F38-30114BBF2BDC}"/>
    <cellStyle name="쉼표 [0] 12 6 2" xfId="4215" xr:uid="{CC5FBA96-4912-4294-82BD-C67EEF531B38}"/>
    <cellStyle name="쉼표 [0] 12 7" xfId="3466" xr:uid="{0CBFBC3B-9015-457F-AD50-B09F59C14B6B}"/>
    <cellStyle name="쉼표 [0] 12 7 2" xfId="4269" xr:uid="{A98841E6-5791-47B7-8B44-1E70E90A2D73}"/>
    <cellStyle name="쉼표 [0] 12 8" xfId="1984" xr:uid="{A14F4C86-0F47-4392-903D-2564B0EFCFF9}"/>
    <cellStyle name="쉼표 [0] 12 8 2" xfId="4146" xr:uid="{8BE69888-E8C7-4108-AAE1-5A484DE338AB}"/>
    <cellStyle name="쉼표 [0] 12 9" xfId="49" xr:uid="{E6B5151E-417F-44A7-A5F1-C52C291FC61A}"/>
    <cellStyle name="쉼표 [0] 12 9 2" xfId="4073" xr:uid="{732DB5C6-F15E-448F-8831-04F3B77009FC}"/>
    <cellStyle name="쉼표 [0] 13" xfId="2072" xr:uid="{018E68E6-C087-405E-BBFD-8F491DDACA36}"/>
    <cellStyle name="쉼표 [0] 13 2" xfId="3391" xr:uid="{3E6B5E40-1AC4-4CF0-82FA-9F0C11BB8A76}"/>
    <cellStyle name="쉼표 [0] 13 2 2" xfId="4255" xr:uid="{C0B5A6DC-AEC2-44A2-AF26-AA4C7C6ABC0A}"/>
    <cellStyle name="쉼표 [0] 13 3" xfId="3334" xr:uid="{610184E9-0FFA-4FD8-9991-78F9F51F0919}"/>
    <cellStyle name="쉼표 [0] 13 3 2" xfId="4248" xr:uid="{4ADD1DBC-6080-419C-90DB-5F5A30008366}"/>
    <cellStyle name="쉼표 [0] 13 4" xfId="4156" xr:uid="{62CBBF2F-84F1-4367-A9CE-A3C312BA4D6F}"/>
    <cellStyle name="쉼표 [0] 14" xfId="2137" xr:uid="{A9DAD83B-3A25-40EA-92C0-0E3A1F669147}"/>
    <cellStyle name="쉼표 [0] 14 2" xfId="2520" xr:uid="{8D060DE8-E821-453A-9059-4DD134B6D878}"/>
    <cellStyle name="쉼표 [0] 14 2 2" xfId="4187" xr:uid="{2E4F16EB-5408-44DA-9AB9-BDF1ABE841B5}"/>
    <cellStyle name="쉼표 [0] 14 3" xfId="4159" xr:uid="{96DC2104-9796-4A3B-BCDE-B77815A68441}"/>
    <cellStyle name="쉼표 [0] 14 4" xfId="4318" xr:uid="{B65B5CC3-087E-4DA4-9301-C6DA2A13E5DF}"/>
    <cellStyle name="쉼표 [0] 15" xfId="2139" xr:uid="{703CDFB0-5EE0-4DAA-B933-66DCEF1D9E21}"/>
    <cellStyle name="쉼표 [0] 15 2" xfId="2522" xr:uid="{CA6B9A33-E8F1-4C7E-B85F-0192C099E3C5}"/>
    <cellStyle name="쉼표 [0] 15 2 2" xfId="4188" xr:uid="{30FB5A68-A1E6-4452-9C6D-9065590D6896}"/>
    <cellStyle name="쉼표 [0] 15 3" xfId="3369" xr:uid="{E13CCCD3-ABB8-4295-B106-FF145D81A4B3}"/>
    <cellStyle name="쉼표 [0] 15 3 2" xfId="4254" xr:uid="{59FA05F6-628D-4190-8116-831E1C3AEABB}"/>
    <cellStyle name="쉼표 [0] 15 4" xfId="4160" xr:uid="{8136D11D-862F-4E0B-85C4-574AECC8AF1E}"/>
    <cellStyle name="쉼표 [0] 16" xfId="2400" xr:uid="{68DF0C26-1B0F-4DE1-909F-5F12AF88B58F}"/>
    <cellStyle name="쉼표 [0] 16 2" xfId="4171" xr:uid="{CDE2D18A-04F1-4823-81C0-CA3D5C4AC564}"/>
    <cellStyle name="쉼표 [0] 17" xfId="1311" xr:uid="{56EAC1D0-A21B-4BBD-A379-C82EEBAB3713}"/>
    <cellStyle name="쉼표 [0] 17 2" xfId="4112" xr:uid="{7DAB95AA-B575-437B-8526-BB88BFC0BF03}"/>
    <cellStyle name="쉼표 [0] 18" xfId="1312" xr:uid="{264612F9-BBCC-4444-A523-96003144827A}"/>
    <cellStyle name="쉼표 [0] 18 2" xfId="4113" xr:uid="{8526B1F1-B158-43A6-B6F7-EFECEB02190A}"/>
    <cellStyle name="쉼표 [0] 19" xfId="2147" xr:uid="{3A014FE9-BB10-4402-9583-ED3B836279FE}"/>
    <cellStyle name="쉼표 [0] 19 2" xfId="4163" xr:uid="{A187959B-B72F-4A45-B439-BE2CC3933D87}"/>
    <cellStyle name="쉼표 [0] 2" xfId="38" xr:uid="{3429831B-2226-473E-8668-09EB54CA38DC}"/>
    <cellStyle name="쉼표 [0] 2 10" xfId="1314" xr:uid="{A5438F04-F879-4B00-905D-52B697203099}"/>
    <cellStyle name="쉼표 [0] 2 10 2" xfId="4115" xr:uid="{E1FAF855-0CAA-4C33-BACF-4E07C7B0A16D}"/>
    <cellStyle name="쉼표 [0] 2 11" xfId="2863" xr:uid="{7318040E-C54A-4C0C-B388-7C02083CCCBF}"/>
    <cellStyle name="쉼표 [0] 2 11 2" xfId="4201" xr:uid="{D5F49704-C1D2-4CDB-AEC0-F278994BDA14}"/>
    <cellStyle name="쉼표 [0] 2 12" xfId="3402" xr:uid="{F638485E-6B4F-4BC4-A574-E3A03B261784}"/>
    <cellStyle name="쉼표 [0] 2 12 2" xfId="4262" xr:uid="{1E5445D1-EA28-4EE4-8AA4-725A0BAF0F7B}"/>
    <cellStyle name="쉼표 [0] 2 13" xfId="3468" xr:uid="{8E407F9F-5FF4-46DF-9E32-C07C446A7D25}"/>
    <cellStyle name="쉼표 [0] 2 13 2" xfId="4271" xr:uid="{D96BA918-C14E-4F40-8B48-77BA86B43590}"/>
    <cellStyle name="쉼표 [0] 2 14" xfId="3566" xr:uid="{5A20EA44-E4A4-4A70-80EE-AB49C43ABFAD}"/>
    <cellStyle name="쉼표 [0] 2 14 2" xfId="4293" xr:uid="{76EBE9D2-88F2-4E12-B5EE-595E9BA87DDE}"/>
    <cellStyle name="쉼표 [0] 2 15" xfId="1313" xr:uid="{DBAD9677-B792-44AB-9716-94170741EC64}"/>
    <cellStyle name="쉼표 [0] 2 15 2" xfId="4114" xr:uid="{7C0C065E-C84A-4E78-93D9-1474B977BE03}"/>
    <cellStyle name="쉼표 [0] 2 16" xfId="4069" xr:uid="{D90DDA0F-A55A-4231-B139-FCB8215377B1}"/>
    <cellStyle name="쉼표 [0] 2 17" xfId="4310" xr:uid="{8F032C4E-2DF9-4B38-A087-7EA3A4D7A5C7}"/>
    <cellStyle name="쉼표 [0] 2 18" xfId="4322" xr:uid="{DECF518A-2A4D-4393-BC79-0B634776D05F}"/>
    <cellStyle name="쉼표 [0] 2 19" xfId="4323" xr:uid="{476E1029-C8B2-4537-824A-EBD55ED1DCE9}"/>
    <cellStyle name="쉼표 [0] 2 2" xfId="45" xr:uid="{0F3D0177-EBA4-4210-83C1-2AB12C7AB9F4}"/>
    <cellStyle name="쉼표 [0] 2 2 2" xfId="2145" xr:uid="{A449981E-B0F1-4AFF-8EE6-6203C2E8BD02}"/>
    <cellStyle name="쉼표 [0] 2 2 2 2" xfId="3251" xr:uid="{F0253F4D-0DEA-44B4-8DB5-486C77E24D1C}"/>
    <cellStyle name="쉼표 [0] 2 2 2 2 2" xfId="4234" xr:uid="{A9D96BC1-5EC6-4411-99B7-D0EBD365542D}"/>
    <cellStyle name="쉼표 [0] 2 2 2 3" xfId="3495" xr:uid="{EB7BE48D-5A93-45F2-AA9D-9ED3DD9CF826}"/>
    <cellStyle name="쉼표 [0] 2 2 2 3 2" xfId="4281" xr:uid="{A5B72794-B006-47E0-9DCA-751F0BA723D9}"/>
    <cellStyle name="쉼표 [0] 2 2 2 4" xfId="4162" xr:uid="{CEC61B73-2F03-433A-BB32-1FD362DE9AF2}"/>
    <cellStyle name="쉼표 [0] 2 2 3" xfId="2402" xr:uid="{428980F1-C626-44C9-9172-FF24647C9659}"/>
    <cellStyle name="쉼표 [0] 2 2 3 2" xfId="3341" xr:uid="{3C1DF5C5-A99B-4EAC-B43E-A35F562E7EB7}"/>
    <cellStyle name="쉼표 [0] 2 2 3 2 2" xfId="4249" xr:uid="{A29C9895-A8FD-42AD-9BD4-CBCF75C20A22}"/>
    <cellStyle name="쉼표 [0] 2 2 3 3" xfId="4173" xr:uid="{6220A2D6-A649-46F6-9920-7B4C445BEC1F}"/>
    <cellStyle name="쉼표 [0] 2 2 4" xfId="3057" xr:uid="{DC4A7D8E-509B-40BF-9851-143E821B6A3E}"/>
    <cellStyle name="쉼표 [0] 2 2 4 2" xfId="4230" xr:uid="{5C914F6F-88ED-4230-AE7D-21F16CD52499}"/>
    <cellStyle name="쉼표 [0] 2 2 5" xfId="2969" xr:uid="{CF31D770-058B-4402-B9E2-2E6E4C634095}"/>
    <cellStyle name="쉼표 [0] 2 2 5 2" xfId="4217" xr:uid="{B2774DEC-6513-4780-B126-F8E9365FF29F}"/>
    <cellStyle name="쉼표 [0] 2 2 6" xfId="3469" xr:uid="{A7FF8C3F-2826-42FC-A47A-14B279EFF604}"/>
    <cellStyle name="쉼표 [0] 2 2 6 2" xfId="4272" xr:uid="{F8EA3E78-764A-4DD4-B97C-92F3823D0CD4}"/>
    <cellStyle name="쉼표 [0] 2 2 7" xfId="1315" xr:uid="{DD9E8989-FD3E-448F-B59D-6C4F4B70D48F}"/>
    <cellStyle name="쉼표 [0] 2 2 7 2" xfId="4116" xr:uid="{BF31F935-7B2A-4259-A502-790D54CFA97C}"/>
    <cellStyle name="쉼표 [0] 2 2 8" xfId="4072" xr:uid="{FAB0B94A-0C78-4F97-A250-011AB10E06F6}"/>
    <cellStyle name="쉼표 [0] 2 3" xfId="1316" xr:uid="{69981620-0EC6-4E34-8AD2-9163C123591E}"/>
    <cellStyle name="쉼표 [0] 2 3 2" xfId="3330" xr:uid="{2B909007-9839-49FA-A593-6D03620851CD}"/>
    <cellStyle name="쉼표 [0] 2 3 2 2" xfId="4247" xr:uid="{D5C21E3D-EE26-428B-BDE1-3160E4B63BF3}"/>
    <cellStyle name="쉼표 [0] 2 3 3" xfId="3252" xr:uid="{2EB3D603-A6DB-420B-A932-834FA4178CCC}"/>
    <cellStyle name="쉼표 [0] 2 3 3 2" xfId="4235" xr:uid="{14D1334D-8951-4708-ADE6-7A79A5DCB731}"/>
    <cellStyle name="쉼표 [0] 2 3 4" xfId="2970" xr:uid="{180FE00A-E15D-49E2-AF10-0503E6894819}"/>
    <cellStyle name="쉼표 [0] 2 3 4 2" xfId="4218" xr:uid="{B3B2B7B4-3455-4FD0-8CB6-832D5CABD166}"/>
    <cellStyle name="쉼표 [0] 2 3 5" xfId="4117" xr:uid="{5671CCE9-C8B1-4F20-BDA3-331307DB6ECA}"/>
    <cellStyle name="쉼표 [0] 2 4" xfId="1317" xr:uid="{AA7444EE-B623-42E9-A1ED-8D77946B04D0}"/>
    <cellStyle name="쉼표 [0] 2 4 2" xfId="3342" xr:uid="{5EA97C59-3DA6-467F-93B8-159A9F99ECF6}"/>
    <cellStyle name="쉼표 [0] 2 4 2 2" xfId="4250" xr:uid="{5240FA4F-5403-46EA-9F6E-7C2FDA7D2109}"/>
    <cellStyle name="쉼표 [0] 2 4 3" xfId="3253" xr:uid="{72807DE9-3667-4A98-8680-155B113C8A3A}"/>
    <cellStyle name="쉼표 [0] 2 4 3 2" xfId="4236" xr:uid="{5356F315-5D74-407B-BABB-1010393B60BB}"/>
    <cellStyle name="쉼표 [0] 2 4 4" xfId="2971" xr:uid="{17107E75-6805-47A4-AD3B-F80D8E9D2100}"/>
    <cellStyle name="쉼표 [0] 2 4 4 2" xfId="4219" xr:uid="{D8905B23-04B4-4A0B-8AF6-D3812FE0B3C0}"/>
    <cellStyle name="쉼표 [0] 2 4 5" xfId="4118" xr:uid="{92B21BA4-9C81-4C3F-9606-4B2675189030}"/>
    <cellStyle name="쉼표 [0] 2 5" xfId="1318" xr:uid="{47B5A02B-43F1-49D9-AE4D-799D303A1ADC}"/>
    <cellStyle name="쉼표 [0] 2 5 2" xfId="2968" xr:uid="{D74A3227-E6E4-4918-8860-C03D807A064F}"/>
    <cellStyle name="쉼표 [0] 2 5 2 2" xfId="4216" xr:uid="{AC637279-8C34-48A3-8DC0-0AE79DEBD672}"/>
    <cellStyle name="쉼표 [0] 2 5 3" xfId="4119" xr:uid="{64CC01EE-CE4D-4CD6-91C5-BA1C7AAA0DE0}"/>
    <cellStyle name="쉼표 [0] 2 6" xfId="1319" xr:uid="{4CD4683A-B34A-4293-B3C7-2BE51CD600BF}"/>
    <cellStyle name="쉼표 [0] 2 6 2" xfId="4120" xr:uid="{BB007C05-330B-4457-8692-59567ADCD629}"/>
    <cellStyle name="쉼표 [0] 2 7" xfId="1320" xr:uid="{CC2BF974-890C-44F3-8EA3-135A19DCE7A4}"/>
    <cellStyle name="쉼표 [0] 2 7 2" xfId="1321" xr:uid="{43F7F654-E962-4DD3-9302-688B68B0C4C7}"/>
    <cellStyle name="쉼표 [0] 2 7 2 2" xfId="4122" xr:uid="{CA37F49B-399B-4D8C-8318-85EB63A94EAF}"/>
    <cellStyle name="쉼표 [0] 2 7 3" xfId="4121" xr:uid="{6B6C4341-5CEE-441A-8FFF-C5EF839FDC05}"/>
    <cellStyle name="쉼표 [0] 2 8" xfId="1322" xr:uid="{8C574EA1-48FE-471A-8E14-4D3A850211A3}"/>
    <cellStyle name="쉼표 [0] 2 8 2" xfId="4123" xr:uid="{C136FDA6-5E39-454C-A934-C498AF3C6CB5}"/>
    <cellStyle name="쉼표 [0] 2 9" xfId="2401" xr:uid="{B6CAF716-8F52-4447-819E-F0F4674CA2C4}"/>
    <cellStyle name="쉼표 [0] 2 9 2" xfId="4172" xr:uid="{E4C22F44-A6C4-47BE-AC93-3C4439250238}"/>
    <cellStyle name="쉼표 [0] 20" xfId="2862" xr:uid="{D240B6EA-BBA3-41AF-81CE-597D1882DC87}"/>
    <cellStyle name="쉼표 [0] 20 2" xfId="4200" xr:uid="{72AE8FD3-DA5B-4683-946A-850CC88A6BEE}"/>
    <cellStyle name="쉼표 [0] 21" xfId="3401" xr:uid="{AC726084-C81B-4813-9B9F-7A16AC5E3C3D}"/>
    <cellStyle name="쉼표 [0] 21 2" xfId="4261" xr:uid="{013BA03B-9E3B-4416-BDAD-4A34057FF322}"/>
    <cellStyle name="쉼표 [0] 22" xfId="3407" xr:uid="{7BF2ABA9-BBB3-4EA5-9C5D-D53677149206}"/>
    <cellStyle name="쉼표 [0] 22 2" xfId="4264" xr:uid="{DD15DB41-1ED1-4B5B-B27D-EE67793C1A93}"/>
    <cellStyle name="쉼표 [0] 23" xfId="3408" xr:uid="{C37198F1-A1E8-415F-9FF9-F385DDF7FA76}"/>
    <cellStyle name="쉼표 [0] 23 2" xfId="1323" xr:uid="{1358BC76-A752-4FAB-9F0C-91D755E79643}"/>
    <cellStyle name="쉼표 [0] 23 2 2" xfId="4124" xr:uid="{EBEB5DC2-101C-4BC6-BE28-4E8D022315B8}"/>
    <cellStyle name="쉼표 [0] 23 3" xfId="4265" xr:uid="{4A88EF8D-0CC3-4B8D-9D46-A6E020B5CBC1}"/>
    <cellStyle name="쉼표 [0] 24" xfId="3565" xr:uid="{5F3C30AA-AC12-4E7B-AF83-43F1FC3A8D71}"/>
    <cellStyle name="쉼표 [0] 24 2" xfId="4292" xr:uid="{6F99B232-9752-498E-B7ED-710F779E853D}"/>
    <cellStyle name="쉼표 [0] 25" xfId="1307" xr:uid="{36C4154A-74BB-4A3B-9CA8-17EED187F15E}"/>
    <cellStyle name="쉼표 [0] 25 2" xfId="4109" xr:uid="{05626D2F-0467-4626-9F49-EAE6120BAE89}"/>
    <cellStyle name="쉼표 [0] 26" xfId="39" xr:uid="{2D415BCC-947A-4BC3-910F-4229AF7E4410}"/>
    <cellStyle name="쉼표 [0] 26 2" xfId="4070" xr:uid="{B207B923-3D1E-4201-B215-672D460F4498}"/>
    <cellStyle name="쉼표 [0] 27" xfId="4307" xr:uid="{EB76FE97-B54C-4106-BC1A-D5058F6D103D}"/>
    <cellStyle name="쉼표 [0] 28" xfId="4326" xr:uid="{7FABBD87-B0EE-43D6-8851-992F46ECF00E}"/>
    <cellStyle name="쉼표 [0] 3" xfId="43" xr:uid="{4121961A-2003-47DE-B726-06AD1F2505D3}"/>
    <cellStyle name="쉼표 [0] 3 10" xfId="2403" xr:uid="{EF01DDFE-AD8A-416E-BDBD-31040E695AEC}"/>
    <cellStyle name="쉼표 [0] 3 10 2" xfId="4174" xr:uid="{15847E94-CFFF-408A-9242-A6445352A478}"/>
    <cellStyle name="쉼표 [0] 3 11" xfId="2149" xr:uid="{F90E4A86-5ADB-44BC-BA31-B310DFF1A044}"/>
    <cellStyle name="쉼표 [0] 3 11 2" xfId="4164" xr:uid="{9395ED78-C241-4E3A-9042-A87D96174579}"/>
    <cellStyle name="쉼표 [0] 3 12" xfId="2972" xr:uid="{E8F19B19-D189-4435-A7C4-A0438FACF55C}"/>
    <cellStyle name="쉼표 [0] 3 12 2" xfId="4220" xr:uid="{B4B2DCBC-8755-462D-869C-225CBC07C4F9}"/>
    <cellStyle name="쉼표 [0] 3 13" xfId="3470" xr:uid="{CFB46256-966C-49EA-9DB8-C36B1A97E9CC}"/>
    <cellStyle name="쉼표 [0] 3 13 2" xfId="4273" xr:uid="{58502657-284C-4341-BB52-7A484838CC5C}"/>
    <cellStyle name="쉼표 [0] 3 14" xfId="1324" xr:uid="{CD6F63D9-1715-4C13-8F46-474EF18942F3}"/>
    <cellStyle name="쉼표 [0] 3 14 2" xfId="4125" xr:uid="{4BB05761-4C19-4B2A-95C7-2584554DEB39}"/>
    <cellStyle name="쉼표 [0] 3 15" xfId="4071" xr:uid="{1755796B-E577-4B9B-8BB5-1D0142BD3B19}"/>
    <cellStyle name="쉼표 [0] 3 2" xfId="1325" xr:uid="{D3E0FE3C-90B1-4701-AA3C-43AE725B6F23}"/>
    <cellStyle name="쉼표 [0] 3 2 2" xfId="3254" xr:uid="{3E9CC43D-2686-4D81-9F13-F1F6F821B9A0}"/>
    <cellStyle name="쉼표 [0] 3 2 2 2" xfId="4237" xr:uid="{FF727B16-3025-4DD8-BDE3-03679BB18682}"/>
    <cellStyle name="쉼표 [0] 3 2 2 2 2" xfId="4309" xr:uid="{A04A2848-9F80-4BF8-B6D7-B203620D6442}"/>
    <cellStyle name="쉼표 [0] 3 2 2 3" xfId="4308" xr:uid="{19EFE399-883B-4043-90EF-EFC418F52C0A}"/>
    <cellStyle name="쉼표 [0] 3 2 3" xfId="3485" xr:uid="{492AFEAE-9A90-49B8-B826-32CFC0BE4E13}"/>
    <cellStyle name="쉼표 [0] 3 2 3 2" xfId="4276" xr:uid="{31C72856-7F55-4808-AE04-8F203955BA61}"/>
    <cellStyle name="쉼표 [0] 3 2 4" xfId="4126" xr:uid="{EACD072E-8F1A-4BAB-BDF7-559016D59A00}"/>
    <cellStyle name="쉼표 [0] 3 3" xfId="1326" xr:uid="{92A77705-51AA-4142-A534-64D91237F065}"/>
    <cellStyle name="쉼표 [0] 3 3 2" xfId="3255" xr:uid="{BB4CD97B-F232-4CA7-9404-B149B4665874}"/>
    <cellStyle name="쉼표 [0] 3 3 2 2" xfId="4238" xr:uid="{A3DD688A-0517-4B63-B124-5C447D06E81D}"/>
    <cellStyle name="쉼표 [0] 3 3 3" xfId="3488" xr:uid="{6D14F4D5-4B08-4539-A75F-68BACD9E22F0}"/>
    <cellStyle name="쉼표 [0] 3 3 3 2" xfId="4278" xr:uid="{26BFC9EA-0F59-472A-BBE8-03DCF8BEA091}"/>
    <cellStyle name="쉼표 [0] 3 3 4" xfId="4127" xr:uid="{982A6D65-E016-454B-B0E9-63AF4E7F223F}"/>
    <cellStyle name="쉼표 [0] 3 4" xfId="1327" xr:uid="{BB9C98E3-E8AC-4140-8EE7-C2F64FDE90AE}"/>
    <cellStyle name="쉼표 [0] 3 4 2" xfId="3343" xr:uid="{8AB592B9-C285-45EE-942E-62BF4A794001}"/>
    <cellStyle name="쉼표 [0] 3 4 2 2" xfId="4251" xr:uid="{590BAC95-964F-40DF-A148-47233FEB50ED}"/>
    <cellStyle name="쉼표 [0] 3 4 3" xfId="3492" xr:uid="{5FDB971E-2424-4BB4-A039-1CF993E39326}"/>
    <cellStyle name="쉼표 [0] 3 4 3 2" xfId="4280" xr:uid="{4485D95A-BE5A-4C05-BB3C-7E076C3D0DF7}"/>
    <cellStyle name="쉼표 [0] 3 4 4" xfId="4128" xr:uid="{EF7A7C44-BC28-4F04-839D-57BD2B92131E}"/>
    <cellStyle name="쉼표 [0] 3 5" xfId="1328" xr:uid="{95D8B4FF-4C3F-4C1A-82A6-D6051B91F781}"/>
    <cellStyle name="쉼표 [0] 3 5 2" xfId="3050" xr:uid="{3E080BDA-FA50-42F0-9667-F827C46A450D}"/>
    <cellStyle name="쉼표 [0] 3 5 2 2" xfId="4229" xr:uid="{54F057F6-023F-4CED-B098-EF6A5F85DD42}"/>
    <cellStyle name="쉼표 [0] 3 5 3" xfId="4129" xr:uid="{E7F8DB4B-2C3C-43DC-9FB0-3DEF4BE53944}"/>
    <cellStyle name="쉼표 [0] 3 6" xfId="1329" xr:uid="{E8177C85-29BB-421D-AFF8-EE69682101FB}"/>
    <cellStyle name="쉼표 [0] 3 6 2" xfId="4130" xr:uid="{038E0779-B908-4F16-A357-B2F5BF968C14}"/>
    <cellStyle name="쉼표 [0] 3 7" xfId="1330" xr:uid="{632C31EB-15CC-4060-8375-520241C16FBA}"/>
    <cellStyle name="쉼표 [0] 3 7 2" xfId="1331" xr:uid="{7AA20EC7-3D2B-4CD4-9C9A-51C38F881136}"/>
    <cellStyle name="쉼표 [0] 3 7 2 2" xfId="4132" xr:uid="{3226FBDA-5F9E-4714-B746-B276EEF419C1}"/>
    <cellStyle name="쉼표 [0] 3 7 3" xfId="4131" xr:uid="{EF38C945-6314-4526-B3C1-7CB61EB3E961}"/>
    <cellStyle name="쉼표 [0] 3 8" xfId="1332" xr:uid="{CB7DB396-CBC0-4081-8407-17ACBD22E59B}"/>
    <cellStyle name="쉼표 [0] 3 8 2" xfId="4133" xr:uid="{9C4FEC1B-2443-4F1C-8032-A80861C156CB}"/>
    <cellStyle name="쉼표 [0] 3 9" xfId="2141" xr:uid="{1C29FD9A-2C7D-4667-AD08-BE6546DD430A}"/>
    <cellStyle name="쉼표 [0] 3 9 2" xfId="2524" xr:uid="{F320E72F-8979-4518-BE0C-5B7B04EB4BD2}"/>
    <cellStyle name="쉼표 [0] 3 9 2 2" xfId="4189" xr:uid="{343DBFAE-AE41-4180-8A07-AA6F5EC4229C}"/>
    <cellStyle name="쉼표 [0] 3 9 3" xfId="4161" xr:uid="{728386FE-7737-4065-92E8-85FDA6553B8D}"/>
    <cellStyle name="쉼표 [0] 4" xfId="56" xr:uid="{3940EA6B-0761-4BC6-83C8-83E030DC5EB0}"/>
    <cellStyle name="쉼표 [0] 4 2" xfId="1334" xr:uid="{653BEA2C-8570-4A9B-997F-50082A74A321}"/>
    <cellStyle name="쉼표 [0] 4 2 2" xfId="3256" xr:uid="{B0253CFD-BB68-41F9-BF34-A2528C82448A}"/>
    <cellStyle name="쉼표 [0] 4 2 2 2" xfId="4239" xr:uid="{CF7A9137-2B5C-4573-9C93-49CD4233DE48}"/>
    <cellStyle name="쉼표 [0] 4 2 3" xfId="4135" xr:uid="{FF7AA132-B55F-4CFA-9BEE-30F954964BCE}"/>
    <cellStyle name="쉼표 [0] 4 3" xfId="3257" xr:uid="{D89A51AC-CA9A-46B7-9292-B32230AC8D56}"/>
    <cellStyle name="쉼표 [0] 4 3 2" xfId="4240" xr:uid="{8D716FF2-5385-47C5-BE25-58FD6084E8F3}"/>
    <cellStyle name="쉼표 [0] 4 4" xfId="2973" xr:uid="{9E802B7E-8515-45D4-9002-9CD1D9BC823F}"/>
    <cellStyle name="쉼표 [0] 4 4 2" xfId="4221" xr:uid="{58ED7A0F-FE0B-4B80-B7D2-8ACCFB2B0439}"/>
    <cellStyle name="쉼표 [0] 4 5" xfId="3484" xr:uid="{950398A7-4765-4EF9-A7F1-02F748493C89}"/>
    <cellStyle name="쉼표 [0] 4 5 2" xfId="4275" xr:uid="{F3693F03-A4E0-43B8-AC26-E547B21DACFC}"/>
    <cellStyle name="쉼표 [0] 4 6" xfId="1333" xr:uid="{DA20D2A5-45FE-45C6-BB61-27D76D8CE41A}"/>
    <cellStyle name="쉼표 [0] 4 6 2" xfId="4134" xr:uid="{20C0EBE7-FA7C-42B2-97F5-792018B92A0F}"/>
    <cellStyle name="쉼표 [0] 4 7" xfId="4074" xr:uid="{298AACFC-ED98-4E91-A0D9-3DABC42DBBD7}"/>
    <cellStyle name="쉼표 [0] 5" xfId="1335" xr:uid="{E036415B-3E85-443D-96B5-0699DE4E0C87}"/>
    <cellStyle name="쉼표 [0] 5 2" xfId="3259" xr:uid="{18F06AEF-6400-425E-A5B6-4534D7A45304}"/>
    <cellStyle name="쉼표 [0] 5 2 2" xfId="2291" xr:uid="{996F3409-73E0-4447-96C0-5A687A6D3B6E}"/>
    <cellStyle name="쉼표 [0] 5 2 2 2" xfId="3552" xr:uid="{0CE86B2E-04F1-4FC8-ACA1-4DA7DA89524E}"/>
    <cellStyle name="쉼표 [0] 5 2 2 2 2" xfId="4283" xr:uid="{86C5E762-F543-41C3-A139-3BCA6B3A4857}"/>
    <cellStyle name="쉼표 [0] 5 2 2 3" xfId="4169" xr:uid="{0BE013BE-ECE7-4612-8784-F0B9AAAD0E53}"/>
    <cellStyle name="쉼표 [0] 5 2 3" xfId="4242" xr:uid="{3104EBDB-15BD-42E1-A0D8-BFF38E798A91}"/>
    <cellStyle name="쉼표 [0] 5 3" xfId="3324" xr:uid="{A0008083-DE1B-438E-B571-279C3A86A42B}"/>
    <cellStyle name="쉼표 [0] 5 3 2" xfId="4246" xr:uid="{25439D6F-F33A-4AD6-A285-0926CFF86404}"/>
    <cellStyle name="쉼표 [0] 5 4" xfId="3258" xr:uid="{3B6745C1-4599-4545-8C32-D365F25BECC9}"/>
    <cellStyle name="쉼표 [0] 5 4 2" xfId="4241" xr:uid="{CDE39CBE-6B9F-4C1A-97BA-C2B4B42C86D5}"/>
    <cellStyle name="쉼표 [0] 5 5" xfId="3344" xr:uid="{096809DA-1178-400D-8488-FB5218BEAFA1}"/>
    <cellStyle name="쉼표 [0] 5 5 2" xfId="4252" xr:uid="{F3361913-FE23-4896-8231-EE6AF6D4E345}"/>
    <cellStyle name="쉼표 [0] 5 6" xfId="3061" xr:uid="{F4CB723A-699E-4377-A97D-442C47567FD7}"/>
    <cellStyle name="쉼표 [0] 5 6 2" xfId="4232" xr:uid="{F26F5D9C-9A10-4A34-939B-37D1B67153AB}"/>
    <cellStyle name="쉼표 [0] 5 7" xfId="2974" xr:uid="{409891C6-4014-448D-8600-87FF9A5E8200}"/>
    <cellStyle name="쉼표 [0] 5 7 2" xfId="4222" xr:uid="{F049E750-856A-4241-BCA6-1637623AAD3F}"/>
    <cellStyle name="쉼표 [0] 5 8" xfId="3487" xr:uid="{B5F8F2EA-4C98-4C6B-B3D0-051C7D01A4B0}"/>
    <cellStyle name="쉼표 [0] 5 8 2" xfId="4277" xr:uid="{D415533F-451E-4B44-935F-748498456B60}"/>
    <cellStyle name="쉼표 [0] 5 9" xfId="4136" xr:uid="{4E35D5DB-EB25-4D33-B863-B955482C4901}"/>
    <cellStyle name="쉼표 [0] 6" xfId="1336" xr:uid="{FCA2E9D7-1CB3-4300-93CB-FFE03BDFB9DA}"/>
    <cellStyle name="쉼표 [0] 6 2" xfId="1337" xr:uid="{C1187891-290A-4BE1-925D-EDE6A9F9084E}"/>
    <cellStyle name="쉼표 [0] 6 2 2" xfId="1338" xr:uid="{B862D280-4120-48EC-9FAF-90E34A48D373}"/>
    <cellStyle name="쉼표 [0] 6 2 2 2" xfId="1339" xr:uid="{569C5853-5DD6-40B3-B1F8-CD257E3CE501}"/>
    <cellStyle name="쉼표 [0] 6 2 2 2 2" xfId="4140" xr:uid="{0F5ECC9A-1206-46F3-A5BB-8D2789C3FE0E}"/>
    <cellStyle name="쉼표 [0] 6 2 2 3" xfId="4139" xr:uid="{89427361-0351-48F4-BBA8-2DF0F4B0F4C9}"/>
    <cellStyle name="쉼표 [0] 6 2 3" xfId="4138" xr:uid="{9C9345E1-2353-4B67-A77B-E364BBF57D12}"/>
    <cellStyle name="쉼표 [0] 6 3" xfId="1340" xr:uid="{19C67C18-386C-4F07-96CD-49D5A38062A9}"/>
    <cellStyle name="쉼표 [0] 6 3 2" xfId="4141" xr:uid="{FB7D61FF-13B5-4C65-AE46-0F5AA79438E9}"/>
    <cellStyle name="쉼표 [0] 6 4" xfId="2975" xr:uid="{9B2F295E-F7FC-4421-9559-9A408B3B5250}"/>
    <cellStyle name="쉼표 [0] 6 4 2" xfId="4223" xr:uid="{7238210A-6225-4113-83FB-3E74F2914E06}"/>
    <cellStyle name="쉼표 [0] 6 5" xfId="3403" xr:uid="{5496CACB-9376-48DF-920F-FFEA3E95DC67}"/>
    <cellStyle name="쉼표 [0] 6 5 2" xfId="4263" xr:uid="{10E0CA5F-D4F2-43E3-B53C-82CC48D2CEFD}"/>
    <cellStyle name="쉼표 [0] 6 6" xfId="3490" xr:uid="{2D31BB91-21CB-4D8E-806A-F50B01EBC0E3}"/>
    <cellStyle name="쉼표 [0] 6 6 2" xfId="4279" xr:uid="{8E6879E9-4896-4C22-8B4C-395E763E69A5}"/>
    <cellStyle name="쉼표 [0] 6 7" xfId="4137" xr:uid="{123C42B4-CD3C-4F0B-80CF-B8295EAECB27}"/>
    <cellStyle name="쉼표 [0] 7" xfId="1341" xr:uid="{BBB20790-F887-46E7-AC96-138632EF4243}"/>
    <cellStyle name="쉼표 [0] 7 2" xfId="2404" xr:uid="{01B5ED39-E9D4-47A9-AD33-86C89AF57D49}"/>
    <cellStyle name="쉼표 [0] 7 2 2" xfId="3345" xr:uid="{46A4EC0F-DAD4-4A4C-A5E5-EE06FC9BB1AA}"/>
    <cellStyle name="쉼표 [0] 7 2 2 2" xfId="4253" xr:uid="{67BBAF55-EB16-450A-AD1E-F6F67DD7C3BF}"/>
    <cellStyle name="쉼표 [0] 7 2 3" xfId="4175" xr:uid="{B51A6349-26AC-47F6-A99D-6F1583F83CF4}"/>
    <cellStyle name="쉼표 [0] 7 3" xfId="2256" xr:uid="{0AE71C20-DD0D-4258-9627-87646DAD9504}"/>
    <cellStyle name="쉼표 [0] 7 3 2" xfId="3260" xr:uid="{FB438A40-7637-4AC0-832D-D53538D226DA}"/>
    <cellStyle name="쉼표 [0] 7 3 2 2" xfId="4243" xr:uid="{D0D079DA-5FD7-45DE-BD02-8246B563F73F}"/>
    <cellStyle name="쉼표 [0] 7 3 3" xfId="4168" xr:uid="{947C3EF6-92D0-4A3E-81F9-0D6CDCC4E04B}"/>
    <cellStyle name="쉼표 [0] 7 4" xfId="2976" xr:uid="{570D6570-2CB9-4784-AD92-381A493115BE}"/>
    <cellStyle name="쉼표 [0] 7 4 2" xfId="4224" xr:uid="{F3C32032-9482-4192-9D9B-8104BD402375}"/>
    <cellStyle name="쉼표 [0] 7 5" xfId="3471" xr:uid="{621347AA-30BD-4B4F-A877-F1E672846638}"/>
    <cellStyle name="쉼표 [0] 7 5 2" xfId="4274" xr:uid="{A5AB5DDA-C36D-475B-8700-D558DE67247A}"/>
    <cellStyle name="쉼표 [0] 7 6" xfId="4142" xr:uid="{BD8034B4-6C05-447B-A16C-3E65AB54D020}"/>
    <cellStyle name="쉼표 [0] 8" xfId="1342" xr:uid="{BF5911EA-05F1-4B05-8014-EE4689D9F38F}"/>
    <cellStyle name="쉼표 [0] 8 2" xfId="1343" xr:uid="{50B7FD00-DC14-4CAE-B6E0-0C6D9A14E9A1}"/>
    <cellStyle name="쉼표 [0] 8 2 2" xfId="4143" xr:uid="{08E03492-078F-4EFB-9EC4-DAE6B3F8E608}"/>
    <cellStyle name="쉼표 [0] 8 3" xfId="2977" xr:uid="{87E3FA38-B999-49A3-91FE-8C762EDED536}"/>
    <cellStyle name="쉼표 [0] 8 3 2" xfId="4225" xr:uid="{2E895820-38D6-4223-9151-A6F8941DB165}"/>
    <cellStyle name="쉼표 [0] 9" xfId="1344" xr:uid="{EC09CBA7-D675-4A9C-B05F-B00A949F00A2}"/>
    <cellStyle name="쉼표 [0] 9 2" xfId="2978" xr:uid="{532194BD-475E-419C-B435-4EE33D37CB4B}"/>
    <cellStyle name="쉼표 [0] 9 2 2" xfId="4226" xr:uid="{F68551EB-3384-4505-A13D-5D7F7CF60B33}"/>
    <cellStyle name="쉼표 [0] 9 3" xfId="4144" xr:uid="{8F3466C5-929C-415D-BBE9-80251082E867}"/>
    <cellStyle name="쉼표 2" xfId="3261" xr:uid="{6E4A6C9F-1917-4AE1-94EF-31E92F02E9B9}"/>
    <cellStyle name="쉼표 2 2" xfId="3262" xr:uid="{918AF7CC-6172-44FC-94FE-ED803426C5F2}"/>
    <cellStyle name="쉼표 2 2 2" xfId="4245" xr:uid="{D2E679EE-73CF-4F83-9919-C29A85396C1C}"/>
    <cellStyle name="쉼표 2 3" xfId="4244" xr:uid="{175AE267-560D-4750-B671-CF2CA121F17F}"/>
    <cellStyle name="스타일 1" xfId="1345" xr:uid="{5AB290E8-67B9-4297-9EF6-1D8E44DB030E}"/>
    <cellStyle name="스타일 1 10" xfId="4319" xr:uid="{84D568AF-0F67-43EA-861C-1A94B7749370}"/>
    <cellStyle name="스타일 1 2" xfId="1346" xr:uid="{D758AF00-A5CB-437A-816C-6EC867FEF2F7}"/>
    <cellStyle name="스타일 1 2 2" xfId="1347" xr:uid="{BB44F059-DB30-4F9E-BA0B-7F91636A031E}"/>
    <cellStyle name="스타일 1 3" xfId="1348" xr:uid="{86ADA32D-E5A2-4E96-A047-8C4A98E8A256}"/>
    <cellStyle name="스타일 1 4" xfId="1349" xr:uid="{3A949D78-7AB3-4ACF-9045-7109BBACEE8F}"/>
    <cellStyle name="스타일 1 5" xfId="1350" xr:uid="{FAF9CA93-9CC8-4F33-AE44-99C5827EF0F3}"/>
    <cellStyle name="스타일 1 6" xfId="1351" xr:uid="{E598BC02-10A2-4C6C-BFFB-87509E2BACBD}"/>
    <cellStyle name="스타일 1 7" xfId="1352" xr:uid="{4856A81D-2857-481C-95A3-9894DD8AAA9D}"/>
    <cellStyle name="스타일 1 8" xfId="1353" xr:uid="{8717EE2C-BB18-4943-9BB9-5E0457EC0571}"/>
    <cellStyle name="스타일 1 9" xfId="2897" xr:uid="{83E74297-B3EF-44F3-A394-58C291BA18F3}"/>
    <cellStyle name="스타일 1_지주보고_별도_시계열" xfId="1354" xr:uid="{89771F99-FC47-4E6B-8DC9-D8C47E597CF4}"/>
    <cellStyle name="스타일 10" xfId="1355" xr:uid="{49449F67-75CD-454A-9441-8C1FC41D8102}"/>
    <cellStyle name="스타일 100" xfId="1356" xr:uid="{F21CF4FD-AEA5-461A-8801-8BCCFC10CE96}"/>
    <cellStyle name="스타일 101" xfId="1357" xr:uid="{13A42300-01FA-40A0-8182-0B705D0EB8C4}"/>
    <cellStyle name="스타일 102" xfId="1358" xr:uid="{36C2E522-B25E-4595-96D5-4427DF2C54BB}"/>
    <cellStyle name="스타일 103" xfId="1359" xr:uid="{A21F5195-AB86-4B9E-B81D-B98E487F6F28}"/>
    <cellStyle name="스타일 104" xfId="1360" xr:uid="{8DAF43CE-8427-4A75-B24B-466742156F9F}"/>
    <cellStyle name="스타일 105" xfId="1361" xr:uid="{D97226CB-BBD4-45A2-BD35-4B819E195DCA}"/>
    <cellStyle name="스타일 106" xfId="1362" xr:uid="{1932A202-561A-4AFB-9EFF-5DE4EF19587D}"/>
    <cellStyle name="스타일 107" xfId="1363" xr:uid="{EE8A8891-CE59-4A3F-B422-44D9A0D26536}"/>
    <cellStyle name="스타일 108" xfId="1364" xr:uid="{CC12C4E4-7643-46E7-A7E4-5BFA38154D85}"/>
    <cellStyle name="스타일 109" xfId="1365" xr:uid="{F1110E3C-6E2B-420B-898F-A4CD0A95296C}"/>
    <cellStyle name="스타일 11" xfId="1366" xr:uid="{4B29BF96-5008-441A-B2A8-0A014069BCDE}"/>
    <cellStyle name="스타일 110" xfId="1367" xr:uid="{A5279391-4525-4881-B99C-D63E870DC17B}"/>
    <cellStyle name="스타일 111" xfId="1368" xr:uid="{FF14A0D0-210F-4646-8CCF-09AD23C79FF9}"/>
    <cellStyle name="스타일 112" xfId="1369" xr:uid="{F4541208-174A-414F-987A-DC6060ADFBE8}"/>
    <cellStyle name="스타일 113" xfId="1370" xr:uid="{E8D033D4-EA01-4F6F-B5CB-5461757F83EB}"/>
    <cellStyle name="스타일 114" xfId="1371" xr:uid="{FF416246-725B-447F-BDE3-A90DED58B791}"/>
    <cellStyle name="스타일 115" xfId="1372" xr:uid="{B5B43D2E-2520-4EC2-8E65-B0E5847C016F}"/>
    <cellStyle name="스타일 116" xfId="1373" xr:uid="{61BA2772-CE8A-4F3B-BE3D-69D1BFCE3F48}"/>
    <cellStyle name="스타일 117" xfId="1374" xr:uid="{F3972FF6-07F1-4607-A942-31593AFE962F}"/>
    <cellStyle name="스타일 118" xfId="1375" xr:uid="{C5CBFCB9-0452-46BA-9B84-857B86DAB3F1}"/>
    <cellStyle name="스타일 119" xfId="1376" xr:uid="{3312AAE9-44B3-46B6-A7A7-0E8F216E9F53}"/>
    <cellStyle name="스타일 12" xfId="1377" xr:uid="{4F10C51F-708D-4089-AF18-7612F8579603}"/>
    <cellStyle name="스타일 120" xfId="1378" xr:uid="{4B25364A-633F-4446-B867-C797F4EA4BD1}"/>
    <cellStyle name="스타일 121" xfId="1379" xr:uid="{54CC4CAD-FBC9-4E5F-959E-BF5CAD9B9332}"/>
    <cellStyle name="스타일 122" xfId="1380" xr:uid="{DF03017B-3DE0-4456-B518-09584AC4B939}"/>
    <cellStyle name="스타일 123" xfId="1381" xr:uid="{366F28D5-40F8-4E7A-B9CD-915396D6B74D}"/>
    <cellStyle name="스타일 124" xfId="1382" xr:uid="{012ED6B4-AB2B-47B9-8A07-9D218DB1A1D7}"/>
    <cellStyle name="스타일 125" xfId="1383" xr:uid="{88D7EC3F-863D-4589-9B3C-EBEFA274B9A0}"/>
    <cellStyle name="스타일 126" xfId="1384" xr:uid="{4E499469-A82F-41AB-8243-82A87E0CEFEC}"/>
    <cellStyle name="스타일 127" xfId="1385" xr:uid="{6DC60DC3-BB43-4916-8237-B23593C837FC}"/>
    <cellStyle name="스타일 128" xfId="1386" xr:uid="{B58F5AAE-3D47-4347-A011-BB8989EE49E7}"/>
    <cellStyle name="스타일 129" xfId="1387" xr:uid="{269AA9EF-8DCE-4447-BAC5-BB746C99C783}"/>
    <cellStyle name="스타일 13" xfId="1388" xr:uid="{F0AEE3DD-95CB-4DA4-98F6-E1D501094DBD}"/>
    <cellStyle name="스타일 130" xfId="1389" xr:uid="{C764A955-BEDD-40E3-8C41-CA0FAC3AFA83}"/>
    <cellStyle name="스타일 131" xfId="1390" xr:uid="{0D7DC6D0-2823-45AE-8A27-72F2A92145C6}"/>
    <cellStyle name="스타일 132" xfId="1391" xr:uid="{94D82628-080C-4292-990B-811FEAF579AE}"/>
    <cellStyle name="스타일 133" xfId="1392" xr:uid="{A5724691-5417-4854-8D78-205EBEA8727C}"/>
    <cellStyle name="스타일 134" xfId="1393" xr:uid="{89B6C189-5070-48F3-9E91-5B8D0882E79C}"/>
    <cellStyle name="스타일 135" xfId="1394" xr:uid="{05A762E3-B6FC-4138-86B1-37F629BCAB8B}"/>
    <cellStyle name="스타일 136" xfId="1395" xr:uid="{0908614B-611D-4F72-845B-3BFFD9053052}"/>
    <cellStyle name="스타일 137" xfId="1396" xr:uid="{97556C8D-1592-42DB-A685-191AB9A2AAB0}"/>
    <cellStyle name="스타일 138" xfId="1397" xr:uid="{734F6FCD-D206-44A1-8699-2D329A82531B}"/>
    <cellStyle name="스타일 139" xfId="1398" xr:uid="{3E2EE998-240A-496E-B041-A36533D51316}"/>
    <cellStyle name="스타일 14" xfId="1399" xr:uid="{C67021B5-BB81-4E0D-995E-AA32A975E20B}"/>
    <cellStyle name="스타일 140" xfId="1400" xr:uid="{27A04E4A-EF2A-4E14-B198-CDC79E984612}"/>
    <cellStyle name="스타일 141" xfId="1401" xr:uid="{FDDB2791-13CD-4B6F-A9E6-080408E4A80D}"/>
    <cellStyle name="스타일 142" xfId="1402" xr:uid="{9C9E3B68-EF57-4A4C-ACAD-40CF50CE996F}"/>
    <cellStyle name="스타일 143" xfId="1403" xr:uid="{EE33D143-9964-4FC2-8F00-41969E0381A5}"/>
    <cellStyle name="스타일 144" xfId="1404" xr:uid="{7F9DF753-4DA4-4931-9F18-8715CAFFA4E6}"/>
    <cellStyle name="스타일 145" xfId="1405" xr:uid="{171D5A0C-D3A9-4AB7-8635-84F6657801A9}"/>
    <cellStyle name="스타일 146" xfId="1406" xr:uid="{54528064-CAE3-4810-B67B-6649D5BBEAC7}"/>
    <cellStyle name="스타일 147" xfId="1407" xr:uid="{4665B20A-0A1F-42CA-82BB-F35AD75A908A}"/>
    <cellStyle name="스타일 148" xfId="1408" xr:uid="{12487B54-9038-4EEB-A1EB-457558637F6A}"/>
    <cellStyle name="스타일 149" xfId="1409" xr:uid="{E487A408-0796-42A6-8AF3-02A7BB607130}"/>
    <cellStyle name="스타일 15" xfId="1410" xr:uid="{7ED6840C-9F3F-4C05-9588-701228E4B4E1}"/>
    <cellStyle name="스타일 150" xfId="1411" xr:uid="{CC92E7D6-7A3C-4636-A274-951F15979D4B}"/>
    <cellStyle name="스타일 151" xfId="1412" xr:uid="{55C890F4-DBC5-44A7-8C00-A4D91DFCCAE8}"/>
    <cellStyle name="스타일 152" xfId="1413" xr:uid="{D089E3C5-0086-46D0-82FC-9759C21600F1}"/>
    <cellStyle name="스타일 153" xfId="1414" xr:uid="{042C6CB5-FAE4-4C7D-B579-06F4A74118F3}"/>
    <cellStyle name="스타일 154" xfId="1415" xr:uid="{D35F2A74-F42F-4B15-91D8-D4A97A8E5A1D}"/>
    <cellStyle name="스타일 155" xfId="1416" xr:uid="{0769AA96-444A-4E1C-9335-7A00149D2AD5}"/>
    <cellStyle name="스타일 156" xfId="1417" xr:uid="{D112EF90-6BF9-447A-B1E9-2EEFC963E14E}"/>
    <cellStyle name="스타일 157" xfId="1418" xr:uid="{DFEA1091-2350-4846-A879-7FE0D1350F69}"/>
    <cellStyle name="스타일 158" xfId="1419" xr:uid="{9EEC77B6-87D4-4176-B904-13A73FADC962}"/>
    <cellStyle name="스타일 159" xfId="1420" xr:uid="{B1EADCAF-4F60-4DC3-8406-DFE6903E9369}"/>
    <cellStyle name="스타일 16" xfId="1421" xr:uid="{CE8F417B-40C8-403F-830C-1FEF426F74BE}"/>
    <cellStyle name="스타일 160" xfId="1422" xr:uid="{4635D40D-96B8-423B-AE95-FD3F70BEF25A}"/>
    <cellStyle name="스타일 161" xfId="1423" xr:uid="{15434A1B-1625-49A5-848D-B5CC3348F8E1}"/>
    <cellStyle name="스타일 162" xfId="1424" xr:uid="{8837E189-1E21-4261-A9B8-1DDA73EA2A7F}"/>
    <cellStyle name="스타일 163" xfId="1425" xr:uid="{FCA874C2-2223-468E-80CE-9CE44DA4302E}"/>
    <cellStyle name="스타일 164" xfId="1426" xr:uid="{818754B0-31D7-41D3-BE0A-E26718FD79D2}"/>
    <cellStyle name="스타일 165" xfId="1427" xr:uid="{5C572D26-193C-4BDA-AD12-CEA90803E252}"/>
    <cellStyle name="스타일 166" xfId="1428" xr:uid="{CB5FE3AE-08EE-4D32-9BA2-F32428C754B2}"/>
    <cellStyle name="스타일 167" xfId="1429" xr:uid="{FFBAAB05-A5A4-4427-AF6C-12BB818B3B30}"/>
    <cellStyle name="스타일 168" xfId="1430" xr:uid="{9E580E23-C820-455E-898E-53DB9E324B8D}"/>
    <cellStyle name="스타일 169" xfId="1431" xr:uid="{B564D7D3-6998-4F7C-B42A-75E1E46F5F9C}"/>
    <cellStyle name="스타일 17" xfId="1432" xr:uid="{5863478D-AD25-47FF-8139-23E8AF871A46}"/>
    <cellStyle name="스타일 170" xfId="1433" xr:uid="{6B8D80C5-3754-4B1E-90C9-3D78A61EE494}"/>
    <cellStyle name="스타일 171" xfId="1434" xr:uid="{82BF4827-96B9-4EFA-9B8A-334EB1B473EF}"/>
    <cellStyle name="스타일 172" xfId="1435" xr:uid="{B684B124-5ABC-4FCB-AFF3-0B47CC93FA69}"/>
    <cellStyle name="스타일 173" xfId="1436" xr:uid="{AFD4E547-C537-43D4-8C92-8920A47892E6}"/>
    <cellStyle name="스타일 174" xfId="1437" xr:uid="{397E9388-3C04-4B7D-BC25-22701D061187}"/>
    <cellStyle name="스타일 175" xfId="1438" xr:uid="{B311871D-5DAD-47CB-9218-CA6C168CC2B5}"/>
    <cellStyle name="스타일 176" xfId="1439" xr:uid="{1F31ED8B-C98D-4950-8D92-60B6A66FD4A7}"/>
    <cellStyle name="스타일 177" xfId="1440" xr:uid="{244BD9EF-CA60-40F2-A690-D2885089927B}"/>
    <cellStyle name="스타일 178" xfId="1441" xr:uid="{2A7AD019-2DE2-44B1-AD7C-1A4E29635B46}"/>
    <cellStyle name="스타일 179" xfId="1442" xr:uid="{DD1B9700-42D0-4AF0-9A82-1872D72B48F7}"/>
    <cellStyle name="스타일 18" xfId="1443" xr:uid="{14F2FEAA-0BBE-437B-9419-E07C9BE67AAA}"/>
    <cellStyle name="스타일 180" xfId="1444" xr:uid="{D9DD0AA4-FCBE-4E87-AD9B-E38F12552DF6}"/>
    <cellStyle name="스타일 181" xfId="1445" xr:uid="{A7FF7141-35D7-4BD9-8401-40A70A7BA64E}"/>
    <cellStyle name="스타일 182" xfId="1446" xr:uid="{014ECE1D-BDB7-4910-8740-6C550A1D6E64}"/>
    <cellStyle name="스타일 183" xfId="1447" xr:uid="{D468F08D-D202-4319-941A-01272F50C0D6}"/>
    <cellStyle name="스타일 184" xfId="1448" xr:uid="{231F380E-69BE-41EF-AA20-9CF9D07F7308}"/>
    <cellStyle name="스타일 185" xfId="1449" xr:uid="{BA3475B8-A292-4B22-B1A5-15B37B97CB42}"/>
    <cellStyle name="스타일 186" xfId="1450" xr:uid="{56975D47-9F23-4EAE-AC01-5D7486AFE87E}"/>
    <cellStyle name="스타일 187" xfId="1451" xr:uid="{709968D2-BE92-4E69-B64F-442FC39931CD}"/>
    <cellStyle name="스타일 188" xfId="1452" xr:uid="{9FAAE5FB-A971-459A-8466-146A958A15C7}"/>
    <cellStyle name="스타일 189" xfId="1453" xr:uid="{29AE1B9A-5280-4226-A622-56AE7FFA6EC3}"/>
    <cellStyle name="스타일 19" xfId="1454" xr:uid="{965D631C-5652-4304-8795-9A76105FF513}"/>
    <cellStyle name="스타일 190" xfId="1455" xr:uid="{1DD02AF2-13FF-43C3-B908-F7469DD46436}"/>
    <cellStyle name="스타일 191" xfId="1456" xr:uid="{8582325A-AC4E-4BC3-A8B2-F7C89493CBBF}"/>
    <cellStyle name="스타일 192" xfId="1457" xr:uid="{F67B4FF1-48C2-4BC4-8F66-A9ED779A047B}"/>
    <cellStyle name="스타일 193" xfId="1458" xr:uid="{557A55B1-D573-4ADF-92F0-D7526EAFF5B4}"/>
    <cellStyle name="스타일 194" xfId="1459" xr:uid="{AB403238-83C9-4B19-ABCA-17DA10477F94}"/>
    <cellStyle name="스타일 195" xfId="1460" xr:uid="{7C29C751-6CEA-4931-9559-AACEA829424C}"/>
    <cellStyle name="스타일 196" xfId="1461" xr:uid="{FEF2A2A4-8027-410C-A89B-E9AFBB057061}"/>
    <cellStyle name="스타일 197" xfId="1462" xr:uid="{434D6C53-B50D-4704-BE87-515EDD5E46ED}"/>
    <cellStyle name="스타일 198" xfId="1463" xr:uid="{7B83E650-EC6B-41F9-94E5-D7AA8ED16C88}"/>
    <cellStyle name="스타일 199" xfId="1464" xr:uid="{5D5EB0A6-DFA3-4EBD-A306-39BA78C9BE5D}"/>
    <cellStyle name="스타일 2" xfId="1465" xr:uid="{E081C3AD-71FE-412F-BD5E-B3DFD9F2BC7B}"/>
    <cellStyle name="스타일 2 2" xfId="2979" xr:uid="{B6BC712B-A4A5-4DE4-8AC3-C7E49626BEC3}"/>
    <cellStyle name="스타일 20" xfId="1466" xr:uid="{36AD534B-F52C-4DB7-87DC-1A24C82D3903}"/>
    <cellStyle name="스타일 200" xfId="1467" xr:uid="{1AA1AE8E-D025-49C1-8263-1B22F07203AB}"/>
    <cellStyle name="스타일 201" xfId="1468" xr:uid="{D3CE9D71-68BB-4C51-A58C-E04F613E2573}"/>
    <cellStyle name="스타일 202" xfId="1469" xr:uid="{5DE01A6C-8152-4EC5-8E64-262CBE0D6424}"/>
    <cellStyle name="스타일 203" xfId="1470" xr:uid="{6AC8FD01-1656-4490-9B33-398D7C810DF3}"/>
    <cellStyle name="스타일 204" xfId="1471" xr:uid="{1AEFA790-9897-4DE6-9D3C-B7F6A101CD9A}"/>
    <cellStyle name="스타일 205" xfId="1472" xr:uid="{17BCA6F2-17BD-43ED-82B5-76C2BCBDFCD4}"/>
    <cellStyle name="스타일 206" xfId="1473" xr:uid="{CD2E8A0D-4234-4322-8C5E-074AE67006D8}"/>
    <cellStyle name="스타일 207" xfId="1474" xr:uid="{D5CE3644-F018-4D7A-BC1F-948F9562D2CE}"/>
    <cellStyle name="스타일 208" xfId="1475" xr:uid="{BF358187-2646-4180-ABF4-985FB798FA60}"/>
    <cellStyle name="스타일 209" xfId="1476" xr:uid="{B9AF87CD-E616-4121-997C-74E1FD9509A7}"/>
    <cellStyle name="스타일 21" xfId="1477" xr:uid="{8C633C93-9D4F-4FD9-BBC6-A343E333717B}"/>
    <cellStyle name="스타일 210" xfId="1478" xr:uid="{95535585-11EA-4C82-8D00-B985F87D67E3}"/>
    <cellStyle name="스타일 211" xfId="1479" xr:uid="{2BF9E3EE-F2BB-445B-B060-A10130C1F9A6}"/>
    <cellStyle name="스타일 212" xfId="1480" xr:uid="{2B1238F1-BEAC-4689-854B-A7320D6D219A}"/>
    <cellStyle name="스타일 213" xfId="1481" xr:uid="{33ED2060-88D7-4242-8955-22FC661C4A6D}"/>
    <cellStyle name="스타일 214" xfId="1482" xr:uid="{8E2CC21E-6300-43A9-B57E-C303C7F1DB38}"/>
    <cellStyle name="스타일 215" xfId="1483" xr:uid="{12C0A340-2E4E-4D65-B47C-2906990F1523}"/>
    <cellStyle name="스타일 216" xfId="1484" xr:uid="{80F1866D-8345-4FAE-9E1A-98659E6B1A96}"/>
    <cellStyle name="스타일 217" xfId="1485" xr:uid="{2DA17109-58BD-4665-8DDC-43DAB2375D20}"/>
    <cellStyle name="스타일 218" xfId="1486" xr:uid="{C567F131-9BF5-4729-95EC-BF48E5377A90}"/>
    <cellStyle name="스타일 219" xfId="1487" xr:uid="{1301C733-3BCA-406E-90EB-86BFBF32307F}"/>
    <cellStyle name="스타일 22" xfId="1488" xr:uid="{98EC9415-F626-4229-BED3-6406D3582793}"/>
    <cellStyle name="스타일 220" xfId="1489" xr:uid="{63237994-D601-458B-B7EB-6E2397162CF4}"/>
    <cellStyle name="스타일 221" xfId="1490" xr:uid="{F5412A76-FFB1-49E0-A058-4C479B2AEBCF}"/>
    <cellStyle name="스타일 222" xfId="1491" xr:uid="{34CF2446-4E8B-449F-A8A1-DB1864EC279D}"/>
    <cellStyle name="스타일 223" xfId="1492" xr:uid="{F845D6F2-C0F2-4EE2-83C2-1E0F9DAE9398}"/>
    <cellStyle name="스타일 224" xfId="1493" xr:uid="{43465B03-9F9C-4AE8-A6B9-1ECB06E74571}"/>
    <cellStyle name="스타일 225" xfId="1494" xr:uid="{9DCEBE0B-44EB-482D-8A55-4953D1DA4AC7}"/>
    <cellStyle name="스타일 226" xfId="1495" xr:uid="{C0CACF5E-D2CF-4E0F-A966-B5DF535FBFF9}"/>
    <cellStyle name="스타일 227" xfId="1496" xr:uid="{C97EF39C-3C82-4CEC-969A-DF20BAB6E922}"/>
    <cellStyle name="스타일 228" xfId="1497" xr:uid="{C671C18B-50C7-4A66-A39B-EADA647787D2}"/>
    <cellStyle name="스타일 229" xfId="1498" xr:uid="{7A51F3A4-00D6-4D96-977A-68243C6AAC29}"/>
    <cellStyle name="스타일 23" xfId="1499" xr:uid="{D13EBB33-FDC1-41F7-8D51-9FF30FDB8891}"/>
    <cellStyle name="스타일 230" xfId="1500" xr:uid="{51B34B48-4C83-4DDF-AA48-6636E9854456}"/>
    <cellStyle name="스타일 231" xfId="1501" xr:uid="{D68B78C5-2496-486D-829C-4F176DE56AA8}"/>
    <cellStyle name="스타일 232" xfId="1502" xr:uid="{AC9B635B-481A-4FBC-89D1-8F4D68EBFBAC}"/>
    <cellStyle name="스타일 233" xfId="1503" xr:uid="{B7647F40-AE50-44C5-AE27-E327F85AB8A9}"/>
    <cellStyle name="스타일 234" xfId="1504" xr:uid="{98ECB53C-063E-4CA2-8F04-6FD5294ECDAA}"/>
    <cellStyle name="스타일 235" xfId="1505" xr:uid="{495D1B3C-BD6E-448E-81FB-1B5632F1AE1D}"/>
    <cellStyle name="스타일 236" xfId="1506" xr:uid="{8595FBBB-0A6B-4C17-9F23-54FD4F00E99D}"/>
    <cellStyle name="스타일 237" xfId="1507" xr:uid="{A5ADB3B3-4B83-454E-BEA6-46E2F2BB1176}"/>
    <cellStyle name="스타일 238" xfId="1508" xr:uid="{73EB7CA9-98CB-42C3-A152-25544DF6F87E}"/>
    <cellStyle name="스타일 239" xfId="1509" xr:uid="{1D03E701-D18F-4DE1-9628-469F350174CF}"/>
    <cellStyle name="스타일 24" xfId="1510" xr:uid="{45D729A4-06DD-442E-BC25-9D192CBD0C12}"/>
    <cellStyle name="스타일 240" xfId="1511" xr:uid="{D8954BA0-273C-48E1-85F9-310A17DD5D93}"/>
    <cellStyle name="스타일 241" xfId="1512" xr:uid="{27936B23-F7F3-4DDB-86BA-BAD4F1575A94}"/>
    <cellStyle name="스타일 242" xfId="1513" xr:uid="{151354F5-3516-463D-8291-65AAA8B1676F}"/>
    <cellStyle name="스타일 243" xfId="1514" xr:uid="{D6B2EB57-82DD-4124-92D1-CA50707DE6ED}"/>
    <cellStyle name="스타일 244" xfId="1515" xr:uid="{4CA5D879-470A-47BA-B22C-EB68FB8E6D82}"/>
    <cellStyle name="스타일 245" xfId="1516" xr:uid="{B99BA4FF-4F06-40E1-ADCD-AC1268331EB9}"/>
    <cellStyle name="스타일 246" xfId="1517" xr:uid="{24A7F174-54DD-42DB-9132-29EAF40B77A7}"/>
    <cellStyle name="스타일 247" xfId="1518" xr:uid="{FC6DEF76-6BD8-41B5-B548-25120407DC37}"/>
    <cellStyle name="스타일 248" xfId="1519" xr:uid="{1DA17139-4C31-4BE7-9045-7EA733B0BA0D}"/>
    <cellStyle name="스타일 249" xfId="1520" xr:uid="{8C9AAE74-81FD-4E4D-88D4-367713ADD6D4}"/>
    <cellStyle name="스타일 25" xfId="1521" xr:uid="{4B07FFF9-1B5E-4D81-B650-1702D1090087}"/>
    <cellStyle name="스타일 250" xfId="1522" xr:uid="{F6F911BB-5796-4B56-BBFC-4CE133E84DCF}"/>
    <cellStyle name="스타일 251" xfId="1523" xr:uid="{6BB76BE4-C8EC-4A66-8BC8-CBCE0AF3C71C}"/>
    <cellStyle name="스타일 252" xfId="1524" xr:uid="{25ECA28C-038B-406F-BC71-2959762FEB05}"/>
    <cellStyle name="스타일 253" xfId="1525" xr:uid="{8302AD93-9BB9-4D95-A718-05565F975B67}"/>
    <cellStyle name="스타일 254" xfId="1526" xr:uid="{558E52A9-8552-4605-ACB1-EFEBA3981184}"/>
    <cellStyle name="스타일 255" xfId="1527" xr:uid="{0880202F-C4E5-4D1C-93F3-65EA6E7D50E5}"/>
    <cellStyle name="스타일 26" xfId="1528" xr:uid="{ED9FF7F8-01BE-4C2C-9A29-A4FB5AEF1341}"/>
    <cellStyle name="스타일 27" xfId="1529" xr:uid="{2AA4F394-BF38-4C38-8A57-9E612CB7894F}"/>
    <cellStyle name="스타일 28" xfId="1530" xr:uid="{AB86F1B2-C7EE-492A-92EF-C17CF9FDC53E}"/>
    <cellStyle name="스타일 29" xfId="1531" xr:uid="{F824B4D8-E553-40A3-92AA-F1DC4FD0533B}"/>
    <cellStyle name="스타일 3" xfId="1532" xr:uid="{B6EC54E8-8677-4C8F-8C54-29782E249759}"/>
    <cellStyle name="스타일 3 2" xfId="2980" xr:uid="{00CDF3C4-A8A9-45A3-AF62-3BAFE31456EB}"/>
    <cellStyle name="스타일 30" xfId="1533" xr:uid="{977A0E6D-DDCF-4313-BC21-CAC826E6FF18}"/>
    <cellStyle name="스타일 31" xfId="1534" xr:uid="{EA60BF83-CCF7-4FB9-8C30-0403C22CD351}"/>
    <cellStyle name="스타일 32" xfId="1535" xr:uid="{73235430-0BFA-4CD9-9606-55C4ED8C6518}"/>
    <cellStyle name="스타일 33" xfId="1536" xr:uid="{6AA5BD30-F27F-472C-BE64-CA9D8D150159}"/>
    <cellStyle name="스타일 33 2" xfId="1537" xr:uid="{42A70F1C-FBC0-4BA2-B05A-AEEE194E5C68}"/>
    <cellStyle name="스타일 33 3" xfId="1538" xr:uid="{CFB16164-03D5-4B28-9E29-874965147854}"/>
    <cellStyle name="스타일 33 4" xfId="1539" xr:uid="{3425359C-8B84-4E1F-A17D-3B60145DC6E6}"/>
    <cellStyle name="스타일 33_Sheet1" xfId="1540" xr:uid="{C58E21EF-8FC6-42E6-B047-BEE8B1113749}"/>
    <cellStyle name="스타일 34" xfId="1541" xr:uid="{7803E1AC-B788-481B-AF40-E43A8C986502}"/>
    <cellStyle name="스타일 34 2" xfId="1542" xr:uid="{DE8277B9-49C7-4F09-AAB0-6704D26DD5E4}"/>
    <cellStyle name="스타일 34 3" xfId="1543" xr:uid="{9ECE0C82-D1D7-4113-895B-A9E711376AEB}"/>
    <cellStyle name="스타일 34 4" xfId="1544" xr:uid="{D0331230-FFB7-4EAE-A90F-9C23BDB67608}"/>
    <cellStyle name="스타일 34_Sheet1" xfId="1545" xr:uid="{6FCA5890-9768-4EB9-9487-3EB36867A98F}"/>
    <cellStyle name="스타일 35" xfId="1546" xr:uid="{720014E4-9D2D-4AD5-8052-636DAFEF1211}"/>
    <cellStyle name="스타일 35 2" xfId="1547" xr:uid="{583E3D23-25B0-44C1-926E-AC5ACC4F2330}"/>
    <cellStyle name="스타일 35 3" xfId="1548" xr:uid="{F1208CE8-F769-4B97-A751-3660781D5E0F}"/>
    <cellStyle name="스타일 35 4" xfId="1549" xr:uid="{488CBFC0-25B3-4B95-ABD8-C210AECA5F70}"/>
    <cellStyle name="스타일 35_Sheet1" xfId="1550" xr:uid="{ECDDEC91-AE5F-4157-9361-45D8265F21CC}"/>
    <cellStyle name="스타일 36" xfId="1551" xr:uid="{E857B6B5-A76F-4267-8B47-44B3CC96925E}"/>
    <cellStyle name="스타일 37" xfId="1552" xr:uid="{835C8AD2-399C-4E8A-938F-303979F94CE1}"/>
    <cellStyle name="스타일 38" xfId="1553" xr:uid="{5BA87694-8541-4049-8D09-ED5626B7338A}"/>
    <cellStyle name="스타일 39" xfId="1554" xr:uid="{489CA7AE-8E62-45D6-BF79-F771CFDF2BC5}"/>
    <cellStyle name="스타일 39 2" xfId="1555" xr:uid="{9747E5BE-2102-4371-BDAA-D30418DA914B}"/>
    <cellStyle name="스타일 39 3" xfId="1556" xr:uid="{C41DCF8C-ED31-4A04-B9ED-752B355C7DA8}"/>
    <cellStyle name="스타일 39 4" xfId="1557" xr:uid="{13F7A6FC-C36F-41E5-8672-216CCDCC5F51}"/>
    <cellStyle name="스타일 39_Sheet1" xfId="1558" xr:uid="{80B64992-8C1C-458F-BD2A-85348AB44FCD}"/>
    <cellStyle name="스타일 4" xfId="1559" xr:uid="{C1074082-F621-40BA-99A8-E8ED1EA1535C}"/>
    <cellStyle name="스타일 40" xfId="1560" xr:uid="{BC52C0E1-0B96-4055-AC53-304F68B744E8}"/>
    <cellStyle name="스타일 40 2" xfId="1561" xr:uid="{0FAF3E15-D0AE-4D06-92A2-2DD44BA5F6FD}"/>
    <cellStyle name="스타일 40 3" xfId="1562" xr:uid="{944C52FB-4814-4268-9648-467FB7082766}"/>
    <cellStyle name="스타일 40 4" xfId="1563" xr:uid="{016E53CD-9BC2-4BA1-A442-CC94A64B5A66}"/>
    <cellStyle name="스타일 40_Sheet1" xfId="1564" xr:uid="{7CA538F7-5D36-4A4B-8BE4-90EB490AFECE}"/>
    <cellStyle name="스타일 41" xfId="1565" xr:uid="{25363D7E-8819-403F-AB5A-BD59233CB833}"/>
    <cellStyle name="스타일 41 2" xfId="1566" xr:uid="{8D287F8C-B244-412F-AAF7-552A4FACCD2D}"/>
    <cellStyle name="스타일 41 3" xfId="1567" xr:uid="{F19D790C-FCB7-46AD-A005-7DE3E44A2E2B}"/>
    <cellStyle name="스타일 41 4" xfId="1568" xr:uid="{007C7356-CE7A-4232-9BE4-850C1FA273F9}"/>
    <cellStyle name="스타일 41_Sheet1" xfId="1569" xr:uid="{1D6949D4-0C9C-47ED-B040-ECA2BFA3D598}"/>
    <cellStyle name="스타일 42" xfId="1570" xr:uid="{7ECF2FDF-0A7C-4FA7-B114-35611E8B6DC7}"/>
    <cellStyle name="스타일 43" xfId="1571" xr:uid="{E5F3FE01-766A-49FE-B53E-D5791ACDB471}"/>
    <cellStyle name="스타일 44" xfId="1572" xr:uid="{095F12B6-39CC-4D3D-B812-0EF359BB8F0C}"/>
    <cellStyle name="스타일 44 2" xfId="1573" xr:uid="{8015C51F-6BBC-4B40-B26A-D0F1DE25F979}"/>
    <cellStyle name="스타일 44 3" xfId="1574" xr:uid="{B63F52B7-678C-4B36-ADF9-CB52291D8125}"/>
    <cellStyle name="스타일 44 4" xfId="1575" xr:uid="{BCFC3B09-3F75-43AC-B456-8828D63C8E9A}"/>
    <cellStyle name="스타일 44_Sheet1" xfId="1576" xr:uid="{BA6B379C-8F44-4A60-8FF8-A333ACCF2F34}"/>
    <cellStyle name="스타일 45" xfId="1577" xr:uid="{2A074771-0C83-4790-AAFC-F0711EE7A731}"/>
    <cellStyle name="스타일 45 2" xfId="1578" xr:uid="{FD160EFE-36AA-4C7B-AEC2-C23D0338ADBD}"/>
    <cellStyle name="스타일 45 3" xfId="1579" xr:uid="{12071080-D352-4D44-BB79-19D7033EE3E9}"/>
    <cellStyle name="스타일 45 4" xfId="1580" xr:uid="{F88372A9-2CC1-44A5-A570-C7A41753C8D7}"/>
    <cellStyle name="스타일 45_Sheet1" xfId="1581" xr:uid="{897D8947-F66B-4228-97DF-0A636938770D}"/>
    <cellStyle name="스타일 46" xfId="1582" xr:uid="{52AD7372-2846-478E-BE50-9584820F28B3}"/>
    <cellStyle name="스타일 46 2" xfId="1583" xr:uid="{C5267D54-F565-4367-8BD0-B2A046535F64}"/>
    <cellStyle name="스타일 46 3" xfId="1584" xr:uid="{BDEBE3E9-02E6-4C8C-BA01-8DF7ECB69E74}"/>
    <cellStyle name="스타일 46 4" xfId="1585" xr:uid="{BFFD859B-C2C7-48AC-AC77-A14E080BE8B4}"/>
    <cellStyle name="스타일 46_Sheet1" xfId="1586" xr:uid="{37FA6EDF-8A5E-4A67-A253-5D3C7C1225DA}"/>
    <cellStyle name="스타일 47" xfId="1587" xr:uid="{6DE5B513-049F-4598-91B0-6CB398E8B4A2}"/>
    <cellStyle name="스타일 48" xfId="1588" xr:uid="{438493FB-1ED0-4F31-BC5F-252984C5858A}"/>
    <cellStyle name="스타일 49" xfId="1589" xr:uid="{B93F0CA7-568A-47BC-A497-4688034FFD77}"/>
    <cellStyle name="스타일 49 2" xfId="1590" xr:uid="{56642D6E-FDA7-423B-93C0-70F928B30C13}"/>
    <cellStyle name="스타일 49 3" xfId="1591" xr:uid="{015CB17F-55E1-4EDE-8831-002CBA60E6BC}"/>
    <cellStyle name="스타일 49 4" xfId="1592" xr:uid="{D86988AE-B139-4B7F-A5F6-9B866E74E0F0}"/>
    <cellStyle name="스타일 49_Sheet1" xfId="1593" xr:uid="{E7884BBD-77FA-4A07-8341-48BFD0F44B1E}"/>
    <cellStyle name="스타일 5" xfId="1594" xr:uid="{7D439AC1-36A0-49A7-9DC6-ED80746F936E}"/>
    <cellStyle name="스타일 50" xfId="1595" xr:uid="{AE84F667-C33B-48C0-8B75-7467A800AB5B}"/>
    <cellStyle name="스타일 51" xfId="1596" xr:uid="{D8698D0A-3263-40A6-AA20-880542F82702}"/>
    <cellStyle name="스타일 51 2" xfId="1597" xr:uid="{8B86A064-58BF-44F9-AFA9-7A064709FA40}"/>
    <cellStyle name="스타일 52" xfId="1598" xr:uid="{A730D548-27F1-4FB7-83B7-A796EE571D85}"/>
    <cellStyle name="스타일 52 2" xfId="1599" xr:uid="{F71F3C33-322F-4917-8CF8-A09BA6FD80B6}"/>
    <cellStyle name="스타일 53" xfId="1600" xr:uid="{4214D2E4-36AF-43E3-8011-80941E556499}"/>
    <cellStyle name="스타일 54" xfId="1601" xr:uid="{559B7CC0-4B8A-4CAA-8E7B-2FFE1379EBA0}"/>
    <cellStyle name="스타일 55" xfId="1602" xr:uid="{688FCF56-386A-499B-9711-C7001F6E62D2}"/>
    <cellStyle name="스타일 56" xfId="1603" xr:uid="{E79024BD-027C-44D5-B3F2-EFD4D6A4001A}"/>
    <cellStyle name="스타일 56 2" xfId="1604" xr:uid="{2035B6B1-6F31-4471-BAE3-4BB9D8B98047}"/>
    <cellStyle name="스타일 57" xfId="1605" xr:uid="{624B541A-5ED2-4EBD-B22D-4F56254EC631}"/>
    <cellStyle name="스타일 57 2" xfId="1606" xr:uid="{1657D706-AFC9-4121-A799-72A3CC202037}"/>
    <cellStyle name="스타일 58" xfId="1607" xr:uid="{CC798902-380B-48AB-A759-7FCB6DD550DC}"/>
    <cellStyle name="스타일 58 2" xfId="1608" xr:uid="{FF815983-C9D4-4CC8-A7D4-98766ECA2D84}"/>
    <cellStyle name="스타일 59" xfId="1609" xr:uid="{4E87BE79-2A3C-4311-800E-40C7E8C3AF80}"/>
    <cellStyle name="스타일 59 2" xfId="1610" xr:uid="{BEB74802-319C-4371-93D0-40CE8D0B1C87}"/>
    <cellStyle name="스타일 6" xfId="1611" xr:uid="{FE603DD2-1FE9-4F91-9162-67A4B58B0B87}"/>
    <cellStyle name="스타일 60" xfId="1612" xr:uid="{4C4D1DD1-E065-4C2F-963D-A74E4BFCCCBF}"/>
    <cellStyle name="스타일 60 2" xfId="1613" xr:uid="{D6B1FC5D-3892-4206-8D7F-92DD9337D1BF}"/>
    <cellStyle name="스타일 61" xfId="1614" xr:uid="{92C9EB08-7EDE-423D-9014-2EA6F83E49C4}"/>
    <cellStyle name="스타일 61 2" xfId="1615" xr:uid="{C7706100-DC33-4FF3-9D51-A6B2D1A9B5F5}"/>
    <cellStyle name="스타일 62" xfId="1616" xr:uid="{27330D1A-245F-47F1-8AC9-A80B062071DE}"/>
    <cellStyle name="스타일 62 2" xfId="1617" xr:uid="{AFACD090-3A6A-46FC-A3B7-0BD371672D3D}"/>
    <cellStyle name="스타일 63" xfId="1618" xr:uid="{2940FA6D-D43B-4E88-98F4-7E1CEA762C37}"/>
    <cellStyle name="스타일 63 2" xfId="1619" xr:uid="{90A286C8-8CA8-400D-A12F-81575453FF43}"/>
    <cellStyle name="스타일 64" xfId="1620" xr:uid="{3B8548AC-4D10-44FA-8260-9BFDC6BE17D8}"/>
    <cellStyle name="스타일 65" xfId="1621" xr:uid="{F0E21723-34DF-464B-9134-9E6F62FD7702}"/>
    <cellStyle name="스타일 66" xfId="1622" xr:uid="{4D8D15D5-65EF-4A59-B182-2D7CE1A50FBC}"/>
    <cellStyle name="스타일 67" xfId="1623" xr:uid="{FEAEA435-CF92-48B7-BD02-46B3E2B2DD6F}"/>
    <cellStyle name="스타일 68" xfId="1624" xr:uid="{D745D915-9D9B-4748-A8E9-78CF93480179}"/>
    <cellStyle name="스타일 69" xfId="1625" xr:uid="{1476D7BB-9D4E-41BE-9AE8-3A5816D3CC77}"/>
    <cellStyle name="스타일 7" xfId="1626" xr:uid="{9CFC6B8E-C270-4F67-A33E-6370429EC6CD}"/>
    <cellStyle name="스타일 70" xfId="1627" xr:uid="{EEB73724-BCC4-4F84-A58D-075807D3979C}"/>
    <cellStyle name="스타일 71" xfId="1628" xr:uid="{A8C1093A-34C7-4ADD-96FD-3428D6161E49}"/>
    <cellStyle name="스타일 72" xfId="1629" xr:uid="{64189B2D-3FD4-4B49-8689-5EA661D2B207}"/>
    <cellStyle name="스타일 73" xfId="1630" xr:uid="{472B3D0F-8382-41A4-A370-004F19B48F2D}"/>
    <cellStyle name="스타일 74" xfId="1631" xr:uid="{1C090391-BD51-4E63-A31B-927A36C8F585}"/>
    <cellStyle name="스타일 75" xfId="1632" xr:uid="{3339B37E-FC19-4019-A521-24206515A7B0}"/>
    <cellStyle name="스타일 76" xfId="1633" xr:uid="{64BD1E25-945C-416D-B3D2-67AA6D8BE54E}"/>
    <cellStyle name="스타일 77" xfId="1634" xr:uid="{A2404439-78C1-45D4-85D2-1078DFDF77E2}"/>
    <cellStyle name="스타일 78" xfId="1635" xr:uid="{CE51C51A-EE38-4DDC-B09D-33B5D7344039}"/>
    <cellStyle name="스타일 79" xfId="1636" xr:uid="{31EC7CA5-501B-42B6-AE5C-F8CD59A999E9}"/>
    <cellStyle name="스타일 8" xfId="1637" xr:uid="{C2ECE9EB-132D-4906-AFAE-2BAE36B27EC6}"/>
    <cellStyle name="스타일 80" xfId="1638" xr:uid="{35F1A952-FA36-4693-A880-6D7FB754ADFB}"/>
    <cellStyle name="스타일 81" xfId="1639" xr:uid="{394D85F9-B74A-415B-97C3-A33CC6E7B38C}"/>
    <cellStyle name="스타일 82" xfId="1640" xr:uid="{A28AB8E5-23D5-466A-AEB3-3F69EB69B1F4}"/>
    <cellStyle name="스타일 83" xfId="1641" xr:uid="{441BAC23-BD93-4014-92C1-1B8D05937C6F}"/>
    <cellStyle name="스타일 84" xfId="1642" xr:uid="{05BEC1A5-96D1-40FD-9F8A-F5106C674E86}"/>
    <cellStyle name="스타일 85" xfId="1643" xr:uid="{BC62501E-5C48-406C-9ADD-E9D34122AE8F}"/>
    <cellStyle name="스타일 86" xfId="1644" xr:uid="{8336FDB3-2095-4D92-BB48-BBD66829B0A6}"/>
    <cellStyle name="스타일 87" xfId="1645" xr:uid="{D43394C9-15B1-4B6C-A833-1C88BE380FFD}"/>
    <cellStyle name="스타일 88" xfId="1646" xr:uid="{3789D515-B7DC-4FB2-AC53-251AEB7DDFF9}"/>
    <cellStyle name="스타일 89" xfId="1647" xr:uid="{6803DE3D-FEF2-4B4B-A855-A9E99977AB3C}"/>
    <cellStyle name="스타일 9" xfId="1648" xr:uid="{756449A3-E77A-4C00-9C94-7A309BAD994E}"/>
    <cellStyle name="스타일 90" xfId="1649" xr:uid="{B1E9EAAC-4C31-4E86-AD0D-5D9F3708B66C}"/>
    <cellStyle name="스타일 91" xfId="1650" xr:uid="{A9D5F109-66C4-423F-B54F-EA9B2B61D156}"/>
    <cellStyle name="스타일 92" xfId="1651" xr:uid="{D0B13970-4ECC-4592-B3CA-7168E1C0957B}"/>
    <cellStyle name="스타일 93" xfId="1652" xr:uid="{93E38212-316D-4BB5-8252-95891105D9E4}"/>
    <cellStyle name="스타일 94" xfId="1653" xr:uid="{7B724FB8-FA0E-49C1-83D7-790EA0E8B3E4}"/>
    <cellStyle name="스타일 95" xfId="1654" xr:uid="{7B537F17-B760-419A-A542-EE5585DFA926}"/>
    <cellStyle name="스타일 96" xfId="1655" xr:uid="{61A023D3-B41B-4F0D-929A-7AE66D3BB917}"/>
    <cellStyle name="스타일 97" xfId="1656" xr:uid="{C5954D3C-1061-4ACF-99A3-2717029A8C0A}"/>
    <cellStyle name="스타일 98" xfId="1657" xr:uid="{C7B54417-7272-4EAE-B435-9BDE8E00B7CA}"/>
    <cellStyle name="스타일 99" xfId="1658" xr:uid="{7586F21F-EB2E-4D3B-A9C3-C7564FF0CFB1}"/>
    <cellStyle name="식" xfId="1659" xr:uid="{8FAA9F55-35A8-4EE9-AE40-95C15F56E806}"/>
    <cellStyle name="식_Sheet1" xfId="1660" xr:uid="{D58BECF2-F93B-4418-B400-4F7DB6742075}"/>
    <cellStyle name="식_요약분" xfId="1661" xr:uid="{32BFF2D8-3150-43C3-B034-D18205CEF4E8}"/>
    <cellStyle name="식_요약분_Sheet1" xfId="1662" xr:uid="{235E5364-EB99-4368-8F38-0A3B8F2EED68}"/>
    <cellStyle name="식_월말자료" xfId="1663" xr:uid="{C7497D31-0845-4817-B758-B480FD703FC1}"/>
    <cellStyle name="안건회계법인" xfId="1664" xr:uid="{EC26C961-2B79-42A7-A20B-3467599AD2FA}"/>
    <cellStyle name="연결된 셀" xfId="15" builtinId="24" customBuiltin="1"/>
    <cellStyle name="연결된 셀 2" xfId="1665" xr:uid="{6D19877A-7412-4FA7-809F-AEF651C09BDE}"/>
    <cellStyle name="연결된 셀 2 2" xfId="2405" xr:uid="{55EC36C1-5732-462C-BC4B-51EB5A5A15D1}"/>
    <cellStyle name="연결된 셀 2 3" xfId="2257" xr:uid="{694677E8-D17C-469A-B00A-0A18517231C8}"/>
    <cellStyle name="연결된 셀 2_02. 산업별_익스포져(2013년 9월)" xfId="3313" xr:uid="{19337A3B-72E9-4B32-818C-625BBD5E5BB2}"/>
    <cellStyle name="연결된 셀 3" xfId="1666" xr:uid="{F289E4CE-8188-4C8A-9E39-B5FF8072808A}"/>
    <cellStyle name="연결된 셀 3 2" xfId="2406" xr:uid="{EE8195F3-2AED-40DE-99C2-8DD594A65CD7}"/>
    <cellStyle name="연결된 셀 3 3" xfId="2258" xr:uid="{7E65F7A2-7F86-48FD-9281-554CEAACD97E}"/>
    <cellStyle name="연결된 셀 3 4" xfId="2981" xr:uid="{8E264054-7D96-45AE-81BE-BF6CC2B959C5}"/>
    <cellStyle name="연결된 셀 4" xfId="1667" xr:uid="{D8F4B7F5-DCC2-437A-A88B-FC75183DDB1E}"/>
    <cellStyle name="연결된 셀 4 2" xfId="1668" xr:uid="{F2A7D6CB-23EC-43D2-A982-3F05452C853A}"/>
    <cellStyle name="연결된 셀 5" xfId="1669" xr:uid="{07F437F7-9296-421D-A60E-C63CAB6F19A1}"/>
    <cellStyle name="연결된 셀 6" xfId="1670" xr:uid="{BBD8E5C3-1685-4079-88E4-21BB5C4E1BC5}"/>
    <cellStyle name="연결된 셀 7" xfId="1671" xr:uid="{F2189CAE-E25F-43F0-8B19-742F5F6D12C9}"/>
    <cellStyle name="열어 본 하이퍼링크" xfId="4" builtinId="9" hidden="1"/>
    <cellStyle name="霓付 [0]_97MBO" xfId="1672" xr:uid="{A450A11C-C97E-4E7B-A3A6-08B0D71312AA}"/>
    <cellStyle name="霓付_97MBO" xfId="1673" xr:uid="{E5783642-726E-48A6-913D-75FD9E002A27}"/>
    <cellStyle name="요약" xfId="19" builtinId="25" customBuiltin="1"/>
    <cellStyle name="요약 2" xfId="1674" xr:uid="{99C9A201-6C66-4983-9840-ED0665A60331}"/>
    <cellStyle name="요약 2 10" xfId="2982" xr:uid="{FDA013C8-9915-46C4-B01D-3B5BDA18342A}"/>
    <cellStyle name="요약 2 10 2" xfId="3632" xr:uid="{97CB083B-F8DA-46CC-87E3-F2726C17F9D1}"/>
    <cellStyle name="요약 2 10 3" xfId="3926" xr:uid="{8A5C4B0E-3A6D-409F-80CA-8FD61DAC5101}"/>
    <cellStyle name="요약 2 11" xfId="3472" xr:uid="{961BF335-29C4-45FF-86AA-E29E3B164E94}"/>
    <cellStyle name="요약 2 11 2" xfId="3997" xr:uid="{52F84DCA-3A36-429C-8E19-CFFE9A79D092}"/>
    <cellStyle name="요약 2 11 3" xfId="4064" xr:uid="{2762828F-A984-46B5-96E6-9668D5EBF288}"/>
    <cellStyle name="요약 2 2" xfId="1675" xr:uid="{B4201F73-79F6-4CB8-8C0A-ADE083CD6695}"/>
    <cellStyle name="요약 2 2 2" xfId="2091" xr:uid="{80C9EEEF-0958-4ED6-BCCA-FDD73683CA0F}"/>
    <cellStyle name="요약 2 2 2 2" xfId="2583" xr:uid="{3D601032-BEE5-4E33-85C4-5D26F9C775E9}"/>
    <cellStyle name="요약 2 2 2 2 2" xfId="3944" xr:uid="{E53855A8-E9D3-4CA1-90B6-F71FC02081C9}"/>
    <cellStyle name="요약 2 2 2 3" xfId="2813" xr:uid="{FA1BAE00-1867-4CEF-8209-C3B9A4590FDD}"/>
    <cellStyle name="요약 2 2 2 3 2" xfId="3814" xr:uid="{F3EBDBFD-1360-4D81-95DF-6122E3078ADA}"/>
    <cellStyle name="요약 2 2 2 4" xfId="2491" xr:uid="{26A0140C-B057-4BC1-8933-B2AA9541637A}"/>
    <cellStyle name="요약 2 2 2 4 2" xfId="3968" xr:uid="{B6F0AE8D-7A58-4B65-82B8-33830B876455}"/>
    <cellStyle name="요약 2 2 2 5" xfId="3782" xr:uid="{ACA928FE-D172-4F70-B678-538723AB937D}"/>
    <cellStyle name="요약 2 2 3" xfId="2074" xr:uid="{9FD1EED3-5462-40BE-9879-E25C886C4685}"/>
    <cellStyle name="요약 2 2 3 2" xfId="2425" xr:uid="{DBBD6D33-4907-4265-87B5-45E22EFDCDBD}"/>
    <cellStyle name="요약 2 2 3 2 2" xfId="3939" xr:uid="{9DE83222-CFD0-4B4E-89E3-5F7EFE53357F}"/>
    <cellStyle name="요약 2 2 3 3" xfId="2796" xr:uid="{17F675B7-CE36-4800-B8BA-11369DDBD14C}"/>
    <cellStyle name="요약 2 2 3 3 2" xfId="3688" xr:uid="{F77E6136-8B90-40ED-A0B3-27EC8B54D557}"/>
    <cellStyle name="요약 2 2 3 4" xfId="3767" xr:uid="{3D5FF4AE-7084-4090-B593-9442AEC80B1A}"/>
    <cellStyle name="요약 2 2 4" xfId="2640" xr:uid="{F3343398-D7A7-4D70-97BB-93BC13838237}"/>
    <cellStyle name="요약 2 2 4 2" xfId="3966" xr:uid="{6A816B3E-AF09-4A39-B341-808C0207573C}"/>
    <cellStyle name="요약 2 2 5" xfId="2709" xr:uid="{E8B61107-C49E-4BFE-9E7D-E37A4D420EC2}"/>
    <cellStyle name="요약 2 2 5 2" xfId="3715" xr:uid="{E3233CC4-E30B-4AAF-9EE0-70939F7D0918}"/>
    <cellStyle name="요약 2 2 6" xfId="2983" xr:uid="{CE056ADA-33F5-4215-8AF0-9AF07B0DDF2A}"/>
    <cellStyle name="요약 2 2 6 2" xfId="3631" xr:uid="{DF6D669B-5948-43B0-809D-1F6DB8F293BA}"/>
    <cellStyle name="요약 2 2 6 3" xfId="3889" xr:uid="{996E8EF3-D8AA-4FEB-811B-E4FB3B8A1073}"/>
    <cellStyle name="요약 2 3" xfId="2090" xr:uid="{EB208276-670B-400B-9AB7-9C82EB1888F4}"/>
    <cellStyle name="요약 2 3 2" xfId="2582" xr:uid="{0CA6E6D0-532B-46CC-98ED-ECBBFF79BEC1}"/>
    <cellStyle name="요약 2 3 2 2" xfId="3670" xr:uid="{7A7ECC77-6AB6-4F29-9D04-118B5AA4A61A}"/>
    <cellStyle name="요약 2 3 3" xfId="2812" xr:uid="{5F0B72BA-6B06-4ACB-A3C3-AE4D4164CA08}"/>
    <cellStyle name="요약 2 3 3 2" xfId="3581" xr:uid="{4012A316-FB0D-4D2F-A43F-DF74880B8379}"/>
    <cellStyle name="요약 2 3 4" xfId="2490" xr:uid="{48F12C94-A8DB-4D1B-B156-39E09FB70430}"/>
    <cellStyle name="요약 2 3 4 2" xfId="3848" xr:uid="{1F53E46B-C4A5-45B8-B312-A2F2C934572C}"/>
    <cellStyle name="요약 2 3 5" xfId="3611" xr:uid="{D2E95C27-4284-4462-9C58-AEC644A2E523}"/>
    <cellStyle name="요약 2 4" xfId="2073" xr:uid="{8A0E7F65-3CF5-43C6-9256-86DB07EC3C4C}"/>
    <cellStyle name="요약 2 4 2" xfId="2571" xr:uid="{86B46157-AFA2-4D0A-93D0-1BA24F4DB0E5}"/>
    <cellStyle name="요약 2 4 2 2" xfId="3920" xr:uid="{C4245BFB-9206-41E2-B525-248173D6C48C}"/>
    <cellStyle name="요약 2 4 3" xfId="2795" xr:uid="{DB84527A-4BC7-4CB8-9A92-2ECEADDD26F4}"/>
    <cellStyle name="요약 2 4 3 2" xfId="3726" xr:uid="{4DE07DF7-7CB8-4F56-9E5C-1068A848B7D3}"/>
    <cellStyle name="요약 2 4 4" xfId="3766" xr:uid="{E2300D4A-5E6B-4171-B191-AF15A34725D8}"/>
    <cellStyle name="요약 2 5" xfId="2407" xr:uid="{6B12FA09-8310-4F09-A5E8-4F0571E26FCF}"/>
    <cellStyle name="요약 2 5 2" xfId="3877" xr:uid="{362BA449-CAB1-499F-BBCD-EFD85B1AF74D}"/>
    <cellStyle name="요약 2 6" xfId="2641" xr:uid="{9049DE1C-D3DC-487B-A35E-C070564E9949}"/>
    <cellStyle name="요약 2 6 2" xfId="3938" xr:uid="{9E23C82B-992B-4904-BF9E-615E17524B25}"/>
    <cellStyle name="요약 2 7" xfId="2614" xr:uid="{D98E8780-E74D-4030-953F-985F494FF638}"/>
    <cellStyle name="요약 2 7 2" xfId="3589" xr:uid="{566AD740-4101-4796-A703-054ADD5E269A}"/>
    <cellStyle name="요약 2 8" xfId="2708" xr:uid="{99453286-6EAD-4911-8412-31DD42D98029}"/>
    <cellStyle name="요약 2 8 2" xfId="3839" xr:uid="{DB48C205-7779-47BA-8CD7-FDC6ECD6196C}"/>
    <cellStyle name="요약 2 9" xfId="2259" xr:uid="{9EA22958-0751-48D8-91BC-B01FFB25268A}"/>
    <cellStyle name="요약 2 9 2" xfId="3655" xr:uid="{2FE02C40-0160-429E-893F-630FE0DC2910}"/>
    <cellStyle name="요약 2_02. 산업별_익스포져(2013년 9월)" xfId="3314" xr:uid="{4086BBDC-B3E5-4315-9463-BF2BA2297419}"/>
    <cellStyle name="요약 3" xfId="1676" xr:uid="{8D9BCFA7-A24A-4FD3-B32E-8EA22EC026BB}"/>
    <cellStyle name="요약 3 2" xfId="1677" xr:uid="{FBB238F7-E20A-4BF2-B824-4FF74AAE8DB2}"/>
    <cellStyle name="요약 3 2 2" xfId="2093" xr:uid="{FC0F53AD-6889-4FA4-9D7A-F7536F88111B}"/>
    <cellStyle name="요약 3 2 2 2" xfId="2585" xr:uid="{F198FC5E-71FC-41E5-ADB4-DCF2BF829949}"/>
    <cellStyle name="요약 3 2 2 2 2" xfId="3587" xr:uid="{44728A2F-68AD-447D-A59E-5238ED1FDF0E}"/>
    <cellStyle name="요약 3 2 2 3" xfId="2815" xr:uid="{A681E81D-3331-4D70-B684-C97202DEB145}"/>
    <cellStyle name="요약 3 2 2 3 2" xfId="4024" xr:uid="{2E09FF99-C51A-4BFB-95AD-E4250A99B2BB}"/>
    <cellStyle name="요약 3 2 2 4" xfId="2493" xr:uid="{C2778182-2EC2-4E0A-98C8-E7AB97D3865C}"/>
    <cellStyle name="요약 3 2 2 4 2" xfId="3791" xr:uid="{219F9893-832A-4FBE-A5DE-61A1BF293BBC}"/>
    <cellStyle name="요약 3 2 2 5" xfId="3612" xr:uid="{35BEEAAB-77E4-4F2A-AF81-680CA41886E7}"/>
    <cellStyle name="요약 3 2 3" xfId="2076" xr:uid="{82880C60-3084-4E54-AA57-A5062D2366EA}"/>
    <cellStyle name="요약 3 2 3 2" xfId="2573" xr:uid="{84388162-B1F1-4E49-B1C8-26453FAAFC34}"/>
    <cellStyle name="요약 3 2 3 2 2" xfId="3833" xr:uid="{30CC4F7E-254D-4590-AFBE-A41170A376EA}"/>
    <cellStyle name="요약 3 2 3 3" xfId="2798" xr:uid="{530A094A-BAD5-40E6-B541-E4B708E03D66}"/>
    <cellStyle name="요약 3 2 3 3 2" xfId="3835" xr:uid="{DFF0D831-38C9-44A1-A658-E22ACA407CFF}"/>
    <cellStyle name="요약 3 2 3 4" xfId="3769" xr:uid="{D54F44BE-3FAF-4D85-AAD6-BB694C804F79}"/>
    <cellStyle name="요약 3 2 4" xfId="2638" xr:uid="{CDCEA031-198D-4B11-9559-63328C5B7B49}"/>
    <cellStyle name="요약 3 2 4 2" xfId="3706" xr:uid="{C767FBA0-7179-4D1E-819C-C8FD0881965A}"/>
    <cellStyle name="요약 3 2 5" xfId="2711" xr:uid="{55044D09-44BD-4242-AA23-34795BA78572}"/>
    <cellStyle name="요약 3 2 5 2" xfId="3680" xr:uid="{B403BC85-23AC-49E5-AAF4-70F4A6B9EF58}"/>
    <cellStyle name="요약 3 3" xfId="2092" xr:uid="{4E4EC20F-75FF-4CAF-A207-E7494AC26BC9}"/>
    <cellStyle name="요약 3 3 2" xfId="2584" xr:uid="{0AA03CA5-39D5-41E7-9ED7-F1DEC7D2DCC4}"/>
    <cellStyle name="요약 3 3 2 2" xfId="4003" xr:uid="{461BAA67-F4A7-4C97-A4A7-647EE0B46234}"/>
    <cellStyle name="요약 3 3 3" xfId="2814" xr:uid="{31101BF1-6C33-4F44-A9B2-97A99FB32AE0}"/>
    <cellStyle name="요약 3 3 3 2" xfId="2853" xr:uid="{5D08DAF2-0390-4F0A-B0AC-5E8E76B557EE}"/>
    <cellStyle name="요약 3 3 4" xfId="2492" xr:uid="{5E971A95-46DC-48D8-BEFE-F478B7DEE46E}"/>
    <cellStyle name="요약 3 3 4 2" xfId="4037" xr:uid="{9D2B4535-6DEE-45B4-BC88-A201689B64FB}"/>
    <cellStyle name="요약 3 3 5" xfId="3783" xr:uid="{58648325-653E-441A-89A6-D2B8EFE9A1C9}"/>
    <cellStyle name="요약 3 4" xfId="2075" xr:uid="{8B12B62A-4A96-4808-8077-C7DB6F0CD87F}"/>
    <cellStyle name="요약 3 4 2" xfId="2572" xr:uid="{ECBD0E16-A966-472B-A929-B65621E282BD}"/>
    <cellStyle name="요약 3 4 2 2" xfId="3793" xr:uid="{3AB35AAF-2919-4940-BF90-E83DFA11E371}"/>
    <cellStyle name="요약 3 4 3" xfId="2797" xr:uid="{A8289FD2-70AC-4E6A-B542-CECA9893E8DC}"/>
    <cellStyle name="요약 3 4 3 2" xfId="2844" xr:uid="{B724A0D9-28BE-464B-A76C-987E5676D899}"/>
    <cellStyle name="요약 3 4 4" xfId="3768" xr:uid="{EB1D5991-1428-4764-91FE-7BBE3C2E2F9C}"/>
    <cellStyle name="요약 3 5" xfId="2408" xr:uid="{0C5880EF-0F04-49FB-AC66-B15A9F96AEF6}"/>
    <cellStyle name="요약 3 5 2" xfId="3821" xr:uid="{DBDAA8CC-7A91-4D19-BD5A-F2F5D3AE513E}"/>
    <cellStyle name="요약 3 6" xfId="2639" xr:uid="{3B31211A-1812-4A98-A6CC-F4931C9A4CD0}"/>
    <cellStyle name="요약 3 6 2" xfId="3979" xr:uid="{0788C014-883B-45F6-ABDE-2DF6E7959EEF}"/>
    <cellStyle name="요약 3 7" xfId="2710" xr:uid="{C335A1ED-974F-4BD7-AB69-505963199F8D}"/>
    <cellStyle name="요약 3 7 2" xfId="3986" xr:uid="{068D2853-E0AC-4B60-83F5-8BBD706B0A44}"/>
    <cellStyle name="요약 3 8" xfId="2260" xr:uid="{462C2270-8256-468E-A421-8DD98B62AE6C}"/>
    <cellStyle name="요약 3 9" xfId="2984" xr:uid="{8D2A346C-2576-43EB-9A00-EAFA1658038A}"/>
    <cellStyle name="요약 3 9 2" xfId="3630" xr:uid="{B650B9AC-EDDB-404A-B87A-9055670B909B}"/>
    <cellStyle name="요약 3 9 3" xfId="3817" xr:uid="{E6F4406D-7F57-46A5-8F64-D91EF57C9639}"/>
    <cellStyle name="요약 4" xfId="1678" xr:uid="{C9663914-6455-4934-B0FD-854B2490D9B3}"/>
    <cellStyle name="요약 4 2" xfId="1679" xr:uid="{14312E0C-172B-4A51-8B30-B5EC34E11682}"/>
    <cellStyle name="요약 4 2 2" xfId="2095" xr:uid="{AF6E9C47-2ACF-4BB9-8029-2D9D1FBBF0EC}"/>
    <cellStyle name="요약 4 2 2 2" xfId="2587" xr:uid="{E82EA1AF-69BB-44E4-AD98-EBF5C6F69760}"/>
    <cellStyle name="요약 4 2 2 2 2" xfId="3671" xr:uid="{8ABF39DC-E790-4051-A676-3066E791CA2E}"/>
    <cellStyle name="요약 4 2 2 3" xfId="2817" xr:uid="{C88FD3A2-08C9-4D20-9A87-B3DB70E3344E}"/>
    <cellStyle name="요약 4 2 2 3 2" xfId="3582" xr:uid="{8797CF1C-9C2A-4FA4-AAF6-EAC05BCDFE40}"/>
    <cellStyle name="요약 4 2 2 4" xfId="2495" xr:uid="{4F0BE811-EAFD-45FB-9601-C806BA1C0D0D}"/>
    <cellStyle name="요약 4 2 2 4 2" xfId="3695" xr:uid="{7FDA215E-8E2A-4B05-BDFF-DB5957BC1C2B}"/>
    <cellStyle name="요약 4 2 2 5" xfId="4052" xr:uid="{7CD0CF4C-99E9-472B-8A5A-E459CA49EE30}"/>
    <cellStyle name="요약 4 2 3" xfId="2078" xr:uid="{26A87A8B-FE6D-41B3-BD7E-4DAA31945F99}"/>
    <cellStyle name="요약 4 2 3 2" xfId="2575" xr:uid="{B716B3A9-441D-4FF9-86EF-A8A73153BB20}"/>
    <cellStyle name="요약 4 2 3 2 2" xfId="3701" xr:uid="{E6185C76-058A-4A72-8025-5A836D57A54F}"/>
    <cellStyle name="요약 4 2 3 3" xfId="2800" xr:uid="{1AF05926-AE37-4C61-A640-3D2F3B642E2D}"/>
    <cellStyle name="요약 4 2 3 3 2" xfId="3580" xr:uid="{8ED381F7-7154-4F81-A2D4-75D646B382E4}"/>
    <cellStyle name="요약 4 2 3 4" xfId="3771" xr:uid="{373ADA80-78EC-48CE-BD78-869FB7C041F7}"/>
    <cellStyle name="요약 4 2 4" xfId="2636" xr:uid="{242AADCC-7691-4367-B262-692E40D9E852}"/>
    <cellStyle name="요약 4 2 4 2" xfId="3895" xr:uid="{E1244EF1-08FA-4F94-8961-0020DD691B6E}"/>
    <cellStyle name="요약 4 2 5" xfId="2713" xr:uid="{439E726B-3015-4B5A-9929-BBA10E265B53}"/>
    <cellStyle name="요약 4 2 5 2" xfId="3604" xr:uid="{C8932977-F4A4-479C-83CE-BD8765AE1987}"/>
    <cellStyle name="요약 4 3" xfId="2094" xr:uid="{7F40B93B-894F-49D1-A3AF-CEE752A6B2D9}"/>
    <cellStyle name="요약 4 3 2" xfId="2586" xr:uid="{6A58E975-3D6B-4954-AF90-DFE1E1994C1B}"/>
    <cellStyle name="요약 4 3 2 2" xfId="3819" xr:uid="{88866D82-4CF3-4C2F-8BEC-39CE9F951A91}"/>
    <cellStyle name="요약 4 3 3" xfId="2816" xr:uid="{5FBDCC58-B264-454A-AC69-A9DCA71C5D5D}"/>
    <cellStyle name="요약 4 3 3 2" xfId="3836" xr:uid="{1B4CA707-0027-40B2-823D-3586DAE779FF}"/>
    <cellStyle name="요약 4 3 4" xfId="2494" xr:uid="{675CDDB8-E36E-4A44-85EF-43BCB5AB18FE}"/>
    <cellStyle name="요약 4 3 4 2" xfId="3641" xr:uid="{C43CB33D-D4AE-4779-A015-B65558C89759}"/>
    <cellStyle name="요약 4 3 5" xfId="4053" xr:uid="{FF44A442-F452-4FCB-BBCE-18EC886478D4}"/>
    <cellStyle name="요약 4 4" xfId="2077" xr:uid="{7FA9A432-3EF9-429A-B0DF-7129A637B4B0}"/>
    <cellStyle name="요약 4 4 2" xfId="2574" xr:uid="{430CE15A-B278-4073-A0C5-81E3BC1ED030}"/>
    <cellStyle name="요약 4 4 2 2" xfId="4001" xr:uid="{A7690E22-5E19-4CE7-96AC-7FA556C21683}"/>
    <cellStyle name="요약 4 4 3" xfId="2799" xr:uid="{B61BE13D-6151-4531-A208-397D3D87E74F}"/>
    <cellStyle name="요약 4 4 3 2" xfId="3870" xr:uid="{9F2DBF85-27DD-4E53-89F8-D4FD74525AD9}"/>
    <cellStyle name="요약 4 4 4" xfId="3770" xr:uid="{301E88E4-9AF0-4551-8F8D-51A334BB4CCB}"/>
    <cellStyle name="요약 4 5" xfId="2637" xr:uid="{AED94C5F-0C3A-4698-85D8-88BD25C987A9}"/>
    <cellStyle name="요약 4 5 2" xfId="4010" xr:uid="{0D170F60-5F9D-4D19-90CB-DB162EC58EA3}"/>
    <cellStyle name="요약 4 6" xfId="2712" xr:uid="{2F2B5DF3-BB87-4B46-A6D0-82E39DF81AA0}"/>
    <cellStyle name="요약 4 6 2" xfId="3799" xr:uid="{3E998DA5-0527-4EAB-8CD2-35928A1D0526}"/>
    <cellStyle name="요약 5" xfId="1680" xr:uid="{17B452BF-8C26-4A54-89B0-4905CCF4E6A0}"/>
    <cellStyle name="요약 5 2" xfId="2096" xr:uid="{2F5849C9-CBE0-44BC-AFB5-98115C36AB7B}"/>
    <cellStyle name="요약 5 2 2" xfId="2588" xr:uid="{8217EAC4-FB60-4F5F-8EB0-8C4E2B9138BA}"/>
    <cellStyle name="요약 5 2 2 2" xfId="2847" xr:uid="{1043A089-879D-488E-911E-069FEA805D6C}"/>
    <cellStyle name="요약 5 2 3" xfId="2818" xr:uid="{BC1CDCBB-742B-4FBA-8455-974443D620F4}"/>
    <cellStyle name="요약 5 2 3 2" xfId="3888" xr:uid="{0533E958-8E6D-4F66-B1DF-272B0E0FFD17}"/>
    <cellStyle name="요약 5 2 4" xfId="2496" xr:uid="{4DDC670F-B429-4AE1-B319-519C48B14EBD}"/>
    <cellStyle name="요약 5 2 4 2" xfId="3661" xr:uid="{A1D34BE1-297D-4A39-ADB5-7DC03D32533A}"/>
    <cellStyle name="요약 5 2 5" xfId="4059" xr:uid="{C6DC90EE-2448-4B56-A0A0-A35AE94D8EFF}"/>
    <cellStyle name="요약 5 3" xfId="2079" xr:uid="{A65DF1EF-8CEF-4A3C-B713-59C1B1A6FDEF}"/>
    <cellStyle name="요약 5 3 2" xfId="2576" xr:uid="{B937822F-43F2-4E05-94EF-365B326FF668}"/>
    <cellStyle name="요약 5 3 2 2" xfId="3972" xr:uid="{B1DFB43E-6FB5-44D8-AC53-8772CEE98BB6}"/>
    <cellStyle name="요약 5 3 3" xfId="2801" xr:uid="{F2843867-12A8-4022-B660-144BB9E5E67E}"/>
    <cellStyle name="요약 5 3 3 2" xfId="3645" xr:uid="{C11379FD-3A9A-4472-882C-3D55D564166F}"/>
    <cellStyle name="요약 5 3 4" xfId="3772" xr:uid="{9009102E-FC0F-47BB-A2B1-0226CF048751}"/>
    <cellStyle name="요약 5 4" xfId="2635" xr:uid="{F0FB5055-2726-4C49-BD01-9A4EE3BCF566}"/>
    <cellStyle name="요약 5 4 2" xfId="3679" xr:uid="{FF09F7A7-ED8A-4B60-B3F1-FE9DB2393AAF}"/>
    <cellStyle name="요약 5 5" xfId="2714" xr:uid="{C2B221A6-691C-4889-BD7F-2C995370E8F4}"/>
    <cellStyle name="요약 5 5 2" xfId="3716" xr:uid="{B3DF7547-45B5-4CCA-8CBC-AD431F73B85A}"/>
    <cellStyle name="요약 6" xfId="1681" xr:uid="{E7B50927-FC65-4C66-920D-74BAEF34B653}"/>
    <cellStyle name="요약 6 2" xfId="2097" xr:uid="{EF94BDED-F31C-4D25-85C9-D666B1EC9E55}"/>
    <cellStyle name="요약 6 2 2" xfId="2589" xr:uid="{2BB4C901-7E59-4C72-8E7C-7846FFFD6AA1}"/>
    <cellStyle name="요약 6 2 2 2" xfId="3882" xr:uid="{5F4ACE20-414B-43BE-829A-DB4612D8C94F}"/>
    <cellStyle name="요약 6 2 3" xfId="2819" xr:uid="{B2F432BC-A242-4317-8589-293254E1C14C}"/>
    <cellStyle name="요약 6 2 3 2" xfId="2850" xr:uid="{3786C845-756E-48B6-8A77-348B19F2882F}"/>
    <cellStyle name="요약 6 2 4" xfId="2497" xr:uid="{552A25D9-8925-4498-B2FD-E1D36E456E26}"/>
    <cellStyle name="요약 6 2 4 2" xfId="3830" xr:uid="{1D0A53BF-8639-4813-93E1-825F892B144A}"/>
    <cellStyle name="요약 6 2 5" xfId="4017" xr:uid="{4E3AA430-F186-477D-9736-615559C7DA18}"/>
    <cellStyle name="요약 6 3" xfId="2080" xr:uid="{5849B553-8CFB-4E7F-B330-626A919AFF64}"/>
    <cellStyle name="요약 6 3 2" xfId="2577" xr:uid="{01A26190-1CEE-456B-879F-E617AD90627C}"/>
    <cellStyle name="요약 6 3 2 2" xfId="3669" xr:uid="{10337614-47FD-4BCE-9559-E93C8F394B51}"/>
    <cellStyle name="요약 6 3 3" xfId="2802" xr:uid="{7F15AFA7-F9CF-42F1-B26E-79A2A2D817C1}"/>
    <cellStyle name="요약 6 3 3 2" xfId="3727" xr:uid="{8A8F718B-A85A-49AB-930B-CABE55F7FE76}"/>
    <cellStyle name="요약 6 3 4" xfId="3773" xr:uid="{40ECCBE8-9AA1-4800-B27C-1F7CADFC01DA}"/>
    <cellStyle name="요약 6 4" xfId="2634" xr:uid="{3D27679C-67DE-4850-98CF-F9A4789843B0}"/>
    <cellStyle name="요약 6 4 2" xfId="3978" xr:uid="{8EA7DC7F-DB97-4AD9-8017-E3868BCB51AB}"/>
    <cellStyle name="요약 6 5" xfId="2715" xr:uid="{97149417-D5E4-4AEA-91A8-479424FA750D}"/>
    <cellStyle name="요약 6 5 2" xfId="3681" xr:uid="{F74B87EA-6E54-4CD0-A1FE-4BC5CF9A5221}"/>
    <cellStyle name="요약 7" xfId="1682" xr:uid="{2899CB79-C594-43E0-A493-5A347C714304}"/>
    <cellStyle name="요약 7 2" xfId="2098" xr:uid="{C9F595A2-1273-48F9-B7F9-1EE72FEFCFF6}"/>
    <cellStyle name="요약 7 2 2" xfId="2590" xr:uid="{3BE2415B-6D77-45C9-8A73-04D8861C575E}"/>
    <cellStyle name="요약 7 2 2 2" xfId="3826" xr:uid="{6FED0C76-634B-4327-A4E2-C06EBB412332}"/>
    <cellStyle name="요약 7 2 3" xfId="2820" xr:uid="{9C79B927-8261-4A9C-A9F2-CC73FF54E671}"/>
    <cellStyle name="요약 7 2 3 2" xfId="4025" xr:uid="{AC561D6B-7362-4147-998E-50DD8BBE8EAB}"/>
    <cellStyle name="요약 7 2 4" xfId="2498" xr:uid="{F65816E4-5051-41ED-ABC6-126C4CDB5BDF}"/>
    <cellStyle name="요약 7 2 4 2" xfId="3596" xr:uid="{0CFED627-F02B-40AC-B42B-9B0B417D0254}"/>
    <cellStyle name="요약 7 2 5" xfId="3845" xr:uid="{8C7EE437-C566-48AA-9512-90E820C4E1B0}"/>
    <cellStyle name="요약 7 3" xfId="2081" xr:uid="{F7044068-EBD7-4508-99BA-0C7103A61555}"/>
    <cellStyle name="요약 7 3 2" xfId="2578" xr:uid="{23098776-9348-4F67-A22B-B5BA4F9BACED}"/>
    <cellStyle name="요약 7 3 2 2" xfId="3903" xr:uid="{A2952F90-2F42-4709-9FEF-F554E622E702}"/>
    <cellStyle name="요약 7 3 3" xfId="2803" xr:uid="{FED4A679-CDFD-4FF3-806E-8BD3B1C420EB}"/>
    <cellStyle name="요약 7 3 3 2" xfId="2849" xr:uid="{9198BDCC-FFB8-44A6-A83F-64D7673F8C47}"/>
    <cellStyle name="요약 7 3 4" xfId="3774" xr:uid="{A8955517-5B0E-4396-B711-0F5F1D45EEFA}"/>
    <cellStyle name="요약 7 4" xfId="2633" xr:uid="{90F9B65F-9863-4384-8915-7080959FF8C0}"/>
    <cellStyle name="요약 7 4 2" xfId="3705" xr:uid="{C20B440A-FE00-436B-B288-867EEB225C4D}"/>
    <cellStyle name="요약 7 5" xfId="2716" xr:uid="{FD1A9D22-7471-41D1-B603-07DD9B03699B}"/>
    <cellStyle name="요약 7 5 2" xfId="3800" xr:uid="{0D1C53FD-37A9-49DB-A401-358FD0B34CCC}"/>
    <cellStyle name="원" xfId="1683" xr:uid="{B9F75697-7FA6-4600-A275-1BC14DAADB23}"/>
    <cellStyle name="원_손익계산서(05년6월)_2" xfId="1684" xr:uid="{F68B3396-9E4B-448E-A54A-1E653502909B}"/>
    <cellStyle name="원통화" xfId="1685" xr:uid="{F0DC814A-296D-41E4-9366-F691726825EE}"/>
    <cellStyle name="유입" xfId="1686" xr:uid="{3F177E6E-9988-41AE-9880-2BAA5BE895FB}"/>
    <cellStyle name="유입 2" xfId="2099" xr:uid="{9EE6D46A-7C0C-4636-B96C-C5148F9DB4C9}"/>
    <cellStyle name="유입 2 2" xfId="2591" xr:uid="{1ACE7053-DD09-4CDF-A089-AC0FD49201F3}"/>
    <cellStyle name="유입 2 2 2" xfId="4004" xr:uid="{0C3C837C-90D8-4A63-B450-6EADA1F813A3}"/>
    <cellStyle name="유입 2 3" xfId="2821" xr:uid="{237CC6FC-F621-4C08-B3FB-BB214B3C9047}"/>
    <cellStyle name="유입 2 3 2" xfId="3871" xr:uid="{0BFCDE2E-1590-4AA5-B163-F854C9908F4C}"/>
    <cellStyle name="유입 2 4" xfId="2499" xr:uid="{31C8054D-78DB-49EB-A3B7-6CFDE6AE506C}"/>
    <cellStyle name="유입 2 4 2" xfId="4027" xr:uid="{9E3257FE-9B4D-4990-8511-90AE24716B42}"/>
    <cellStyle name="유입 2 5" xfId="3731" xr:uid="{14902CC1-7688-455A-AF64-7015E4D33518}"/>
    <cellStyle name="유입 3" xfId="2082" xr:uid="{4A9BBC99-4041-4121-9057-41EA4D9B91DA}"/>
    <cellStyle name="유입 3 2" xfId="2435" xr:uid="{0C72C624-8C28-4127-843B-AC9F9EAB32B9}"/>
    <cellStyle name="유입 3 2 2" xfId="3790" xr:uid="{E23F13B7-2F43-4A89-9ED8-F5052E24BD32}"/>
    <cellStyle name="유입 3 3" xfId="2804" xr:uid="{57B08F58-5404-44F4-8849-F68C67B657D9}"/>
    <cellStyle name="유입 3 3 2" xfId="3689" xr:uid="{99386304-C9AC-463C-BBA5-5B7E417D90EE}"/>
    <cellStyle name="유입 3 4" xfId="3775" xr:uid="{14D97FE5-B9C2-44FA-86A9-F06D980A4417}"/>
    <cellStyle name="유입 4" xfId="2632" xr:uid="{72CCC092-4B52-439C-859C-187FF49A2946}"/>
    <cellStyle name="유입 4 2" xfId="4009" xr:uid="{6836C963-DFB8-4486-8B3A-297ACB5819FE}"/>
    <cellStyle name="유입 5" xfId="2717" xr:uid="{63220CB4-12DA-43CF-A03C-7BD1D52E9219}"/>
    <cellStyle name="유입 5 2" xfId="3652" xr:uid="{CA20D187-9847-4D07-8A17-C174054F31FE}"/>
    <cellStyle name="이연사업비" xfId="1687" xr:uid="{CC9C9B71-731C-484B-A042-2AD04256B642}"/>
    <cellStyle name="一般_GARMENT STEP FORM HK" xfId="1688" xr:uid="{DA2A20F9-1C56-4668-BC41-AEFF8D938372}"/>
    <cellStyle name="입력" xfId="12" builtinId="20" customBuiltin="1"/>
    <cellStyle name="입력 2" xfId="1689" xr:uid="{FBA923DD-6377-4E11-B861-5E23E31BFFAF}"/>
    <cellStyle name="입력 2 10" xfId="3473" xr:uid="{F23FCA52-6941-485F-BBF4-9F75C5B84941}"/>
    <cellStyle name="입력 2 10 2" xfId="3996" xr:uid="{5014E1B6-A034-4FC8-8C7E-9198B5E198F7}"/>
    <cellStyle name="입력 2 10 3" xfId="4065" xr:uid="{BA7EEC6F-B939-484B-B623-D859DD8E0FAA}"/>
    <cellStyle name="입력 2 2" xfId="2100" xr:uid="{407CC837-5FA1-4F72-9AB5-AD219CD3E99B}"/>
    <cellStyle name="입력 2 2 2" xfId="2592" xr:uid="{C317E130-A738-4654-AB81-C34F9B554B9A}"/>
    <cellStyle name="입력 2 2 2 2" xfId="4033" xr:uid="{A8ED1188-59A9-488E-B22C-D130A1D8A8B0}"/>
    <cellStyle name="입력 2 2 3" xfId="2822" xr:uid="{C2A90D8C-1B3B-4175-9235-0E503DB0CAC7}"/>
    <cellStyle name="입력 2 2 3 2" xfId="3583" xr:uid="{D8B5BAE8-B701-4103-8621-9960F9FC366E}"/>
    <cellStyle name="입력 2 2 4" xfId="2500" xr:uid="{97B4F225-2B74-40A2-A8B0-713792A9D944}"/>
    <cellStyle name="입력 2 2 4 2" xfId="3662" xr:uid="{5C68A426-D7E4-41DD-A395-D132014A9C76}"/>
    <cellStyle name="입력 2 2 5" xfId="2986" xr:uid="{4CF0B1B1-2015-4ED6-AAB8-420360DEC15E}"/>
    <cellStyle name="입력 2 2 5 2" xfId="3628" xr:uid="{CD41DD08-5435-4CC9-AD6C-B02BED0ADEB6}"/>
    <cellStyle name="입력 2 2 5 3" xfId="3927" xr:uid="{E210CEDB-518A-4B1B-9595-6DADFD9BB93A}"/>
    <cellStyle name="입력 2 3" xfId="2083" xr:uid="{408A6579-4D54-494C-8C3B-18ACEAA9F94C}"/>
    <cellStyle name="입력 2 3 2" xfId="2579" xr:uid="{EAEED66C-1B36-432C-904D-80D48FF10119}"/>
    <cellStyle name="입력 2 3 2 2" xfId="4002" xr:uid="{1EE1A704-172A-4462-832F-5C09B73EFB0B}"/>
    <cellStyle name="입력 2 3 3" xfId="2805" xr:uid="{07464455-1729-4143-8B7D-0F5EC9AA3215}"/>
    <cellStyle name="입력 2 3 3 2" xfId="3853" xr:uid="{945AC450-94E7-4F95-B0B7-E820ED3CD28A}"/>
    <cellStyle name="입력 2 3 4" xfId="3776" xr:uid="{541D68CA-D672-4AD7-88C9-7EEFCFC97E5D}"/>
    <cellStyle name="입력 2 4" xfId="2409" xr:uid="{C778FC49-1D3D-4C65-A6E8-19341FD480BD}"/>
    <cellStyle name="입력 2 4 2" xfId="3892" xr:uid="{10AA61F6-3286-4A9D-9D60-12778062FEC4}"/>
    <cellStyle name="입력 2 5" xfId="2631" xr:uid="{1CB654B6-59FB-46DC-ABE1-18C130C7661B}"/>
    <cellStyle name="입력 2 5 2" xfId="3827" xr:uid="{6DD374C1-D870-4BFA-B529-C95DACB89199}"/>
    <cellStyle name="입력 2 6" xfId="2615" xr:uid="{F83D7FA8-90E8-4050-A474-D4540FE5753A}"/>
    <cellStyle name="입력 2 6 2" xfId="3913" xr:uid="{3C3CDA01-5014-4A20-A823-039BDCDE6585}"/>
    <cellStyle name="입력 2 7" xfId="2718" xr:uid="{67ADEDB3-1556-49CB-A066-6D5C6CA0EF35}"/>
    <cellStyle name="입력 2 7 2" xfId="3801" xr:uid="{742CD8B6-58CC-4EE2-806E-FB6722329497}"/>
    <cellStyle name="입력 2 8" xfId="2261" xr:uid="{4F8C3B48-390C-414B-8B8D-0CFE0311B11E}"/>
    <cellStyle name="입력 2 8 2" xfId="3658" xr:uid="{2F92EBAD-55F3-4761-8CA5-8CCFAF94C259}"/>
    <cellStyle name="입력 2 9" xfId="2985" xr:uid="{060E11E1-E4A2-482A-9103-9CC7274C3841}"/>
    <cellStyle name="입력 2 9 2" xfId="3629" xr:uid="{3EA18CAF-81E9-4239-8329-04AE44F03607}"/>
    <cellStyle name="입력 2 9 3" xfId="3875" xr:uid="{DD3D58F1-67A0-48DF-8685-E52FA56CBE23}"/>
    <cellStyle name="입력 2_02. 산업별_익스포져(2013년 9월)" xfId="3315" xr:uid="{FE7B2856-9A19-42F9-B409-71F46DE294AA}"/>
    <cellStyle name="입력 3" xfId="1690" xr:uid="{7C5716B2-532A-479E-A562-164752EBEE8B}"/>
    <cellStyle name="입력 3 2" xfId="2101" xr:uid="{9BA23D0A-D2D7-41EA-B4CF-AD4DA16D0331}"/>
    <cellStyle name="입력 3 2 2" xfId="2593" xr:uid="{C52C44E2-51C1-4D82-A61D-1BE6CBF67DAD}"/>
    <cellStyle name="입력 3 2 2 2" xfId="3915" xr:uid="{EDC61CFA-4BBE-4F28-B3D3-3CC885997B33}"/>
    <cellStyle name="입력 3 2 3" xfId="2823" xr:uid="{0F163E2C-E9B7-4EF0-BD33-4D42044D12F3}"/>
    <cellStyle name="입력 3 2 3 2" xfId="3591" xr:uid="{4C8BF064-AECC-4749-BAA4-12C7122BD6B0}"/>
    <cellStyle name="입력 3 2 4" xfId="2501" xr:uid="{E0107E30-FA41-4ECE-BED9-AF6959738F60}"/>
    <cellStyle name="입력 3 2 4 2" xfId="3899" xr:uid="{7BF235C7-EA68-43EE-AB63-F2E3992A1FE4}"/>
    <cellStyle name="입력 3 3" xfId="2084" xr:uid="{89CF6511-488B-435A-9ED1-3ABEB04DD995}"/>
    <cellStyle name="입력 3 3 2" xfId="2527" xr:uid="{45778BBC-2631-47C4-97A3-3E347627C26B}"/>
    <cellStyle name="입력 3 3 2 2" xfId="3901" xr:uid="{74A07EFD-00C8-4EE3-A8AA-C3C803B3FEB0}"/>
    <cellStyle name="입력 3 3 3" xfId="2806" xr:uid="{D146BA56-B4D9-443F-9766-7A92B4C92369}"/>
    <cellStyle name="입력 3 3 3 2" xfId="3606" xr:uid="{08C71642-FF0A-4A0E-844B-5CBC37567DEC}"/>
    <cellStyle name="입력 3 3 4" xfId="3777" xr:uid="{E3E2E285-4709-4AD5-9BF8-55AAF995CB29}"/>
    <cellStyle name="입력 3 4" xfId="2410" xr:uid="{0F85F669-41B7-453C-B83E-825A0B6F5D1E}"/>
    <cellStyle name="입력 3 4 2" xfId="3931" xr:uid="{9BFBF115-FCC6-480D-AFDD-91EB588AC745}"/>
    <cellStyle name="입력 3 5" xfId="2630" xr:uid="{59C2F363-D753-4D9E-8754-750116CEBFB7}"/>
    <cellStyle name="입력 3 5 2" xfId="3859" xr:uid="{04807E59-9521-4604-9719-89B79656353C}"/>
    <cellStyle name="입력 3 6" xfId="2719" xr:uid="{9E81ABBC-145B-4332-B0E0-EC792840D1FF}"/>
    <cellStyle name="입력 3 6 2" xfId="3573" xr:uid="{86C1E2F9-37AE-465D-95CF-C4A2793306CE}"/>
    <cellStyle name="입력 3 7" xfId="2262" xr:uid="{BF3FF0DE-2CAB-4CEE-8C1A-E78C2FB0195F}"/>
    <cellStyle name="입력 3 8" xfId="2987" xr:uid="{62A3DF78-70CF-4447-84DC-AE3CFB6E6A2F}"/>
    <cellStyle name="입력 3 8 2" xfId="3627" xr:uid="{0A306564-99BC-4068-B668-C402607DD9FA}"/>
    <cellStyle name="입력 3 8 3" xfId="3586" xr:uid="{30F9B3BB-33E7-409A-84E3-158069B00B4F}"/>
    <cellStyle name="입력 4" xfId="1691" xr:uid="{C3F74A6C-FEBD-4D05-B02C-7B8EC20DBD95}"/>
    <cellStyle name="입력 4 2" xfId="1692" xr:uid="{6586E477-E723-45FC-BB5F-F95E1EF3F690}"/>
    <cellStyle name="입력 4 2 2" xfId="2103" xr:uid="{DFC6229F-760A-471B-BD50-828028D3B185}"/>
    <cellStyle name="입력 4 2 2 2" xfId="2595" xr:uid="{FFF59B69-FF28-4E4A-AC77-923052161128}"/>
    <cellStyle name="입력 4 2 2 2 2" xfId="3672" xr:uid="{7B48C1A6-7B82-4949-A9D1-10466DEF64D4}"/>
    <cellStyle name="입력 4 2 2 3" xfId="2825" xr:uid="{D04E1287-D3D5-4808-BC0D-227B5B33768C}"/>
    <cellStyle name="입력 4 2 2 3 2" xfId="4026" xr:uid="{EE7E3FEF-7B3D-4ACB-B2AC-1F6F8770C4A4}"/>
    <cellStyle name="입력 4 2 2 4" xfId="2503" xr:uid="{6B943FB3-5826-4C88-805E-FDF8F01C26E0}"/>
    <cellStyle name="입력 4 2 2 4 2" xfId="3878" xr:uid="{E7EDC61F-F806-4724-95ED-0F7F935743C6}"/>
    <cellStyle name="입력 4 2 3" xfId="2086" xr:uid="{4FEB97A3-6070-466E-99CF-C4424ABBE8D2}"/>
    <cellStyle name="입력 4 2 3 2" xfId="2419" xr:uid="{0709DED7-F507-4B59-819C-C52E71680792}"/>
    <cellStyle name="입력 4 2 3 2 2" xfId="3898" xr:uid="{01316D3E-63FA-4BA1-8B94-9614BA4C8EEA}"/>
    <cellStyle name="입력 4 2 3 3" xfId="2808" xr:uid="{0D2818AA-85BF-4C58-B78B-B4105822EA1F}"/>
    <cellStyle name="입력 4 2 3 3 2" xfId="3690" xr:uid="{2928F7D8-3DFA-4250-BF3F-0C458A6B87BA}"/>
    <cellStyle name="입력 4 2 3 4" xfId="3779" xr:uid="{E007F30C-3279-4533-82AF-2A19ED6C11DE}"/>
    <cellStyle name="입력 4 2 4" xfId="2628" xr:uid="{00FEFE2B-A8ED-4EF4-88D9-C846D5E426B3}"/>
    <cellStyle name="입력 4 2 4 2" xfId="3678" xr:uid="{75E967CF-EF05-4BBC-BBBE-882CAC299BCF}"/>
    <cellStyle name="입력 4 2 5" xfId="2721" xr:uid="{0E72A932-5F42-4BE7-8F42-5F502FBBA1EF}"/>
    <cellStyle name="입력 4 2 5 2" xfId="3987" xr:uid="{25FDB2B1-6470-4B5F-A125-D1DA83DA81BA}"/>
    <cellStyle name="입력 4 3" xfId="2102" xr:uid="{EACD4C6B-90D2-474A-9AD6-6DE8F3658956}"/>
    <cellStyle name="입력 4 3 2" xfId="2594" xr:uid="{3A8DAC13-E6FF-42C1-A3DF-77883B305D27}"/>
    <cellStyle name="입력 4 3 2 2" xfId="3974" xr:uid="{54061B26-1BBC-4A56-8E2A-0B38E8CC3D3E}"/>
    <cellStyle name="입력 4 3 3" xfId="2824" xr:uid="{9D951ED7-C0A1-4E30-B6DF-D8B7C4BAE238}"/>
    <cellStyle name="입력 4 3 3 2" xfId="3923" xr:uid="{B58617E3-CD68-4DD3-A10C-0A294CDC8A91}"/>
    <cellStyle name="입력 4 3 4" xfId="2502" xr:uid="{54BF56BF-2DF0-4A09-B49F-DD6755694118}"/>
    <cellStyle name="입력 4 3 4 2" xfId="3940" xr:uid="{1C28C73B-328E-4F28-A848-DF558C5E18EC}"/>
    <cellStyle name="입력 4 4" xfId="2085" xr:uid="{0D1DC178-EE7C-4EE7-981E-4D898830990D}"/>
    <cellStyle name="입력 4 4 2" xfId="2292" xr:uid="{F8CEFBA2-0672-49ED-A44D-7BD245D3C530}"/>
    <cellStyle name="입력 4 4 2 2" xfId="3906" xr:uid="{79614639-15F7-4EC1-A435-A66E68D243E1}"/>
    <cellStyle name="입력 4 4 3" xfId="2807" xr:uid="{59F01F3C-5545-4C46-922E-63561A9D4523}"/>
    <cellStyle name="입력 4 4 3 2" xfId="3728" xr:uid="{2661872F-3124-4B80-9F22-3B6C85AE9A14}"/>
    <cellStyle name="입력 4 4 4" xfId="3778" xr:uid="{945D46D6-CF3F-47BB-830B-70446DD8F5FE}"/>
    <cellStyle name="입력 4 5" xfId="2629" xr:uid="{C35CBBF7-F039-423E-8954-6D7D5B94511B}"/>
    <cellStyle name="입력 4 5 2" xfId="3883" xr:uid="{4B17F696-5498-4913-A600-B223D3B3B8B1}"/>
    <cellStyle name="입력 4 6" xfId="2720" xr:uid="{8A8C1FB9-8BC8-45E6-89C3-6F85D455C039}"/>
    <cellStyle name="입력 4 6 2" xfId="3717" xr:uid="{A5AEE00B-FEE1-43CF-A334-CD09E56814EF}"/>
    <cellStyle name="입력 5" xfId="1693" xr:uid="{E9703FA8-C77D-4442-9983-2DF6050ED276}"/>
    <cellStyle name="입력 5 2" xfId="2104" xr:uid="{BE5D07B9-E71A-4F6A-B8A4-1B8FF9DBC872}"/>
    <cellStyle name="입력 5 2 2" xfId="2596" xr:uid="{B68B5DD2-3795-4865-AE36-56B1326563E9}"/>
    <cellStyle name="입력 5 2 2 2" xfId="3894" xr:uid="{0E8EF1C1-1290-4BCF-A264-939549103852}"/>
    <cellStyle name="입력 5 2 3" xfId="2826" xr:uid="{F9486DB5-8E95-4CDC-8700-FA84099FC7E5}"/>
    <cellStyle name="입력 5 2 3 2" xfId="2851" xr:uid="{48A3CA50-BB5D-4C22-96EA-CB65A28D5BBB}"/>
    <cellStyle name="입력 5 2 4" xfId="2504" xr:uid="{036349DC-10B7-4FC2-996B-B30599CADE5E}"/>
    <cellStyle name="입력 5 2 4 2" xfId="3822" xr:uid="{44831C2B-2F94-4976-B26A-557F403EA32A}"/>
    <cellStyle name="입력 5 3" xfId="2087" xr:uid="{A6CBE84D-D45D-4848-A555-40F6E1F79227}"/>
    <cellStyle name="입력 5 3 2" xfId="2611" xr:uid="{AE9A766F-1B6F-4FE4-89A8-455765F74911}"/>
    <cellStyle name="입력 5 3 2 2" xfId="3675" xr:uid="{1E378D8F-7047-45E8-BD79-933E7E9D799F}"/>
    <cellStyle name="입력 5 3 3" xfId="2809" xr:uid="{372D8322-0C5E-4A51-8FA2-2384E70BC3A6}"/>
    <cellStyle name="입력 5 3 3 2" xfId="4040" xr:uid="{5A464EE6-A3BC-4527-BF8D-6D942D1D3E10}"/>
    <cellStyle name="입력 5 3 4" xfId="3780" xr:uid="{21B36AD7-E058-4CEC-B267-504607F46E64}"/>
    <cellStyle name="입력 5 4" xfId="2627" xr:uid="{F844375A-1BBC-46C7-9399-59D5A6D76BCF}"/>
    <cellStyle name="입력 5 4 2" xfId="3704" xr:uid="{56D5F6F7-A57F-4222-9B03-9C5CEE6A3D09}"/>
    <cellStyle name="입력 5 5" xfId="2722" xr:uid="{9A14BCF9-204C-4B20-BB7E-AC2EF5DFA997}"/>
    <cellStyle name="입력 5 5 2" xfId="3682" xr:uid="{CE3236B5-1C1A-45FF-AD1C-1C4324C9D649}"/>
    <cellStyle name="입력 6" xfId="1694" xr:uid="{2CB9FDBA-4621-4FB6-AF18-EA323C74F335}"/>
    <cellStyle name="입력 6 2" xfId="2105" xr:uid="{837551CC-936E-4C5E-A6EA-1C01A6EF582A}"/>
    <cellStyle name="입력 6 2 2" xfId="2597" xr:uid="{D7E451E0-A920-4B6B-A917-6AEE065EF2BB}"/>
    <cellStyle name="입력 6 2 2 2" xfId="3601" xr:uid="{002E7AE5-2DE3-4F69-87D6-9E5B70561E3B}"/>
    <cellStyle name="입력 6 2 3" xfId="2827" xr:uid="{17A5096C-46AF-4926-A64A-DEC36C3DE817}"/>
    <cellStyle name="입력 6 2 3 2" xfId="3854" xr:uid="{12CAB3C0-B887-4745-BDE9-FABCB39BA0E8}"/>
    <cellStyle name="입력 6 2 4" xfId="2505" xr:uid="{987595F6-E695-456B-A164-862797CB172B}"/>
    <cellStyle name="입력 6 2 4 2" xfId="3886" xr:uid="{44355177-6BAB-4814-BE86-5DE5320E90FF}"/>
    <cellStyle name="입력 6 3" xfId="2088" xr:uid="{A8856E84-25B4-4679-A0AB-E5110F44E88C}"/>
    <cellStyle name="입력 6 3 2" xfId="2580" xr:uid="{526C6430-AF2F-471E-AC65-A019187DC698}"/>
    <cellStyle name="입력 6 3 2 2" xfId="3702" xr:uid="{905B753A-4B80-4970-80AF-D78BDC44F7E8}"/>
    <cellStyle name="입력 6 3 3" xfId="2810" xr:uid="{73ACAAC5-E21D-4808-BE65-54BD262B5E80}"/>
    <cellStyle name="입력 6 3 3 2" xfId="4050" xr:uid="{026A114F-4B8E-4CC2-9A24-1F0AED8A517C}"/>
    <cellStyle name="입력 6 3 4" xfId="3781" xr:uid="{44B5A3D4-D3CB-4D80-9195-0944C3CD97D8}"/>
    <cellStyle name="입력 6 4" xfId="2626" xr:uid="{53659289-80A2-49BF-A1C5-A5074B19ED3B}"/>
    <cellStyle name="입력 6 4 2" xfId="3602" xr:uid="{3C3E4360-DD49-4594-A8C9-E6D30282F559}"/>
    <cellStyle name="입력 6 5" xfId="2723" xr:uid="{75B7CB14-FCAF-443A-9D2F-AEF1947E5FA4}"/>
    <cellStyle name="입력 6 5 2" xfId="3802" xr:uid="{2D002993-A8DC-4234-B141-B218E29F22C7}"/>
    <cellStyle name="입력 7" xfId="1695" xr:uid="{99A06E09-760D-45F5-B07D-42780AF0F98E}"/>
    <cellStyle name="입력 7 2" xfId="2106" xr:uid="{3D56B78C-B0F6-40A9-91DA-9237E6FDA308}"/>
    <cellStyle name="입력 7 2 2" xfId="2598" xr:uid="{BB6AEAE5-974B-431A-BD69-DE149B970A8B}"/>
    <cellStyle name="입력 7 2 2 2" xfId="3818" xr:uid="{219F3848-B879-43CF-B173-36CBA1869D75}"/>
    <cellStyle name="입력 7 2 3" xfId="2828" xr:uid="{F61E9B7D-5A66-4B6D-AFC4-95BEE668D841}"/>
    <cellStyle name="입력 7 2 3 2" xfId="3971" xr:uid="{E4AAD276-91BA-490D-8748-BE1EF3B974ED}"/>
    <cellStyle name="입력 7 2 4" xfId="2506" xr:uid="{7D15EA80-4C1F-45B3-B103-C568194E3F5F}"/>
    <cellStyle name="입력 7 2 4 2" xfId="3933" xr:uid="{53BC3511-EDBC-4F2D-A964-701D098884A3}"/>
    <cellStyle name="입력 7 3" xfId="2089" xr:uid="{89920FC3-3881-429B-95AE-99C7A300BACE}"/>
    <cellStyle name="입력 7 3 2" xfId="2581" xr:uid="{946B5B2E-72DC-43BE-A509-A68C23C06E05}"/>
    <cellStyle name="입력 7 3 2 2" xfId="3973" xr:uid="{C2E7A6C4-BF6F-4E92-A877-5043D9C88ED4}"/>
    <cellStyle name="입력 7 3 3" xfId="2811" xr:uid="{7660D961-D60F-42EC-9B1B-B3383CFEEE6E}"/>
    <cellStyle name="입력 7 3 3 2" xfId="3809" xr:uid="{1909A120-C6A3-4210-8901-F57A345C1C2B}"/>
    <cellStyle name="입력 7 3 4" xfId="3841" xr:uid="{8046DFD7-C682-48F1-B430-F7B95383F654}"/>
    <cellStyle name="입력 7 4" xfId="2625" xr:uid="{2017B3EC-79D9-4E47-A79A-90DB93A55448}"/>
    <cellStyle name="입력 7 4 2" xfId="3945" xr:uid="{0BE29684-9DA0-4898-B378-31D7CC1CEC62}"/>
    <cellStyle name="입력 7 5" xfId="2724" xr:uid="{CE6D758E-C19B-4872-81C0-9A84A81CD2CB}"/>
    <cellStyle name="입력 7 5 2" xfId="3574" xr:uid="{AFE7E4FF-E46B-4294-B2DC-E42B67DFD248}"/>
    <cellStyle name="자리수" xfId="1696" xr:uid="{01150042-7EA6-470F-9C74-1EE12CB9010C}"/>
    <cellStyle name="자리수0" xfId="1697" xr:uid="{7C63CF30-8B5E-4F63-BFDE-A380121D4E28}"/>
    <cellStyle name="전체" xfId="1698" xr:uid="{04FFD60F-14EA-44B2-A561-56D98553F922}"/>
    <cellStyle name="제목 1" xfId="6" builtinId="16" customBuiltin="1"/>
    <cellStyle name="제목 1 2" xfId="1699" xr:uid="{C318FBA4-DF9A-4B9B-91A0-9212747151F4}"/>
    <cellStyle name="제목 1 2 2" xfId="2411" xr:uid="{E286A42E-62AB-458A-927B-F5AB2B453B67}"/>
    <cellStyle name="제목 1 2 3" xfId="2263" xr:uid="{D98102C3-F0D4-4058-A68B-C272E8448B07}"/>
    <cellStyle name="제목 1 2_02. 산업별_익스포져(2013년 9월)" xfId="3316" xr:uid="{BB5476D7-5272-4929-804B-A201ADF06CAA}"/>
    <cellStyle name="제목 1 3" xfId="1700" xr:uid="{EE1F9D32-4AAA-44CE-8857-15224673F46C}"/>
    <cellStyle name="제목 1 3 2" xfId="2412" xr:uid="{0232E3F9-0026-4852-BB23-59C0FB5B70DB}"/>
    <cellStyle name="제목 1 3 3" xfId="2264" xr:uid="{55E621D9-B911-4688-BE7C-E4E32105E078}"/>
    <cellStyle name="제목 1 3 4" xfId="2988" xr:uid="{B23DBD7C-9C27-4DB3-AA50-C5BEBBC90EA7}"/>
    <cellStyle name="제목 1 4" xfId="1701" xr:uid="{0EA458B5-74D8-4D56-AA4D-C3CC2E7F6DED}"/>
    <cellStyle name="제목 1 4 2" xfId="1702" xr:uid="{3C0FD7AB-F514-4C73-94E6-137C3A788C2F}"/>
    <cellStyle name="제목 1 5" xfId="1703" xr:uid="{76A165B5-1FC8-402C-9154-62290B2B2A6F}"/>
    <cellStyle name="제목 1 6" xfId="1704" xr:uid="{D9662CE3-071A-42A8-BF31-4B82C12DCD1F}"/>
    <cellStyle name="제목 1 7" xfId="1705" xr:uid="{96C24FC1-D05A-4564-9AFE-AEEBA15B1A4C}"/>
    <cellStyle name="제목 10" xfId="1706" xr:uid="{5E61700F-997A-4B1B-BAF3-CA0A6DB71A8F}"/>
    <cellStyle name="제목 11" xfId="3396" xr:uid="{DA215CF5-4BA1-4A1D-9C81-F0E6BE23A3C1}"/>
    <cellStyle name="제목 12" xfId="2868" xr:uid="{B58A8C5B-AAC7-4C0F-B971-874F7DF3E151}"/>
    <cellStyle name="제목 13" xfId="2889" xr:uid="{B6DC5E3D-F33E-4C47-9215-61E556871A97}"/>
    <cellStyle name="제목 14" xfId="3567" xr:uid="{ED233340-9119-467E-BA00-BAB3BB168FD8}"/>
    <cellStyle name="제목 15" xfId="3569" xr:uid="{EB362E46-CB63-42D6-85AB-90A791B0B804}"/>
    <cellStyle name="제목 2" xfId="7" builtinId="17" customBuiltin="1"/>
    <cellStyle name="제목 2 2" xfId="1707" xr:uid="{13851601-984F-4C5E-BBEF-21CE604C99C2}"/>
    <cellStyle name="제목 2 2 2" xfId="2413" xr:uid="{491CE5F4-D8FD-40A5-B706-547BF01DC97B}"/>
    <cellStyle name="제목 2 2 3" xfId="2265" xr:uid="{19E5A0C4-BD51-4020-B176-885BCA999C9E}"/>
    <cellStyle name="제목 2 2_02. 산업별_익스포져(2013년 9월)" xfId="3317" xr:uid="{6EB1874F-C2E9-49E2-9D4D-1CFB75C3BE2C}"/>
    <cellStyle name="제목 2 3" xfId="1708" xr:uid="{3AF58E26-A083-4170-B11B-7035C65C6AE3}"/>
    <cellStyle name="제목 2 3 2" xfId="2414" xr:uid="{552F2EF4-55B5-4B6D-8A08-9C51288D6147}"/>
    <cellStyle name="제목 2 3 3" xfId="2266" xr:uid="{6D1DDFD3-365E-4DCD-B385-5AB7401AD8C7}"/>
    <cellStyle name="제목 2 3 4" xfId="2989" xr:uid="{04FCE957-FA2A-4F40-B2B8-BC2F30EDA5BE}"/>
    <cellStyle name="제목 2 4" xfId="1709" xr:uid="{DED3627E-A478-49D2-8E5B-AAD5FCF5D06E}"/>
    <cellStyle name="제목 2 4 2" xfId="1710" xr:uid="{D9BECD96-E94C-4783-8249-80D550D60648}"/>
    <cellStyle name="제목 2 5" xfId="1711" xr:uid="{06F25233-297B-42A4-B40D-5386B28722A1}"/>
    <cellStyle name="제목 2 6" xfId="1712" xr:uid="{C1C38C44-5C3E-4991-81B2-E00BFBA5BAAD}"/>
    <cellStyle name="제목 2 7" xfId="1713" xr:uid="{CC8F58E2-B5A9-4AC8-911A-90A3A6F4AEDC}"/>
    <cellStyle name="제목 3" xfId="8" builtinId="18" customBuiltin="1"/>
    <cellStyle name="제목 3 2" xfId="1714" xr:uid="{05002DFC-6B49-487E-BC3B-9542D6098FED}"/>
    <cellStyle name="제목 3 2 2" xfId="2107" xr:uid="{67182644-A5FE-452B-96D3-379890F4BDC6}"/>
    <cellStyle name="제목 3 2 3" xfId="2415" xr:uid="{5D862652-026D-46A0-B94D-2F7401299A65}"/>
    <cellStyle name="제목 3 2 4" xfId="2267" xr:uid="{37648699-2D77-4463-80B4-5D5CA2B04909}"/>
    <cellStyle name="제목 3 2_02. 산업별_익스포져(2013년 9월)" xfId="3318" xr:uid="{A5B5C722-B65C-4EAC-AD5E-EE43DD9CA7F8}"/>
    <cellStyle name="제목 3 3" xfId="1715" xr:uid="{99FA73FC-C8E3-402A-AF7C-6672ADD6FC8A}"/>
    <cellStyle name="제목 3 3 2" xfId="2108" xr:uid="{71EEA71B-E0E2-49F2-A0B7-EF922DD39B8A}"/>
    <cellStyle name="제목 3 3 3" xfId="2416" xr:uid="{DCBB32CE-7018-4DE6-8DD9-9FA920C2CB8A}"/>
    <cellStyle name="제목 3 3 4" xfId="2268" xr:uid="{AD4D8EF5-9041-4400-965C-B14624B8C8BE}"/>
    <cellStyle name="제목 3 3 5" xfId="2990" xr:uid="{5D685AFC-C255-41C0-A235-C0F99318A71F}"/>
    <cellStyle name="제목 3 4" xfId="1716" xr:uid="{39430487-4254-4A2D-8FD4-77F04A2734C1}"/>
    <cellStyle name="제목 3 4 2" xfId="1717" xr:uid="{8A51777C-898D-4CE8-88DC-1D4B92B27056}"/>
    <cellStyle name="제목 3 4 2 2" xfId="2110" xr:uid="{8EBB6B32-F30A-4B9C-BA20-29F2A7E2F0D1}"/>
    <cellStyle name="제목 3 4 3" xfId="2109" xr:uid="{3C846499-827A-418D-9B90-0B6710D3ED86}"/>
    <cellStyle name="제목 3 5" xfId="1718" xr:uid="{9E758A0C-D5D7-4D7E-BF13-631C5AD2C04B}"/>
    <cellStyle name="제목 3 5 2" xfId="2111" xr:uid="{B0DDD216-8BF4-4AF0-978F-998C4B10CDE9}"/>
    <cellStyle name="제목 3 6" xfId="1719" xr:uid="{DF299786-BBDE-4458-A79F-5DF14A334E08}"/>
    <cellStyle name="제목 3 6 2" xfId="2112" xr:uid="{E569451C-84B7-44CA-BACF-6B0565BE3557}"/>
    <cellStyle name="제목 3 7" xfId="1720" xr:uid="{3E1A61F9-F828-43C0-9A32-D7A24526AEEB}"/>
    <cellStyle name="제목 3 7 2" xfId="2113" xr:uid="{5B1BF937-1CCB-48B3-B541-04C87206A9EB}"/>
    <cellStyle name="제목 4" xfId="9" builtinId="19" customBuiltin="1"/>
    <cellStyle name="제목 4 2" xfId="1721" xr:uid="{61139E26-8592-4C77-A0F7-EC5956879964}"/>
    <cellStyle name="제목 4 2 2" xfId="2417" xr:uid="{DE46F82F-857C-47AB-8677-7A418A586D8F}"/>
    <cellStyle name="제목 4 2 3" xfId="2269" xr:uid="{E115E752-95CF-4233-9893-7A2861F7C72A}"/>
    <cellStyle name="제목 4 2_02. 산업별_익스포져(2013년 9월)" xfId="3319" xr:uid="{D491BFFE-B3A0-4264-87BC-5007CBCF5259}"/>
    <cellStyle name="제목 4 3" xfId="1722" xr:uid="{AEC752FB-63CB-4616-BB4F-EF0AD2E02745}"/>
    <cellStyle name="제목 4 3 2" xfId="2418" xr:uid="{B326C989-0BAD-43E8-896F-0AB0081116DE}"/>
    <cellStyle name="제목 4 3 3" xfId="2270" xr:uid="{5DA8B3C1-8BBB-4883-BA05-8CEC09465BA1}"/>
    <cellStyle name="제목 4 3 4" xfId="2991" xr:uid="{654E9DBF-48FC-48F2-B4C7-023D075B82E2}"/>
    <cellStyle name="제목 4 4" xfId="1723" xr:uid="{78EA6623-B0DB-4AED-BA99-A58234A2F5F3}"/>
    <cellStyle name="제목 4 4 2" xfId="1724" xr:uid="{9B23624D-87EB-4E99-9C69-9DF22F8D39F9}"/>
    <cellStyle name="제목 4 5" xfId="1725" xr:uid="{ACF34362-AC9E-4FD4-BB9B-5F10B3EB4234}"/>
    <cellStyle name="제목 4 6" xfId="1726" xr:uid="{6929DE01-0896-431B-A24E-79C6DC56B051}"/>
    <cellStyle name="제목 4 7" xfId="1727" xr:uid="{2D33DE00-32BE-4D82-9D2A-DA56E20ED956}"/>
    <cellStyle name="제목 5" xfId="1728" xr:uid="{2DBE75FC-21C6-427F-8B32-1BCF2383EBEF}"/>
    <cellStyle name="제목 5 2" xfId="2992" xr:uid="{5047AA6E-44DB-4842-827E-4D2ED2A324C1}"/>
    <cellStyle name="제목 5_02. 산업별_익스포져(2013년 9월)" xfId="3320" xr:uid="{C9AB734A-FE15-45DA-9F04-45B19E270655}"/>
    <cellStyle name="제목 6" xfId="1729" xr:uid="{5CD6B583-9DB3-4B5E-81AD-21F0899BDB35}"/>
    <cellStyle name="제목 6 2" xfId="2420" xr:uid="{46BF8FFF-FE2C-4DC6-B88C-0327DA222F99}"/>
    <cellStyle name="제목 6 3" xfId="2271" xr:uid="{3C6AD751-790A-49C4-9010-EA0226E0A1C7}"/>
    <cellStyle name="제목 7" xfId="1730" xr:uid="{E1E9B17C-44A8-4F6C-9731-C531BB9A7AB1}"/>
    <cellStyle name="제목 8" xfId="1731" xr:uid="{F964614B-C7BA-4546-A3C9-E9F0A9D7FA7F}"/>
    <cellStyle name="제목 9" xfId="1732" xr:uid="{2F3F3EB4-431C-4AA1-A8CB-2F5DAFD42248}"/>
    <cellStyle name="제목1" xfId="1733" xr:uid="{FF04B722-CC48-4430-BF30-DC47B1B8AA45}"/>
    <cellStyle name="제목2" xfId="1734" xr:uid="{6D092883-8CFC-49CB-9E95-ED7C58BBFE01}"/>
    <cellStyle name="좋은양식" xfId="1735" xr:uid="{69FBC8FA-3B83-4B19-A993-5054D7B99320}"/>
    <cellStyle name="좋음" xfId="10" builtinId="26" customBuiltin="1"/>
    <cellStyle name="좋음 2" xfId="1736" xr:uid="{27266A6F-7A52-46F6-952F-630BBA8F8754}"/>
    <cellStyle name="좋음 2 2" xfId="2421" xr:uid="{21D37534-4630-41C8-B9E4-823D3FD5B7E8}"/>
    <cellStyle name="좋음 2 3" xfId="2272" xr:uid="{EB4EEB93-CB82-4C40-8987-919A4A995F98}"/>
    <cellStyle name="좋음 2_02. 산업별_익스포져(2013년 9월)" xfId="3321" xr:uid="{A15C91F2-8359-4CE3-B63C-15C82A7677F2}"/>
    <cellStyle name="좋음 3" xfId="1737" xr:uid="{DE59654C-84A8-4DC1-AE1A-FCE1ADE28D56}"/>
    <cellStyle name="좋음 3 2" xfId="2422" xr:uid="{BD8C12E8-FFD6-462B-A203-829B4EE72036}"/>
    <cellStyle name="좋음 3 3" xfId="2273" xr:uid="{ACFC3000-376C-4859-9B6B-5E6EE1EA3A6C}"/>
    <cellStyle name="좋음 3 4" xfId="2993" xr:uid="{456432C3-3223-4D82-9050-8E1F21828316}"/>
    <cellStyle name="좋음 4" xfId="1738" xr:uid="{D19D56D0-7065-4809-9CBD-82D0014A1BA3}"/>
    <cellStyle name="좋음 4 2" xfId="1739" xr:uid="{55C2D8E8-4266-4402-AA96-836106F66A2B}"/>
    <cellStyle name="좋음 5" xfId="1740" xr:uid="{C13F188D-3D77-41A7-9413-555C6514626D}"/>
    <cellStyle name="좋음 6" xfId="1741" xr:uid="{38C0B915-6DD7-4C8C-B61E-45B7B23F73E8}"/>
    <cellStyle name="좋음 7" xfId="1742" xr:uid="{AEE666E7-6EC0-47B3-BC6E-E5581D8D161F}"/>
    <cellStyle name="지정되지 않음" xfId="1743" xr:uid="{2EA0DA9F-E705-4DA6-8796-16BDB17F475A}"/>
    <cellStyle name="쬞\?1@" xfId="1744" xr:uid="{4E2D3667-0AA3-40D5-8993-50A6012813DA}"/>
    <cellStyle name="钎霖_惫寇bal" xfId="1745" xr:uid="{BC0575A5-60F6-4836-9648-37BBC1068B3A}"/>
    <cellStyle name="千分位[0]_ 白土" xfId="1746" xr:uid="{CC77ADA7-1F61-4FFC-BD35-EBAB64ABC9C8}"/>
    <cellStyle name="千分位_ 白土" xfId="1747" xr:uid="{593ED27D-9A49-4961-8F0C-ACC8AF9F53A0}"/>
    <cellStyle name="千位[0]_laroux" xfId="1748" xr:uid="{11A3D69B-62C2-48C4-B577-FD0ECDDC83FC}"/>
    <cellStyle name="千位_laroux" xfId="1749" xr:uid="{875B8E3D-E597-4A47-A4A8-60AFB737134F}"/>
    <cellStyle name="출력" xfId="13" builtinId="21" customBuiltin="1"/>
    <cellStyle name="출력 2" xfId="1750" xr:uid="{5904E93E-8FC5-4165-A16E-F43DFBC49C88}"/>
    <cellStyle name="출력 2 10" xfId="3474" xr:uid="{81DDDC19-8810-4591-B4F6-DCB56A30E363}"/>
    <cellStyle name="출력 2 10 2" xfId="3995" xr:uid="{813B30FD-B72F-4B90-B12E-F65B455E2209}"/>
    <cellStyle name="출력 2 10 3" xfId="4066" xr:uid="{1DEEBCA7-662F-4212-A0F9-14FE814C7309}"/>
    <cellStyle name="출력 2 2" xfId="2121" xr:uid="{C7FEFB6D-8C1E-4742-8CA4-78A6E47353E8}"/>
    <cellStyle name="출력 2 2 2" xfId="2605" xr:uid="{23D45EE1-45E2-4094-90B6-B2C905A220FE}"/>
    <cellStyle name="출력 2 2 2 2" xfId="3975" xr:uid="{37442A2E-C6BB-4B61-BFC4-8B49238FABEE}"/>
    <cellStyle name="출력 2 2 3" xfId="2836" xr:uid="{F757A5DA-30D4-4192-B5AF-E87690CB3F0C}"/>
    <cellStyle name="출력 2 2 3 2" xfId="3812" xr:uid="{350910DE-741C-4F8E-A9DC-F22FA52120B2}"/>
    <cellStyle name="출력 2 2 4" xfId="2507" xr:uid="{BED2C052-BF63-4C35-8F58-5F3C059C2DAE}"/>
    <cellStyle name="출력 2 2 4 2" xfId="3642" xr:uid="{1D0B8DDC-9124-40B6-8480-B479208C76A5}"/>
    <cellStyle name="출력 2 2 5" xfId="2995" xr:uid="{9C53C505-8196-4C21-AA07-79A1E08792EC}"/>
    <cellStyle name="출력 2 2 5 2" xfId="3625" xr:uid="{3025E988-2EA5-466E-A719-2045EF9749DC}"/>
    <cellStyle name="출력 2 2 5 3" xfId="4019" xr:uid="{EF1FF4BB-055D-47B3-8C92-549F5E1B3327}"/>
    <cellStyle name="출력 2 3" xfId="2114" xr:uid="{F1B8F123-2B28-4A4F-A494-7F0CFC0CA766}"/>
    <cellStyle name="출력 2 3 2" xfId="2599" xr:uid="{D426E9D5-56E0-44FB-9524-7CEAAB925247}"/>
    <cellStyle name="출력 2 3 2 2" xfId="3673" xr:uid="{58E5ADA6-8D65-4DC6-BC73-E7DB6403192D}"/>
    <cellStyle name="출력 2 3 3" xfId="2829" xr:uid="{A2814BB9-14D1-46E9-BD44-A928C4E737E9}"/>
    <cellStyle name="출력 2 3 3 2" xfId="3584" xr:uid="{DDD31085-2059-4ABF-A585-8A12258DC048}"/>
    <cellStyle name="출력 2 3 4" xfId="3784" xr:uid="{04923FF3-0F8A-40FA-AA45-21A1BD55B7CB}"/>
    <cellStyle name="출력 2 4" xfId="2423" xr:uid="{ADD936D8-E525-4F4F-A34E-F2E60BFF0E75}"/>
    <cellStyle name="출력 2 4 2" xfId="3617" xr:uid="{83929F41-C972-4C53-84A3-ADF6506B10F0}"/>
    <cellStyle name="출력 2 5" xfId="2624" xr:uid="{BAF8FEA6-BBA4-49F0-8378-521556A0E687}"/>
    <cellStyle name="출력 2 5 2" xfId="3677" xr:uid="{0D7D3C6B-3710-46F8-B3C6-BAFCB3E63B54}"/>
    <cellStyle name="출력 2 6" xfId="2616" xr:uid="{C42CC658-5475-4B2D-A5A6-7AFC0F4AA16A}"/>
    <cellStyle name="출력 2 6 2" xfId="3676" xr:uid="{00909364-1336-43D0-8D85-608BC981ED92}"/>
    <cellStyle name="출력 2 7" xfId="2725" xr:uid="{8F55B713-704D-49C3-9AA8-5C0AB886D63F}"/>
    <cellStyle name="출력 2 7 2" xfId="3718" xr:uid="{EE5DC3B7-E2F1-4B45-9BFB-2CED0E21480E}"/>
    <cellStyle name="출력 2 8" xfId="2274" xr:uid="{768946B3-F959-41E1-ADD3-7F6586E0DE05}"/>
    <cellStyle name="출력 2 8 2" xfId="4062" xr:uid="{52495589-858F-469F-A658-12C22CF9279B}"/>
    <cellStyle name="출력 2 9" xfId="2994" xr:uid="{BD39D166-2743-4FB1-9072-4B8BFCF26282}"/>
    <cellStyle name="출력 2 9 2" xfId="3626" xr:uid="{BD50F7D9-83D5-4A19-8ED7-677ADC60F4A3}"/>
    <cellStyle name="출력 2 9 3" xfId="3608" xr:uid="{37CAD273-CDFD-4E96-8122-36E7A56E3AB6}"/>
    <cellStyle name="출력 2_02. 산업별_익스포져(2013년 9월)" xfId="3322" xr:uid="{D67D444F-FDE3-47D2-9AE4-2F3BBA4D8376}"/>
    <cellStyle name="출력 3" xfId="1751" xr:uid="{A5A97113-60BC-4AA0-9A05-0D5CA81E5CE7}"/>
    <cellStyle name="출력 3 2" xfId="2122" xr:uid="{95EAB7B3-8AFA-4991-8424-A3C54A44076E}"/>
    <cellStyle name="출력 3 2 2" xfId="2606" xr:uid="{5130B7A0-86B6-4112-907C-1BB6BAC3552D}"/>
    <cellStyle name="출력 3 2 2 2" xfId="3674" xr:uid="{6377E609-82D7-408E-96A2-EFC9E1DEAA4C}"/>
    <cellStyle name="출력 3 2 3" xfId="2837" xr:uid="{CBB4E360-2980-4F31-A332-4C8FC1E4D10C}"/>
    <cellStyle name="출력 3 2 3 2" xfId="3692" xr:uid="{216886E0-B778-4CA5-BBF8-24DFCC0299C2}"/>
    <cellStyle name="출력 3 2 4" xfId="2508" xr:uid="{C36FF3FF-CFCD-4E37-B25F-AC9B986CF640}"/>
    <cellStyle name="출력 3 2 4 2" xfId="4028" xr:uid="{22454719-4805-4009-B3B1-1E69FD488623}"/>
    <cellStyle name="출력 3 2 5" xfId="3788" xr:uid="{958210AA-637D-4B4B-B739-5EEE13C890E7}"/>
    <cellStyle name="출력 3 3" xfId="2115" xr:uid="{A812954E-E2FA-4067-8B3A-6B80BC429D6C}"/>
    <cellStyle name="출력 3 3 2" xfId="2600" xr:uid="{B1B8911F-2751-4300-8E1F-5E1A6F7C8215}"/>
    <cellStyle name="출력 3 3 2 2" xfId="3937" xr:uid="{90CE3846-8EB9-41BA-94F4-6FE5E8AD519C}"/>
    <cellStyle name="출력 3 3 3" xfId="2830" xr:uid="{045D026D-DD40-48E4-AE23-330C2472C3A3}"/>
    <cellStyle name="출력 3 3 3 2" xfId="3646" xr:uid="{B4B82FA7-630E-47A1-A7C6-4ED372E627CD}"/>
    <cellStyle name="출력 3 3 4" xfId="3785" xr:uid="{68543245-1472-4817-96A6-95420FB671D4}"/>
    <cellStyle name="출력 3 4" xfId="2424" xr:uid="{B7ECE6BB-66E0-44A2-B64E-8411C3A726E8}"/>
    <cellStyle name="출력 3 4 2" xfId="3618" xr:uid="{8428A062-1565-4439-B050-93FFA3B1CD42}"/>
    <cellStyle name="출력 3 5" xfId="2623" xr:uid="{302DB172-848E-44B0-B679-BF2031FA91D2}"/>
    <cellStyle name="출력 3 5 2" xfId="3977" xr:uid="{3CA125B7-772F-4576-9D47-9590DB31E41B}"/>
    <cellStyle name="출력 3 6" xfId="2726" xr:uid="{D4709447-E556-4157-92DB-FAD996BB4433}"/>
    <cellStyle name="출력 3 6 2" xfId="3988" xr:uid="{6CAA889E-74F8-40F0-9EE7-47A8B47F1FB6}"/>
    <cellStyle name="출력 3 7" xfId="2275" xr:uid="{EF122899-DCC9-4268-AFB7-32C6ADD18C53}"/>
    <cellStyle name="출력 3 8" xfId="2996" xr:uid="{E635B9F5-0830-489E-B3DF-8DC7BA7B5956}"/>
    <cellStyle name="출력 3 8 2" xfId="3624" xr:uid="{D085BE1E-CABA-4062-A6EA-5E0DCF4D260A}"/>
    <cellStyle name="출력 3 8 3" xfId="3693" xr:uid="{9BCDF451-3058-4070-88A3-35C2D2DC7256}"/>
    <cellStyle name="출력 4" xfId="1752" xr:uid="{A53881FC-757B-477B-B11B-59A3E952550A}"/>
    <cellStyle name="출력 4 2" xfId="1753" xr:uid="{AC8DD555-9593-4B83-84AA-5D1BD94873CB}"/>
    <cellStyle name="출력 4 2 2" xfId="2124" xr:uid="{A2FE9249-F10E-4CA5-B486-D2DF1C2B63B1}"/>
    <cellStyle name="출력 4 2 2 2" xfId="2368" xr:uid="{3E2252F6-AF7B-446C-AD00-A727AA65FBF1}"/>
    <cellStyle name="출력 4 2 2 2 2" xfId="3896" xr:uid="{06FEB841-39A9-4A49-BB2D-19339F0AEBA0}"/>
    <cellStyle name="출력 4 2 2 3" xfId="2839" xr:uid="{5BBBAD1D-9F6C-47EF-8ECD-AF929A8F2149}"/>
    <cellStyle name="출력 4 2 2 3 2" xfId="3651" xr:uid="{88F45D4F-0427-4183-8293-E80BCD3ABA68}"/>
    <cellStyle name="출력 4 2 2 4" xfId="2510" xr:uid="{2EAC4BAB-65D7-4729-8CCE-5BC0BCB10CE0}"/>
    <cellStyle name="출력 4 2 2 4 2" xfId="3865" xr:uid="{B1DA62DD-757E-46BB-A365-77547D24E76E}"/>
    <cellStyle name="출력 4 2 2 5" xfId="4000" xr:uid="{843407DA-7055-4EFD-9CC4-B3C2DCB824B2}"/>
    <cellStyle name="출력 4 2 3" xfId="2117" xr:uid="{FECB4DC2-D36C-4BE2-AB2D-5E4B9599468E}"/>
    <cellStyle name="출력 4 2 3 2" xfId="2602" xr:uid="{F8AB000F-FA43-4A02-BD70-51C372E40C1A}"/>
    <cellStyle name="출력 4 2 3 2 2" xfId="3908" xr:uid="{85F663BA-1249-4B8B-8FA7-16D2CF643247}"/>
    <cellStyle name="출력 4 2 3 3" xfId="2832" xr:uid="{ACA6ED55-2C52-45D4-A188-B1E3E6992399}"/>
    <cellStyle name="출력 4 2 3 3 2" xfId="2852" xr:uid="{5BC13403-6D86-44CC-A291-9594C23C911F}"/>
    <cellStyle name="출력 4 2 3 4" xfId="3613" xr:uid="{D789E649-5702-4864-A315-08F1E7CCDA98}"/>
    <cellStyle name="출력 4 2 4" xfId="2621" xr:uid="{FDF04C39-1AFD-4978-9CE4-3CA283246B10}"/>
    <cellStyle name="출력 4 2 4 2" xfId="3644" xr:uid="{E7264F9A-2B99-4FAE-9836-04C44E37DFB6}"/>
    <cellStyle name="출력 4 2 5" xfId="2728" xr:uid="{C9B1B509-9FE6-457F-B208-174F0E7840AF}"/>
    <cellStyle name="출력 4 2 5 2" xfId="4042" xr:uid="{0E58646B-7F92-4C9A-8070-3884F4BE36DE}"/>
    <cellStyle name="출력 4 3" xfId="2123" xr:uid="{52033DC0-9DBC-4706-BBA1-F72F1C459604}"/>
    <cellStyle name="출력 4 3 2" xfId="2607" xr:uid="{14141C82-A385-4C64-81EF-08D39D08D0D9}"/>
    <cellStyle name="출력 4 3 2 2" xfId="3921" xr:uid="{DC90C832-92C2-4CAF-85A0-DEADF0C2279D}"/>
    <cellStyle name="출력 4 3 3" xfId="2838" xr:uid="{187B4A1D-2025-4FE3-9B7D-1719551C2250}"/>
    <cellStyle name="출력 4 3 3 2" xfId="3811" xr:uid="{DA8420FE-76ED-4E91-A698-BC86FD48E538}"/>
    <cellStyle name="출력 4 3 4" xfId="2509" xr:uid="{D8B5A6F6-8410-4D1D-9A5E-77AE87451584}"/>
    <cellStyle name="출력 4 3 4 2" xfId="3663" xr:uid="{1BF37A3D-BF8F-4E0F-932F-FC19391E1D9E}"/>
    <cellStyle name="출력 4 3 5" xfId="3789" xr:uid="{777E93E0-B73A-4A5D-953D-6669C2ACD6B8}"/>
    <cellStyle name="출력 4 4" xfId="2116" xr:uid="{5ECEA45B-12FE-4B52-947D-CF673B011210}"/>
    <cellStyle name="출력 4 4 2" xfId="2601" xr:uid="{F973702E-EB07-4B75-8814-1F15C2739263}"/>
    <cellStyle name="출력 4 4 2 2" xfId="3858" xr:uid="{4FA40BA7-C827-4CD0-82C8-FAF7ED750598}"/>
    <cellStyle name="출력 4 4 3" xfId="2831" xr:uid="{C3D7DA0D-FE7E-4023-AF77-F199D6ED4CE6}"/>
    <cellStyle name="출력 4 4 3 2" xfId="3874" xr:uid="{845DA29B-2924-46D9-9475-02E6ED0A0ADB}"/>
    <cellStyle name="출력 4 4 4" xfId="3999" xr:uid="{16026316-A54C-4020-A3BA-A4FBD9BE9EA8}"/>
    <cellStyle name="출력 4 5" xfId="2622" xr:uid="{C43ED1A9-67F3-437D-942D-389912980899}"/>
    <cellStyle name="출력 4 5 2" xfId="3703" xr:uid="{303ED42C-96FE-4FB3-9205-1DDF6C97C00D}"/>
    <cellStyle name="출력 4 6" xfId="2727" xr:uid="{9AAB1D2E-6D45-4595-A3EC-E4C7F3C7CA59}"/>
    <cellStyle name="출력 4 6 2" xfId="3683" xr:uid="{718B9189-F92D-49FB-B5F6-6C81E995E262}"/>
    <cellStyle name="출력 5" xfId="1754" xr:uid="{FC48043E-B047-43D4-920F-51F58294EBB3}"/>
    <cellStyle name="출력 5 2" xfId="2125" xr:uid="{FAFD6C1F-278B-40E4-8C9B-5046A9FF36B4}"/>
    <cellStyle name="출력 5 2 2" xfId="2365" xr:uid="{9B31B4F3-D220-477B-8AC5-9878A4053253}"/>
    <cellStyle name="출력 5 2 2 2" xfId="3917" xr:uid="{173F43FF-E30C-4B45-AC2A-4C3A07437D4F}"/>
    <cellStyle name="출력 5 2 3" xfId="2840" xr:uid="{A0CDB225-A296-4D4D-A277-210005F962A0}"/>
    <cellStyle name="출력 5 2 3 2" xfId="3837" xr:uid="{A98B7F68-2FE3-4025-A7AA-D0FC0BE8D6C0}"/>
    <cellStyle name="출력 5 2 4" xfId="2511" xr:uid="{4B8FBC19-55B9-4A54-9B14-26DB916CEB44}"/>
    <cellStyle name="출력 5 2 4 2" xfId="3597" xr:uid="{3B82B4B0-0650-4C97-90AD-F71FCCC7A3D0}"/>
    <cellStyle name="출력 5 2 5" xfId="3694" xr:uid="{11853898-06B6-46E1-810E-21D033BDE426}"/>
    <cellStyle name="출력 5 3" xfId="2118" xr:uid="{E8266571-23B1-4061-A218-16653DF84081}"/>
    <cellStyle name="출력 5 3 2" xfId="2610" xr:uid="{6748910C-6FB0-4E39-B44E-A38E1CDC968A}"/>
    <cellStyle name="출력 5 3 2 2" xfId="3976" xr:uid="{E1A9A479-EE98-4BBA-8E08-29B27AF2035B}"/>
    <cellStyle name="출력 5 3 3" xfId="2833" xr:uid="{B81D7181-7801-409C-8CCF-78FBACA45048}"/>
    <cellStyle name="출력 5 3 3 2" xfId="3691" xr:uid="{FFC9952B-C68C-4305-9D16-4A219F073DBA}"/>
    <cellStyle name="출력 5 3 4" xfId="3786" xr:uid="{B4E85655-6D76-4DD5-8845-62EA91E388C7}"/>
    <cellStyle name="출력 5 4" xfId="2620" xr:uid="{8D590B7E-04E1-4C67-93B9-C0535A8513FC}"/>
    <cellStyle name="출력 5 4 2" xfId="4008" xr:uid="{15E366F3-8569-4DCC-8524-2C0E25C8C3DD}"/>
    <cellStyle name="출력 5 5" xfId="2729" xr:uid="{4ECEEAF9-F505-41A9-83E3-56D3BBFB4E48}"/>
    <cellStyle name="출력 5 5 2" xfId="3575" xr:uid="{5DB3EC1A-555F-4AF3-B81D-2425CFD1EE8F}"/>
    <cellStyle name="출력 6" xfId="1755" xr:uid="{0031E7D3-C772-4A58-B2A6-6699CAF7802A}"/>
    <cellStyle name="출력 6 2" xfId="2126" xr:uid="{EC7AB5D7-128D-45C4-B93B-37511F58AC30}"/>
    <cellStyle name="출력 6 2 2" xfId="2608" xr:uid="{75249391-C1AE-43EF-9116-796CEAE4186B}"/>
    <cellStyle name="출력 6 2 2 2" xfId="4006" xr:uid="{D0802172-72A6-4A54-B5D4-42400C2B4BA1}"/>
    <cellStyle name="출력 6 2 3" xfId="2841" xr:uid="{6C5B5FBA-DF90-429F-ABF9-0CE7EA7BC6C9}"/>
    <cellStyle name="출력 6 2 3 2" xfId="3585" xr:uid="{E32D2BB1-776F-4306-BECB-0EA01BAB567F}"/>
    <cellStyle name="출력 6 2 4" xfId="2512" xr:uid="{7E450B93-AE09-4C29-B55A-91987DF88761}"/>
    <cellStyle name="출력 6 2 4 2" xfId="4029" xr:uid="{CCF19DD2-31FA-4C2A-8A00-515031201352}"/>
    <cellStyle name="출력 6 2 5" xfId="3640" xr:uid="{926A799A-480D-4063-94CA-5B2EF72D306E}"/>
    <cellStyle name="출력 6 3" xfId="2119" xr:uid="{714AFB04-F6E9-4A7E-BA6E-4558DEDFA164}"/>
    <cellStyle name="출력 6 3 2" xfId="2603" xr:uid="{0EA87604-BA77-4BF5-8A66-98111FA1B2C3}"/>
    <cellStyle name="출력 6 3 2 2" xfId="4005" xr:uid="{F9CFD7FF-8CE9-4A40-8D89-D45B0A0F7C32}"/>
    <cellStyle name="출력 6 3 3" xfId="2834" xr:uid="{960AAAC8-1908-4875-B81C-8BBE9FCA0C8B}"/>
    <cellStyle name="출력 6 3 3 2" xfId="3810" xr:uid="{29FC72C8-AAF2-46D0-ABBE-7102ED32C0AF}"/>
    <cellStyle name="출력 6 3 4" xfId="3787" xr:uid="{B688CDA3-B14F-4C9F-B06D-D6E928D86925}"/>
    <cellStyle name="출력 6 4" xfId="2619" xr:uid="{0013B04A-FC90-4D48-A103-7F2A996ECDC8}"/>
    <cellStyle name="출력 6 4 2" xfId="3904" xr:uid="{AAEB9B6D-D52D-46E9-9E38-DD9E1197CB1F}"/>
    <cellStyle name="출력 6 5" xfId="2730" xr:uid="{42F28F81-4EB4-4C83-BAFF-26C834FA2A61}"/>
    <cellStyle name="출력 6 5 2" xfId="3593" xr:uid="{FCC8EA2D-3E2A-4A40-8AD6-58A2567ADBF8}"/>
    <cellStyle name="출력 7" xfId="1756" xr:uid="{236D8CFC-41E8-4CEA-8169-FFF0734A5A2A}"/>
    <cellStyle name="출력 7 2" xfId="2127" xr:uid="{F23B5678-7AD0-40B9-9734-A8580ADDA719}"/>
    <cellStyle name="출력 7 2 2" xfId="2609" xr:uid="{B263D2EE-9FC2-47DB-9B1B-31122B3AA782}"/>
    <cellStyle name="출력 7 2 2 2" xfId="3928" xr:uid="{A0454C7C-4BE7-4543-8CC7-117727A63D00}"/>
    <cellStyle name="출력 7 2 3" xfId="2842" xr:uid="{F890C77C-451A-42FD-8929-6115431E1E75}"/>
    <cellStyle name="출력 7 2 3 2" xfId="3887" xr:uid="{4E48BE13-5472-467D-A38B-92D7BF221DAF}"/>
    <cellStyle name="출력 7 2 4" xfId="2513" xr:uid="{F089B39F-3CDD-4360-B223-49B4D5E5C118}"/>
    <cellStyle name="출력 7 2 4 2" xfId="3664" xr:uid="{265A1619-6045-4DA2-87AD-A4B32714FD57}"/>
    <cellStyle name="출력 7 2 5" xfId="4044" xr:uid="{A1C55871-3FF0-4119-8DD4-BBCD470D7C7B}"/>
    <cellStyle name="출력 7 3" xfId="2120" xr:uid="{13E448DF-4238-4143-AE9C-BFBC5910B433}"/>
    <cellStyle name="출력 7 3 2" xfId="2604" xr:uid="{6C95A497-82E1-4A0C-BC0C-6740F1F259D7}"/>
    <cellStyle name="출력 7 3 2 2" xfId="3890" xr:uid="{E4615832-1226-404D-B76C-FFCBDB8F19F9}"/>
    <cellStyle name="출력 7 3 3" xfId="2835" xr:uid="{A01EC16F-88FD-45F2-B0A5-68EB49DE8D55}"/>
    <cellStyle name="출력 7 3 3 2" xfId="3607" xr:uid="{6D8002B5-23ED-46E3-8A07-FAC2B9DD76AB}"/>
    <cellStyle name="출력 7 3 4" xfId="3594" xr:uid="{DEE9C00F-52F4-4B65-B14C-0845B2DC69EF}"/>
    <cellStyle name="출력 7 4" xfId="2618" xr:uid="{9E27B38F-1DA6-43EC-A0BA-915414493EED}"/>
    <cellStyle name="출력 7 4 2" xfId="3834" xr:uid="{5E8008A4-5D58-4714-BE23-B8BF7AB5DDE7}"/>
    <cellStyle name="출력 7 5" xfId="2731" xr:uid="{8DCD81D4-A199-423D-9EB7-AC698D7B00FE}"/>
    <cellStyle name="출력 7 5 2" xfId="3719" xr:uid="{FA436D7C-6C94-4A4F-8B47-779B70FB0FCC}"/>
    <cellStyle name="콤냡?&lt;_x000f_$??: `1_1" xfId="1757" xr:uid="{CF32DF2F-D466-495D-BE88-63EDBB8E7B92}"/>
    <cellStyle name="콤냡?&lt;_x000f_$??:_x0009_`1_1" xfId="2898" xr:uid="{06ADB004-57D1-4D33-B611-27CC9C19F9AB}"/>
    <cellStyle name="콤마 " xfId="3263" xr:uid="{B1D2C310-540F-4CFF-AE9A-113725A42867}"/>
    <cellStyle name="콤마 [0]" xfId="1758" xr:uid="{E870A676-EF82-4153-8F0A-360B2DF9605E}"/>
    <cellStyle name="콤마 [0] 2" xfId="1759" xr:uid="{CFC8275C-61BF-4A25-B973-6A98427032EF}"/>
    <cellStyle name="콤마 [0] 2 2" xfId="4145" xr:uid="{C98F302E-61A9-4DE6-9B81-9FF6CF9BED45}"/>
    <cellStyle name="콤마 [0]_  종  합  " xfId="1760" xr:uid="{D3573BE7-AD1F-4BA0-8977-FA81E5BFB687}"/>
    <cellStyle name="콤마_   산 출 식  " xfId="3264" xr:uid="{00176D79-915F-43CA-A71E-789DE970DE54}"/>
    <cellStyle name="통T" xfId="1761" xr:uid="{908975E2-A750-4A87-8FD7-8197C3468F40}"/>
    <cellStyle name="통화 [?]_관리차이  (2)_전략6 " xfId="3265" xr:uid="{53CE4040-FEFE-45AA-9B5F-EE46C3AC0C6C}"/>
    <cellStyle name="通貨 [0.00]_Hitachi M Report 0527 Fax Cover" xfId="1762" xr:uid="{7A81D79A-98DE-4B30-8324-BED8B326A2EC}"/>
    <cellStyle name="通貨_Hitachi M Report 0527 Fax Cover" xfId="1763" xr:uid="{B429BEF3-61FA-4EC3-B0E1-CAA239E462E4}"/>
    <cellStyle name="통화H$2" xfId="1764" xr:uid="{62386416-369E-44FA-980B-9B6158AF7077}"/>
    <cellStyle name="트럭" xfId="1765" xr:uid="{A6DE97C5-A8BD-443B-824D-2B676A743985}"/>
    <cellStyle name="烹拳 [0]_97MBO" xfId="1766" xr:uid="{B12CE7D4-8158-4395-ACF1-93A102D783EB}"/>
    <cellStyle name="烹拳_97MBO" xfId="1767" xr:uid="{63B47B82-8451-4A1A-8E23-BDC88A1A49CA}"/>
    <cellStyle name="퍼센트" xfId="1768" xr:uid="{1130781A-4F40-45E4-9F7A-D784994B2B13}"/>
    <cellStyle name="평" xfId="1769" xr:uid="{2C6352C0-C0E7-4406-A4F0-658AA403538B}"/>
    <cellStyle name="평_Sheet1" xfId="1770" xr:uid="{8B87106F-47A8-4C23-B193-AA03F86A2307}"/>
    <cellStyle name="평_요약분" xfId="1771" xr:uid="{B02D1143-AAE4-4763-9034-A1C108D970A3}"/>
    <cellStyle name="평_요약분_Sheet1" xfId="1772" xr:uid="{B3A6DD38-E8CD-464D-8605-531073FB7428}"/>
    <cellStyle name="평_월말자료" xfId="1773" xr:uid="{29C99D98-23FD-4298-908F-096B9F8FDC41}"/>
    <cellStyle name="표준" xfId="0" builtinId="0"/>
    <cellStyle name="표준 10" xfId="1774" xr:uid="{A2AF0BD8-09BE-4E4A-9124-93B45CAE4849}"/>
    <cellStyle name="표준 10 2" xfId="1775" xr:uid="{4B9390E1-63D6-4350-A7A8-A20AC6DEA917}"/>
    <cellStyle name="표준 10 3" xfId="3346" xr:uid="{12AAEB1D-271D-48AA-A3AF-EE9D08F91C3A}"/>
    <cellStyle name="표준 10 4" xfId="3266" xr:uid="{5AD4AAF2-2B53-46B4-B8FB-3218FEFFDBF9}"/>
    <cellStyle name="표준 10 5" xfId="3486" xr:uid="{4BF8F3BD-86CA-4DD2-AACB-15DE23C328DB}"/>
    <cellStyle name="표준 100" xfId="1776" xr:uid="{37C7C9E5-3A21-47F5-8BAA-FDD6A7D12C71}"/>
    <cellStyle name="표준 101" xfId="1982" xr:uid="{93A9D2B2-0AE2-4F9E-B318-31AC415F1083}"/>
    <cellStyle name="표준 101 2" xfId="2129" xr:uid="{86588A24-476F-4D70-9CD0-A442FFCF3653}"/>
    <cellStyle name="표준 101 2 2" xfId="2515" xr:uid="{4C83B0C2-93A1-411C-9B13-124A5D2BCEEF}"/>
    <cellStyle name="표준 101 3" xfId="2445" xr:uid="{1B39B050-AD1A-4018-B098-AAD2EF67F034}"/>
    <cellStyle name="표준 102" xfId="1986" xr:uid="{F50CADF2-778C-4F9E-9A27-5CD7A93FF4EB}"/>
    <cellStyle name="표준 103" xfId="1985" xr:uid="{2A14F99E-D659-4FE4-8261-3F7672997690}"/>
    <cellStyle name="표준 103 2" xfId="2448" xr:uid="{95AB1B91-B93A-4796-B504-F896A80C8764}"/>
    <cellStyle name="표준 104" xfId="2135" xr:uid="{47F06072-1493-4E43-BFE1-A732B6EBC5C4}"/>
    <cellStyle name="표준 104 2" xfId="2518" xr:uid="{AC423D60-DADB-4A8B-9746-ED2E518DAF98}"/>
    <cellStyle name="표준 105" xfId="2138" xr:uid="{95B58BD3-A1C8-461D-9935-AEFA99EE269B}"/>
    <cellStyle name="표준 105 2" xfId="2521" xr:uid="{7CAC1180-D13A-4668-96A6-5AA3A15BD52D}"/>
    <cellStyle name="표준 106" xfId="2148" xr:uid="{5C3E8014-393D-436C-8CD9-4F9D5883EC15}"/>
    <cellStyle name="표준 107" xfId="2146" xr:uid="{C6D45196-393A-49AB-9369-ECCD5485FF41}"/>
    <cellStyle name="표준 108" xfId="3400" xr:uid="{6A0C5A0F-930E-4FBC-AB90-F98A769B5DA2}"/>
    <cellStyle name="표준 109" xfId="3482" xr:uid="{3D415205-DB24-4B60-8395-B27CBE46E17A}"/>
    <cellStyle name="표준 11" xfId="48" xr:uid="{C68ADA5E-E167-4F41-9A44-BFA2C3068F9F}"/>
    <cellStyle name="표준 11 2" xfId="1777" xr:uid="{CA82480B-A3F0-4100-801C-E27EECE52A6D}"/>
    <cellStyle name="표준 11 2 2" xfId="3347" xr:uid="{9E81F3FE-0C9E-453C-B3B3-6BBD5131CCBB}"/>
    <cellStyle name="표준 11 3" xfId="3267" xr:uid="{5F37C3F3-FE5C-49C6-9EA8-0B215755B380}"/>
    <cellStyle name="표준 11 4" xfId="3489" xr:uid="{9A04ACD0-E729-42DC-9622-11D4CEA55AC9}"/>
    <cellStyle name="표준 110" xfId="57" xr:uid="{D814C02D-CEEF-4280-8E05-3F2BB0717CA2}"/>
    <cellStyle name="표준 111" xfId="4306" xr:uid="{DE5AD365-E7F4-47C3-B6A6-8023F495737A}"/>
    <cellStyle name="표준 119" xfId="3475" xr:uid="{2E0B631E-6613-4CB8-ACDE-73625B509D7C}"/>
    <cellStyle name="표준 12" xfId="1778" xr:uid="{F69F1EB2-9FC5-431A-8C13-FF85B442EDF6}"/>
    <cellStyle name="표준 12 2" xfId="1779" xr:uid="{60F98B68-C7A4-4C5D-8D3D-CD28C7821A1C}"/>
    <cellStyle name="표준 12 2 2" xfId="3348" xr:uid="{FC316476-578F-41D8-AEED-AB8456C9C65B}"/>
    <cellStyle name="표준 12 3" xfId="3268" xr:uid="{9597823B-CBA6-4A83-9C87-4DCD111C61A7}"/>
    <cellStyle name="표준 121" xfId="2289" xr:uid="{3BD20126-398A-4539-B3DC-377E33854C58}"/>
    <cellStyle name="표준 13" xfId="1780" xr:uid="{E0549CFE-8151-459A-B508-7E4E5B3A0B52}"/>
    <cellStyle name="표준 13 2" xfId="1781" xr:uid="{C0ACDAE7-9777-4981-AEB8-9350AEF2EDD3}"/>
    <cellStyle name="표준 13 2 2" xfId="2997" xr:uid="{1569921C-297C-4947-B41C-17CA4C151A68}"/>
    <cellStyle name="표준 13 3" xfId="3349" xr:uid="{653AC4ED-16BE-45E3-A944-E31F8C092F19}"/>
    <cellStyle name="표준 13 4" xfId="3269" xr:uid="{A5C8025A-ACAD-4F06-9F11-1723409D9183}"/>
    <cellStyle name="표준 13_기업3" xfId="2998" xr:uid="{3B178B0E-AE86-4D01-94C1-5B59C23B9116}"/>
    <cellStyle name="표준 14" xfId="1782" xr:uid="{2D0307DF-DA7E-484B-8085-D768F75BC9F6}"/>
    <cellStyle name="표준 14 2" xfId="1783" xr:uid="{95653F46-739C-4F18-A436-2220B46E2DBC}"/>
    <cellStyle name="표준 14 2 2" xfId="3350" xr:uid="{DFA88440-33DD-4E18-A7B1-42432AF81040}"/>
    <cellStyle name="표준 14 3" xfId="3270" xr:uid="{E17B99D1-5EB9-40F0-A96E-DF6091E85D9E}"/>
    <cellStyle name="표준 14 4" xfId="2999" xr:uid="{E01B584C-D264-4FC4-B16A-F2E60C3B216B}"/>
    <cellStyle name="표준 15" xfId="1784" xr:uid="{1A008CE4-9B36-4D14-BEA7-0C3171099E7F}"/>
    <cellStyle name="표준 16" xfId="1785" xr:uid="{303741D3-45CD-4BEC-A915-087488758AE1}"/>
    <cellStyle name="표준 16 2" xfId="3000" xr:uid="{6C293305-059A-4D87-87AC-A1951CED471E}"/>
    <cellStyle name="표준 17" xfId="1786" xr:uid="{74240AAF-025A-4ED8-932E-F444A95AA97B}"/>
    <cellStyle name="표준 17 2" xfId="1787" xr:uid="{A60624FC-4423-4BDC-A3E9-9DD56052ABBD}"/>
    <cellStyle name="표준 17 2 2" xfId="2426" xr:uid="{7D7928EA-892A-4245-81B8-8CFB2CC98590}"/>
    <cellStyle name="표준 17 2 3" xfId="2290" xr:uid="{E72C7953-CAB9-4C7A-9E8C-105FF1F1B600}"/>
    <cellStyle name="표준 17 3" xfId="4321" xr:uid="{E994ABE0-0BA0-4475-A85C-4C7FDA50688C}"/>
    <cellStyle name="표준 18" xfId="1788" xr:uid="{BE9D762F-6D3A-432B-B6E6-21795F1D0535}"/>
    <cellStyle name="표준 18 2" xfId="3001" xr:uid="{7D4A0176-C557-4D5B-97CE-4E6836BF9299}"/>
    <cellStyle name="표준 18 3" xfId="4314" xr:uid="{D5AF94F0-E156-4705-8E0B-9E56EA61403A}"/>
    <cellStyle name="표준 19" xfId="1789" xr:uid="{662CBBDC-FF00-4EF1-AFDD-FA58AD4764E5}"/>
    <cellStyle name="표준 19 2" xfId="1790" xr:uid="{72B0C704-D081-419A-87E9-9229603A9483}"/>
    <cellStyle name="표준 19 3" xfId="3002" xr:uid="{C605F9CB-4464-46CB-B763-E7058562D263}"/>
    <cellStyle name="표준 2" xfId="40" xr:uid="{A1B35133-D133-4AAF-B3B7-3E87DB58AC9A}"/>
    <cellStyle name="표준 2 10" xfId="1792" xr:uid="{AD8CB74E-12A5-4CAB-9561-35E8235DB5DD}"/>
    <cellStyle name="표준 2 11" xfId="2427" xr:uid="{09C1F03B-6768-47A6-AEE0-58FF1E54CEB8}"/>
    <cellStyle name="표준 2 12" xfId="3404" xr:uid="{91FB0D11-3940-46E8-A2F6-102DF6EA048A}"/>
    <cellStyle name="표준 2 13" xfId="1791" xr:uid="{54A79A35-1FE0-4EEA-8A40-25668EB4A200}"/>
    <cellStyle name="표준 2 2" xfId="46" xr:uid="{BAC93CEB-18FB-4916-8321-3DE7C4B43B17}"/>
    <cellStyle name="표준 2 2 10" xfId="3003" xr:uid="{ECFED51D-172D-4FA2-A66A-3BCA0C121D92}"/>
    <cellStyle name="표준 2 2 11" xfId="1793" xr:uid="{8DBECFEB-C5F8-4726-89E7-94166E5266BD}"/>
    <cellStyle name="표준 2 2 2" xfId="1794" xr:uid="{F96E53CC-DE0C-4071-B839-33A1CDE689B0}"/>
    <cellStyle name="표준 2 2 2 2" xfId="3058" xr:uid="{BC236CAF-E735-4A70-9AFB-272FD676EC61}"/>
    <cellStyle name="표준 2 2 2 2 2" xfId="3389" xr:uid="{E4A863B7-30ED-4D6B-A326-8E679D7DE30E}"/>
    <cellStyle name="표준 2 2 2 3" xfId="3040" xr:uid="{70A4CBCB-B1F9-412E-BF4E-B2294EE0A8A5}"/>
    <cellStyle name="표준 2 2 2 4" xfId="3372" xr:uid="{D561AD70-E834-4859-941A-2215B6D4932C}"/>
    <cellStyle name="표준 2 2 2 5" xfId="3004" xr:uid="{713556AA-0EA5-4F95-8CA6-7BB05566378E}"/>
    <cellStyle name="표준 2 2 3" xfId="1795" xr:uid="{656AF679-F937-4FE4-A8F4-4E8184EAAA2E}"/>
    <cellStyle name="표준 2 2 3 2" xfId="3352" xr:uid="{3A87E9DD-A82A-4F3A-ABF8-CFF615ACC5A6}"/>
    <cellStyle name="표준 2 2 3 3" xfId="3328" xr:uid="{1B63C17A-93B4-4CF0-B8CF-6CADB41F2FBB}"/>
    <cellStyle name="표준 2 2 3 4" xfId="3005" xr:uid="{50C74188-E14C-48D1-8FC5-A95A40EB1F0C}"/>
    <cellStyle name="표준 2 2 4" xfId="1796" xr:uid="{290C7DF6-EFB2-4F5A-9B37-E8F0EC95DBF5}"/>
    <cellStyle name="표준 2 2 4 2" xfId="3351" xr:uid="{F79B175A-A395-4F2C-9AB8-379C8449D4B2}"/>
    <cellStyle name="표준 2 2 5" xfId="1797" xr:uid="{F28C2BB7-7F37-4F63-B6FF-8C1E7BDE5C66}"/>
    <cellStyle name="표준 2 2 5 2" xfId="3045" xr:uid="{C1AC68EA-BAAB-4491-A2F8-86172B43A802}"/>
    <cellStyle name="표준 2 2 6" xfId="1798" xr:uid="{1015A2E6-E808-4D15-B4E0-09EA8B9119AC}"/>
    <cellStyle name="표준 2 2 7" xfId="1799" xr:uid="{541F86C5-F2B2-4946-BCFE-59DACD007EA2}"/>
    <cellStyle name="표준 2 2 8" xfId="2428" xr:uid="{2616076A-FF8F-4727-8B71-565AA714715A}"/>
    <cellStyle name="표준 2 2 8 2" xfId="3368" xr:uid="{412BDD9E-12FA-472E-8A0E-BED8158A4CFE}"/>
    <cellStyle name="표준 2 2 9" xfId="2276" xr:uid="{FA769584-369C-46F5-959E-A1187E6A3976}"/>
    <cellStyle name="표준 2 3" xfId="1800" xr:uid="{2B020655-18E9-4A47-94BF-B5849CE229D5}"/>
    <cellStyle name="표준 2 3 2" xfId="1801" xr:uid="{38D4A321-7CDC-417E-A2BE-82653C4B806B}"/>
    <cellStyle name="표준 2 3 2 2" xfId="1802" xr:uid="{2174B0CF-B510-4C00-A5A1-9C7234BF03B7}"/>
    <cellStyle name="표준 2 3 2 2 2" xfId="3333" xr:uid="{7C3FC1A7-A3C7-4863-AB56-EEED40D599AD}"/>
    <cellStyle name="표준 2 3 2 3" xfId="2430" xr:uid="{9F268843-2B03-438B-84AD-89AF1022635D}"/>
    <cellStyle name="표준 2 3 2 3 2" xfId="3271" xr:uid="{A5F024BC-DBEC-4A00-A807-DE52BB47E655}"/>
    <cellStyle name="표준 2 3 2 4" xfId="2278" xr:uid="{2FCA6E9E-1588-4D5E-84EF-3EF8566942EC}"/>
    <cellStyle name="표준 2 3 3" xfId="1803" xr:uid="{795DAAEB-FFA6-45DD-A930-CCC44971443F}"/>
    <cellStyle name="표준 2 3 3 2" xfId="3327" xr:uid="{BBAB3E0A-22C0-4656-8F1D-FB423ECC0D81}"/>
    <cellStyle name="표준 2 3 4" xfId="2429" xr:uid="{9A41325E-D1FB-4BD5-B9B1-048D4A1D9750}"/>
    <cellStyle name="표준 2 3 4 2" xfId="3046" xr:uid="{74CD790A-823D-478F-A62D-671E5F96E204}"/>
    <cellStyle name="표준 2 3 5" xfId="2277" xr:uid="{878ABF3F-867E-4C8C-A376-83BDE00FBB2E}"/>
    <cellStyle name="표준 2 32" xfId="1804" xr:uid="{E70085FA-A90C-4230-B471-1A82734CEAA7}"/>
    <cellStyle name="표준 2 4" xfId="1805" xr:uid="{14BC5215-640A-477B-946A-D00D82ED56D8}"/>
    <cellStyle name="표준 2 4 2" xfId="1806" xr:uid="{7852DEFE-859F-432D-9CDB-A4D7A5FD590A}"/>
    <cellStyle name="표준 2 4 2 2" xfId="3331" xr:uid="{2054FDA6-4B5D-41AE-AF3B-DA3926A9FB45}"/>
    <cellStyle name="표준 2 4 3" xfId="1807" xr:uid="{0AC7E2A9-98EC-4FD1-A13C-B13193DDD0D7}"/>
    <cellStyle name="표준 2 4 3 2" xfId="3062" xr:uid="{0125C8AA-67F0-499D-9CBD-CED7CF279E16}"/>
    <cellStyle name="표준 2 4 4" xfId="1808" xr:uid="{A3E7B0A2-326F-46E2-B916-DFB11DF74292}"/>
    <cellStyle name="표준 2 4 4 2" xfId="3353" xr:uid="{374E5C3F-A352-4E3E-8AB4-E45D81472199}"/>
    <cellStyle name="표준 2 4 5" xfId="3051" xr:uid="{D1120C0D-0EE4-4FF5-A409-2AC2715F64A3}"/>
    <cellStyle name="표준 2 4_Sheet1" xfId="1809" xr:uid="{836A2BC7-F582-4942-AFE1-B3F07092A805}"/>
    <cellStyle name="표준 2 5" xfId="1810" xr:uid="{F5107A5E-4EE7-46A3-B7F6-B6AD8C26692A}"/>
    <cellStyle name="표준 2 5 2" xfId="3354" xr:uid="{3D057896-749E-40B1-8DA4-03AB9E89B992}"/>
    <cellStyle name="표준 2 5 3" xfId="3272" xr:uid="{4E8633BF-2974-434B-B83E-AF085C689FB5}"/>
    <cellStyle name="표준 2 5 4" xfId="3006" xr:uid="{E9DB4B78-EF4E-4017-9C95-E3EF4B15F4C3}"/>
    <cellStyle name="표준 2 5 5" xfId="4313" xr:uid="{0192FC04-8668-404F-854E-A21542736C62}"/>
    <cellStyle name="표준 2 6" xfId="1811" xr:uid="{BD1D0E38-FA9D-4C5B-B1F0-F0A8FD1B1F5F}"/>
    <cellStyle name="표준 2 6 2" xfId="3355" xr:uid="{5E359A0B-FEA7-4259-B404-EEFA56578EF5}"/>
    <cellStyle name="표준 2 6 3" xfId="3325" xr:uid="{7D328731-98B9-4410-A500-5768FD37060C}"/>
    <cellStyle name="표준 2 6 4" xfId="3007" xr:uid="{12A835C0-926D-43A3-9BBD-9E70117DB4B2}"/>
    <cellStyle name="표준 2 7" xfId="1812" xr:uid="{EBDA875E-8A78-441C-BAE4-0D0567B2064F}"/>
    <cellStyle name="표준 2 7 2" xfId="3044" xr:uid="{AA98D5AE-46D5-44A6-AFFA-C32A96CBA9B4}"/>
    <cellStyle name="표준 2 8" xfId="1813" xr:uid="{590FE711-D56F-4E78-A363-F48325ECA99C}"/>
    <cellStyle name="표준 2 9" xfId="1814" xr:uid="{7DA5D6A9-E802-4ACE-A453-AFB7F1239460}"/>
    <cellStyle name="표준 2 9 2" xfId="1815" xr:uid="{1504D18E-6F5A-4B45-B104-A2382521AB02}"/>
    <cellStyle name="표준 2_@!ALCO080627_표지,목차,사업부계획,부의4,가이드변경,보고2가이드현황_고병기" xfId="1816" xr:uid="{4B5456AC-3BAE-4597-ADDA-E2E98B81593E}"/>
    <cellStyle name="표준 20" xfId="1817" xr:uid="{B7E9B584-7565-464C-AAF4-A64020867FF4}"/>
    <cellStyle name="표준 20 2" xfId="3009" xr:uid="{FE2AAA68-795C-43D0-A532-2CCF6AFCE9A7}"/>
    <cellStyle name="표준 20 2 2" xfId="3357" xr:uid="{9CBC92CF-1CB4-4311-88C1-F5B7FFACDB0B}"/>
    <cellStyle name="표준 20 2 2 2" xfId="3393" xr:uid="{EBB67A79-119A-4E9D-8803-BB6A34472D4B}"/>
    <cellStyle name="표준 20 2 3" xfId="3041" xr:uid="{BAD28D74-C1A5-46B6-84C0-F45CFFB5E52D}"/>
    <cellStyle name="표준 20 2 4" xfId="3373" xr:uid="{4BDDA236-C4C5-4B2A-8AF9-E96DFD2A65B5}"/>
    <cellStyle name="표준 20 3" xfId="3356" xr:uid="{1963ECE7-0B7F-41CC-B2AA-EF1209522356}"/>
    <cellStyle name="표준 20 4" xfId="3055" xr:uid="{4C6ABD68-8AE4-47EB-A2FD-8ED95614DCFE}"/>
    <cellStyle name="표준 20 4 2" xfId="3388" xr:uid="{B03DC912-04AE-469C-AB62-768D37D4F206}"/>
    <cellStyle name="표준 20 5" xfId="3008" xr:uid="{9BAB9252-82CB-4DEC-8426-5FF46B139F5D}"/>
    <cellStyle name="표준 21" xfId="1818" xr:uid="{02722C09-9984-4048-94BF-0D406B71EC90}"/>
    <cellStyle name="표준 21 2" xfId="3010" xr:uid="{AEFD870D-7437-45E6-96A7-568BE1BBBCBF}"/>
    <cellStyle name="표준 22" xfId="1819" xr:uid="{197544F2-6019-40C6-905D-3488472AAFE7}"/>
    <cellStyle name="표준 22 2" xfId="3011" xr:uid="{C836FC9D-A22F-4437-A7A1-CD28D5CA3F24}"/>
    <cellStyle name="표준 23" xfId="1820" xr:uid="{6029A1DA-E54B-491A-AE07-64AF66369C0D}"/>
    <cellStyle name="표준 23 2" xfId="3012" xr:uid="{CBDF8922-40A4-482A-AB0E-981CD3A8F56B}"/>
    <cellStyle name="표준 24" xfId="1821" xr:uid="{7FFE8B2D-75E5-4EA6-BB04-39E5E17B8FE1}"/>
    <cellStyle name="표준 24 2" xfId="3013" xr:uid="{F0689759-E02B-4CD8-87D0-A0895311CA35}"/>
    <cellStyle name="표준 25" xfId="1822" xr:uid="{C2A5A624-8E3C-4A00-8B9D-20DD6C8BD15A}"/>
    <cellStyle name="표준 25 2" xfId="3014" xr:uid="{68A9B89F-27AA-4D03-B1CF-FE95B774E925}"/>
    <cellStyle name="표준 26" xfId="1823" xr:uid="{D106D623-99EC-4B65-B3C9-8EACE9CF23E6}"/>
    <cellStyle name="표준 26 2" xfId="1824" xr:uid="{42037BE1-FE9A-4DBE-8EC6-6348FE3500DF}"/>
    <cellStyle name="표준 27" xfId="1825" xr:uid="{620349A4-216F-49E2-ACE5-F2B935551365}"/>
    <cellStyle name="표준 27 2" xfId="3015" xr:uid="{F6BDE66C-D0D2-42D5-B370-F8B11C0FB58E}"/>
    <cellStyle name="표준 28" xfId="1826" xr:uid="{A53178C0-B932-4ACA-B596-D1C99A63024B}"/>
    <cellStyle name="표준 28 2" xfId="1827" xr:uid="{ECAD2996-072D-42B2-ABFC-F8230448AF03}"/>
    <cellStyle name="표준 28 3" xfId="3016" xr:uid="{9484A289-27C7-47EC-9A64-19AE1C89CBC8}"/>
    <cellStyle name="표준 29" xfId="1828" xr:uid="{F3343439-3D26-4832-B68E-73F131BC0178}"/>
    <cellStyle name="표준 29 2" xfId="1829" xr:uid="{7294824C-C0F2-431E-94F1-EC7B932FA53A}"/>
    <cellStyle name="표준 29 3" xfId="3017" xr:uid="{A3543685-D46D-44AB-92D5-0F2BC8D7F3DC}"/>
    <cellStyle name="표준 3" xfId="52" xr:uid="{FAAD2CE4-5420-4A63-9351-A66CD0DFB890}"/>
    <cellStyle name="표준 3 10" xfId="2617" xr:uid="{30E740FA-6B2C-4AF6-B742-7C58FE2E1DAE}"/>
    <cellStyle name="표준 3 11" xfId="2279" xr:uid="{EBA92835-34C0-48DD-B094-005783B29D0F}"/>
    <cellStyle name="표준 3 12" xfId="3018" xr:uid="{BCCBC357-9F41-418A-B2FD-4050E37F395B}"/>
    <cellStyle name="표준 3 13" xfId="3405" xr:uid="{3993D06A-BAD8-4010-86B7-8736231C72B9}"/>
    <cellStyle name="표준 3 14" xfId="1830" xr:uid="{679DCAC6-115E-46CA-A114-40349C1E2621}"/>
    <cellStyle name="표준 3 15" xfId="4325" xr:uid="{AFB79E0F-5E8D-44CC-8E67-2738CE64EEB8}"/>
    <cellStyle name="표준 3 2" xfId="1831" xr:uid="{7BE09B4C-8733-4862-BA3F-BF3D7FF1688E}"/>
    <cellStyle name="표준 3 2 2" xfId="1832" xr:uid="{0A209AEF-CFCD-4D8B-8FD8-350936CB3501}"/>
    <cellStyle name="표준 3 2 2 2" xfId="3273" xr:uid="{DBF973DF-2145-4054-93C0-F52CB6FF0E53}"/>
    <cellStyle name="표준 3 2 3" xfId="1833" xr:uid="{43020D07-53C7-4EAF-B2F5-403E84DA4470}"/>
    <cellStyle name="표준 3 2 3 2" xfId="3359" xr:uid="{43E38946-3BC3-41FB-89EB-01C9567939E7}"/>
    <cellStyle name="표준 3 2 4" xfId="1834" xr:uid="{26B94CC7-90A3-4FFA-8D81-C8FD08640D7C}"/>
    <cellStyle name="표준 3 2 4 2" xfId="3056" xr:uid="{3F16A9EE-9FA3-4F00-B25F-6F71D3F57018}"/>
    <cellStyle name="표준 3 2 5" xfId="1835" xr:uid="{CFE8F846-7C6E-402D-A99A-A0FE764DE50A}"/>
    <cellStyle name="표준 3 2 6" xfId="1836" xr:uid="{AAA0FC80-8EF9-40CF-ADC7-069574266AF6}"/>
    <cellStyle name="표준 3 2 7" xfId="1837" xr:uid="{80C3C32A-4D19-4871-8686-21D215D25D59}"/>
    <cellStyle name="표준 3 2 8" xfId="3019" xr:uid="{5348EFBA-0F74-4F12-A309-7551DA5A7A4E}"/>
    <cellStyle name="표준 3 2_지주보고_별도_시계열" xfId="1838" xr:uid="{646FDEFE-0B52-45D1-92B2-CE8708264B6D}"/>
    <cellStyle name="표준 3 3" xfId="1839" xr:uid="{72949833-E3E3-4043-832B-FB709FBCCD3E}"/>
    <cellStyle name="표준 3 3 2" xfId="2432" xr:uid="{A2BC9968-AABA-4E7B-A14A-2ED71C4F2C74}"/>
    <cellStyle name="표준 3 3 2 2" xfId="3360" xr:uid="{E6764C9A-94DD-49D2-AD3F-35A4D1DFDDDB}"/>
    <cellStyle name="표준 3 3 3" xfId="2280" xr:uid="{BAC1ADB4-7C9C-431F-89FF-5EF42AC35450}"/>
    <cellStyle name="표준 3 3 3 2" xfId="3052" xr:uid="{0A5FAC7A-6867-4B9D-B028-AD804B3E4E1E}"/>
    <cellStyle name="표준 3 3 4" xfId="3020" xr:uid="{9AD01B8D-D9AD-417B-B517-92F9FE9A4D29}"/>
    <cellStyle name="표준 3 4" xfId="1840" xr:uid="{291D2588-95B9-4921-B500-1297BE268739}"/>
    <cellStyle name="표준 3 5" xfId="1841" xr:uid="{9AB06EEB-1A50-4220-BC40-EBAC053E8920}"/>
    <cellStyle name="표준 3 5 2" xfId="3358" xr:uid="{BFFFA921-8154-478C-905D-E1E4807D2C40}"/>
    <cellStyle name="표준 3 6" xfId="1842" xr:uid="{50D90088-B6AB-4D61-A5BA-3323A3C93334}"/>
    <cellStyle name="표준 3 7" xfId="1843" xr:uid="{A14D57A6-E570-4CD1-B93A-B1C1D2BC70E8}"/>
    <cellStyle name="표준 3 8" xfId="2431" xr:uid="{C6230F45-9369-4A08-A7E0-5140F0666C61}"/>
    <cellStyle name="표준 3 9" xfId="2660" xr:uid="{229AB6F3-8E10-4991-983C-35476EC06D65}"/>
    <cellStyle name="표준 3_(관계회사명)_⑧ PF 현황 신양식(201302)(1)" xfId="3274" xr:uid="{E6CD719D-3818-4586-B7D1-9CD997C56ADE}"/>
    <cellStyle name="표준 30" xfId="1844" xr:uid="{BC714702-BE06-44C2-840F-5F6F764CBADF}"/>
    <cellStyle name="표준 30 2" xfId="3021" xr:uid="{5FBEB927-08D4-4564-8638-435A7B518C33}"/>
    <cellStyle name="표준 31" xfId="1845" xr:uid="{511CCDC6-4B24-44DE-A0FC-C08986D94B5A}"/>
    <cellStyle name="표준 31 2" xfId="3022" xr:uid="{27EBC2C9-93DA-4D5E-8FB0-BEB7EBF18022}"/>
    <cellStyle name="표준 32" xfId="1846" xr:uid="{7E4BA4DD-B398-4913-9129-311BF0DCA18F}"/>
    <cellStyle name="표준 32 2" xfId="3023" xr:uid="{95AED8B4-DE22-43CF-BDF3-0A62A7413824}"/>
    <cellStyle name="표준 33" xfId="1847" xr:uid="{9A404394-0D36-437E-BD45-FFB0CEACA3E8}"/>
    <cellStyle name="표준 33 2" xfId="3024" xr:uid="{DE8DA5C2-1F22-4387-9D72-DBDA002AE69E}"/>
    <cellStyle name="표준 34" xfId="1848" xr:uid="{60769376-0A6E-4712-8F58-BB12D958DCA5}"/>
    <cellStyle name="표준 34 2" xfId="3025" xr:uid="{819E94C4-6F0D-4EA4-A38C-0AC75E1DB8CE}"/>
    <cellStyle name="표준 35" xfId="1849" xr:uid="{28F071D4-13CA-48F7-AE16-B6B96A8E205E}"/>
    <cellStyle name="표준 35 2" xfId="3026" xr:uid="{719B63F7-8727-428C-9E27-82CB504D113E}"/>
    <cellStyle name="표준 36" xfId="1850" xr:uid="{A2804821-6EBB-4C59-B831-E94685F71E96}"/>
    <cellStyle name="표준 36 2" xfId="3027" xr:uid="{742C9969-9E60-4663-B366-2E8B05AB2BE9}"/>
    <cellStyle name="표준 37" xfId="1851" xr:uid="{658F2C98-9B4C-4C15-9FCE-723B137510AD}"/>
    <cellStyle name="표준 37 2" xfId="3028" xr:uid="{CF179FE9-455D-4F8E-B7C6-BA946774F740}"/>
    <cellStyle name="표준 38" xfId="1852" xr:uid="{50DC1AE4-1B5B-4F91-ABC0-5C30F39C9F9B}"/>
    <cellStyle name="표준 39" xfId="1853" xr:uid="{E2CAE39C-A0B8-4E38-AFA5-FC56F9C6A043}"/>
    <cellStyle name="표준 39 2" xfId="3029" xr:uid="{DB3051E3-2EBB-465D-8F57-C6C66058DFCA}"/>
    <cellStyle name="표준 4" xfId="42" xr:uid="{625AFEBD-5316-45C5-BC4E-F38947A88C66}"/>
    <cellStyle name="표준 4 10" xfId="2433" xr:uid="{71D222B2-66F9-4258-9525-89A436BC4DF3}"/>
    <cellStyle name="표준 4 11" xfId="2281" xr:uid="{CEF7B03E-7269-4965-B017-2A18317B5419}"/>
    <cellStyle name="표준 4 12" xfId="3030" xr:uid="{DE232A2A-4E02-4C09-A30F-71ACDFCA3063}"/>
    <cellStyle name="표준 4 13" xfId="3406" xr:uid="{3E1943F8-7C90-4EC5-9055-BBD48AAC93B1}"/>
    <cellStyle name="표준 4 14" xfId="3476" xr:uid="{16BA0836-A0DB-4FC7-8E73-2480F99F42E7}"/>
    <cellStyle name="표준 4 15" xfId="1854" xr:uid="{1224A783-FE78-4115-BF9D-CC75AD500936}"/>
    <cellStyle name="표준 4 2" xfId="1855" xr:uid="{6F079E09-F807-4BFD-AB08-0B8D1D4EF08E}"/>
    <cellStyle name="표준 4 2 2" xfId="1856" xr:uid="{E14AF955-55BE-4ACE-8C62-F45DB5015002}"/>
    <cellStyle name="표준 4 2 2 2" xfId="3362" xr:uid="{6BCFB12E-AE07-455A-B237-A738D9A8E073}"/>
    <cellStyle name="표준 4 2 3" xfId="1857" xr:uid="{7AAD0037-7A23-443C-A33C-A8CDC6B6311C}"/>
    <cellStyle name="표준 4 2 3 2" xfId="3275" xr:uid="{BD81D7AB-EE31-41B4-802D-963874C6D63F}"/>
    <cellStyle name="표준 4 2 4" xfId="1858" xr:uid="{E302AA31-E673-41BA-BF43-A467DA77471F}"/>
    <cellStyle name="표준 4 2 5" xfId="1859" xr:uid="{B6BA0646-2022-44C7-9B38-60B0EE34C2EA}"/>
    <cellStyle name="표준 4 2 6" xfId="1860" xr:uid="{689D4557-C879-4BEA-992C-8CF94477E640}"/>
    <cellStyle name="표준 4 2 7" xfId="3031" xr:uid="{BCE82124-24A3-4CC9-A3E9-5B965B0AF7A9}"/>
    <cellStyle name="표준 4 2 8" xfId="3548" xr:uid="{EEBCF3CF-4637-47C6-9E77-405257E043E9}"/>
    <cellStyle name="표준 4 3" xfId="1861" xr:uid="{E575AE6C-40F2-4A49-A883-7E52DF7DC036}"/>
    <cellStyle name="표준 4 3 2" xfId="3363" xr:uid="{EAF49707-F262-4910-ACEA-8E34A2166567}"/>
    <cellStyle name="표준 4 3 3" xfId="3276" xr:uid="{8DA4F9FC-B0A6-45B6-9B5B-A3D4EB4837BC}"/>
    <cellStyle name="표준 4 3 4" xfId="3032" xr:uid="{DBE10641-13E7-40B5-9A06-2F35AF712B5A}"/>
    <cellStyle name="표준 4 4" xfId="1862" xr:uid="{9724ECBB-489B-43A2-9267-0C8BF267B5B8}"/>
    <cellStyle name="표준 4 4 2" xfId="3361" xr:uid="{56ECFEA9-A913-456A-AB37-EBC4EBA00FEC}"/>
    <cellStyle name="표준 4 5" xfId="1863" xr:uid="{01C8AB05-16AC-421B-8132-7D57FB95CD8C}"/>
    <cellStyle name="표준 4 6" xfId="1864" xr:uid="{2675A841-BCB2-493A-AD83-41531E799377}"/>
    <cellStyle name="표준 4 7" xfId="1865" xr:uid="{5D2D3DC3-DF63-42E4-880C-D7CFCD8247D2}"/>
    <cellStyle name="표준 4 8" xfId="1866" xr:uid="{A893E31C-0558-45DD-8D04-5E54BA403196}"/>
    <cellStyle name="표준 4 9" xfId="1867" xr:uid="{34D0334B-3032-4AB6-9DE6-F8C48903A7ED}"/>
    <cellStyle name="표준 4_지주보고_별도_시계열" xfId="1868" xr:uid="{3BA25A8B-FC15-4B63-B450-2262F32361D6}"/>
    <cellStyle name="표준 40" xfId="1869" xr:uid="{8D218EB6-1994-4705-A8CC-DB37F5ED4A85}"/>
    <cellStyle name="표준 40 2" xfId="1870" xr:uid="{EF96D611-D6CA-4C62-862D-9EC9548CD565}"/>
    <cellStyle name="표준 40 3" xfId="3033" xr:uid="{9CACF84A-3825-484B-8C2E-298C742319D7}"/>
    <cellStyle name="표준 41" xfId="53" xr:uid="{EF39BFA8-6961-4CB3-965B-0E63415A4D0E}"/>
    <cellStyle name="표준 41 2" xfId="1872" xr:uid="{2DF497C6-B878-44CF-8A5A-5BA7760C11C1}"/>
    <cellStyle name="표준 41 3" xfId="1871" xr:uid="{936E4B11-4136-4A23-B768-B012C11DDA28}"/>
    <cellStyle name="표준 42" xfId="1873" xr:uid="{D059E2A6-9921-4FAE-9F41-99DB543657D3}"/>
    <cellStyle name="표준 42 2" xfId="3034" xr:uid="{D9FF241C-8E1D-4C47-8301-5F7A0E3AFEAF}"/>
    <cellStyle name="표준 43" xfId="1874" xr:uid="{BB2DFCD4-9E7D-46A0-AD8F-4F470BA3EFBC}"/>
    <cellStyle name="표준 44" xfId="51" xr:uid="{CB8A40E4-4E39-4529-A07C-1CC51A5EA5B2}"/>
    <cellStyle name="표준 44 2" xfId="3335" xr:uid="{14783900-ED98-43E2-86FC-597C55A796B7}"/>
    <cellStyle name="표준 44 2 2" xfId="3392" xr:uid="{9E76BB63-F121-4CF3-B93A-587603FD229A}"/>
    <cellStyle name="표준 44 3" xfId="3038" xr:uid="{B1B66BE0-3C47-4F5A-9727-F6B34C0DF72D}"/>
    <cellStyle name="표준 44 4" xfId="3370" xr:uid="{9BE8BDBD-8469-4954-9701-51122B7D111A}"/>
    <cellStyle name="표준 44 5" xfId="2902" xr:uid="{22765DDB-C932-4B05-8627-6AC812D31557}"/>
    <cellStyle name="표준 44 6" xfId="1875" xr:uid="{27969699-A5E6-4744-BD1E-E18C1547870E}"/>
    <cellStyle name="표준 45" xfId="1876" xr:uid="{643C1FEF-0C46-4853-AB73-B7C3D5B98822}"/>
    <cellStyle name="표준 45 2" xfId="3386" xr:uid="{9D3F0CD7-8A6B-460E-9D5E-0E4BA9D8011C}"/>
    <cellStyle name="표준 45 3" xfId="3042" xr:uid="{3D8BFCD8-82DD-4B7F-8189-42F77A9A91BB}"/>
    <cellStyle name="표준 46" xfId="1877" xr:uid="{704B1B45-B66A-4758-B4FC-28451C5AF0BF}"/>
    <cellStyle name="표준 47" xfId="1878" xr:uid="{83F72726-7741-491E-B2C4-5AB7E0D1762D}"/>
    <cellStyle name="표준 48" xfId="1879" xr:uid="{8D02106C-D3AB-4A30-8AF6-EC665C031933}"/>
    <cellStyle name="표준 49" xfId="1880" xr:uid="{61711AC5-5F7A-4A80-89D5-A2D6B98D70A5}"/>
    <cellStyle name="표준 5" xfId="55" xr:uid="{0027B82C-CFD0-456B-84F1-0AD15CD2AFF7}"/>
    <cellStyle name="표준 5 10" xfId="2434" xr:uid="{85497F2F-4183-412F-9154-5B3A6128D433}"/>
    <cellStyle name="표준 5 11" xfId="2282" xr:uid="{72B49751-1674-4F40-BB26-8972D0949646}"/>
    <cellStyle name="표준 5 12" xfId="3035" xr:uid="{1CBB2CB0-573E-4127-AEEF-026F2126297D}"/>
    <cellStyle name="표준 5 13" xfId="3477" xr:uid="{CCB02716-EB5D-4F8A-8CBE-C0B22FB6A3C4}"/>
    <cellStyle name="표준 5 14" xfId="1881" xr:uid="{69B51B8A-0253-4EA1-BE90-6BE4CCDF99D8}"/>
    <cellStyle name="표준 5 2" xfId="1882" xr:uid="{A172722D-3601-40ED-8F9B-FF20BE2958CF}"/>
    <cellStyle name="표준 5 2 2" xfId="1883" xr:uid="{6FAD8862-8F65-40AE-9A03-1BD0C8999B9B}"/>
    <cellStyle name="표준 5 2 3" xfId="1884" xr:uid="{D5C24E67-3247-4101-AFE6-AEF689D5FF1B}"/>
    <cellStyle name="표준 5 2 4" xfId="1885" xr:uid="{4985D6AD-F20A-44FF-A4D9-F92B9F589A24}"/>
    <cellStyle name="표준 5 2 5" xfId="1886" xr:uid="{7D51EE44-B8AB-4057-829E-3A682B6725FA}"/>
    <cellStyle name="표준 5 2 6" xfId="1887" xr:uid="{B06F1A4D-B997-4A5A-86FB-38A08C6105E3}"/>
    <cellStyle name="표준 5 2 7" xfId="3277" xr:uid="{D6DE8C47-D5ED-428D-90A8-E9178E245F4E}"/>
    <cellStyle name="표준 5 2 8" xfId="3549" xr:uid="{6D0209D4-7124-48C9-BDE5-4A43F124AD54}"/>
    <cellStyle name="표준 5 3" xfId="1888" xr:uid="{8F643505-E7BD-4415-A86E-89D5E710095E}"/>
    <cellStyle name="표준 5 3 2" xfId="3364" xr:uid="{85C5793C-2358-4C64-A610-F6A2E4E78E15}"/>
    <cellStyle name="표준 5 4" xfId="1889" xr:uid="{83AE8375-3EBA-466A-BC65-45E6FB8FC3FF}"/>
    <cellStyle name="표준 5 4 2" xfId="3053" xr:uid="{29F1A995-048D-4BD2-9DF8-5614760A5D4C}"/>
    <cellStyle name="표준 5 5" xfId="1890" xr:uid="{687BCE51-7801-45CA-BF65-BEF71D6EB380}"/>
    <cellStyle name="표준 5 6" xfId="1891" xr:uid="{3AC3427F-B23E-43BF-B242-4DA8A376E616}"/>
    <cellStyle name="표준 5 7" xfId="1892" xr:uid="{06DB63ED-C29D-4395-A02E-3D307CAFB943}"/>
    <cellStyle name="표준 5 7 2" xfId="1893" xr:uid="{FFA18F50-B808-4853-8D93-23DD89C26BA5}"/>
    <cellStyle name="표준 5 8" xfId="1894" xr:uid="{A83C2AB8-1D02-4670-98AE-061F7E07D912}"/>
    <cellStyle name="표준 5 9" xfId="1895" xr:uid="{0287296E-73CB-4A7B-9FFE-832DFFD3506F}"/>
    <cellStyle name="표준 5_지주보고_별도_시계열" xfId="1896" xr:uid="{9F8130FA-74AE-4608-913B-B5F94D2A8DF0}"/>
    <cellStyle name="표준 50" xfId="1897" xr:uid="{80CF900C-AC93-46B6-8176-3182CE018BA2}"/>
    <cellStyle name="표준 51" xfId="1898" xr:uid="{9900F24F-2709-4DF8-8F00-8C003A7709DA}"/>
    <cellStyle name="표준 52" xfId="1899" xr:uid="{1664604D-8957-45A7-9219-F6D363D68730}"/>
    <cellStyle name="표준 53" xfId="1900" xr:uid="{C586E9C5-B6BC-4242-90E7-BF7C2D4A1AA6}"/>
    <cellStyle name="표준 54" xfId="1901" xr:uid="{85297C16-8F54-4923-A338-328902B988E0}"/>
    <cellStyle name="표준 55" xfId="1902" xr:uid="{BEBE2D71-2249-4897-8173-CA73F797DE6C}"/>
    <cellStyle name="표준 56" xfId="1903" xr:uid="{7A6C70ED-34F2-405E-ADB1-084A769637C5}"/>
    <cellStyle name="표준 57" xfId="1904" xr:uid="{F5773070-9E6F-4C0C-997B-F9AB7548FA25}"/>
    <cellStyle name="표준 58" xfId="1905" xr:uid="{CC0A37FC-8806-4E80-8B62-F77C8A80DB81}"/>
    <cellStyle name="표준 59" xfId="1906" xr:uid="{AF4A22BA-563F-4F1C-B858-681C7D14E120}"/>
    <cellStyle name="표준 6" xfId="1907" xr:uid="{5EB56A0C-D56F-4B84-872A-5D67C5CB64E4}"/>
    <cellStyle name="표준 6 10" xfId="2436" xr:uid="{73E99E65-787E-41A6-809D-F04A48BABEB6}"/>
    <cellStyle name="표준 6 11" xfId="2150" xr:uid="{55E63932-4C94-4434-B5A2-C3A6CD6FD5F4}"/>
    <cellStyle name="표준 6 12" xfId="3478" xr:uid="{89D7E8B8-8623-40D0-A6E5-F169FE3E59B8}"/>
    <cellStyle name="표준 6 2" xfId="1908" xr:uid="{7905D1F0-E269-47A4-B924-005C3A397849}"/>
    <cellStyle name="표준 6 2 2" xfId="1909" xr:uid="{415DA9A2-D5B4-46F1-AC83-089EF28BCE99}"/>
    <cellStyle name="표준 6 2 2 2" xfId="3332" xr:uid="{EDD8901D-4882-4FFB-9C8B-5CD71EDFC429}"/>
    <cellStyle name="표준 6 2 3" xfId="2144" xr:uid="{68682E2A-1E46-456B-9A06-153805287954}"/>
    <cellStyle name="표준 6 2 3 2" xfId="3278" xr:uid="{F4F01EEF-34EF-4D77-86F0-2EA0B4D878FD}"/>
    <cellStyle name="표준 6 2 4" xfId="2437" xr:uid="{DBF63F8B-CD85-4AB4-9F54-5E3A345B01A0}"/>
    <cellStyle name="표준 6 2 5" xfId="3054" xr:uid="{51BC2C88-2922-4C21-84D7-5BEC095F0F79}"/>
    <cellStyle name="표준 6 3" xfId="1910" xr:uid="{56DC5363-47A6-4D63-B10F-70B0EFBC9B39}"/>
    <cellStyle name="표준 6 3 2" xfId="3326" xr:uid="{57927F99-5193-4728-BF7F-F079869AA56E}"/>
    <cellStyle name="표준 6 3 3" xfId="3493" xr:uid="{ACBD0233-BAA5-4FE7-98F0-DB8B09255855}"/>
    <cellStyle name="표준 6 4" xfId="1911" xr:uid="{3F2CC1C7-7E8D-401B-913C-FD0EA1D25ED5}"/>
    <cellStyle name="표준 6 4 2" xfId="3365" xr:uid="{154AC54C-48F1-4099-B865-894ED9B587F1}"/>
    <cellStyle name="표준 6 5" xfId="1912" xr:uid="{E5E0C79E-5A74-40AF-ADAB-5A2186AA734C}"/>
    <cellStyle name="표준 6 5 2" xfId="3047" xr:uid="{7C69CF61-6D08-46AF-BE63-9BD8DA8A80EF}"/>
    <cellStyle name="표준 6 6" xfId="1913" xr:uid="{2695322B-B9F4-41C8-92E5-D93A30B72598}"/>
    <cellStyle name="표준 6 7" xfId="1914" xr:uid="{4A7A2F81-7A87-43A6-9348-B0765DB9ED1B}"/>
    <cellStyle name="표준 6 7 2" xfId="1915" xr:uid="{E5DF3E1E-7331-4AD8-A7CB-5ADD007A7F24}"/>
    <cellStyle name="표준 6 8" xfId="1916" xr:uid="{18E07A1B-11D4-4EF6-AC4E-E1F6F671C731}"/>
    <cellStyle name="표준 6 9" xfId="2142" xr:uid="{A03A136A-21A5-4F28-A662-216643D47416}"/>
    <cellStyle name="표준 6 9 2" xfId="2525" xr:uid="{97B20541-8D17-41D1-AB49-36A2ABCA9B8A}"/>
    <cellStyle name="표준 6_2012.10.v2xls" xfId="1917" xr:uid="{641D0F53-F768-4DF4-9B86-1FA71EE5F9CF}"/>
    <cellStyle name="표준 60" xfId="1918" xr:uid="{5E9A8370-0063-421E-99F1-66BA8644A122}"/>
    <cellStyle name="표준 61" xfId="1919" xr:uid="{8CD4DB46-89A8-40D1-90CA-AB750C94602E}"/>
    <cellStyle name="표준 62" xfId="1920" xr:uid="{9D5A6A38-327D-4804-BD08-FC3DE45E62E5}"/>
    <cellStyle name="표준 63" xfId="1921" xr:uid="{A374A9FB-4407-4105-8ACF-D9F7382B7D96}"/>
    <cellStyle name="표준 64" xfId="1922" xr:uid="{FFC22F28-CA6A-4803-A2C9-DCD3E4EBA31B}"/>
    <cellStyle name="표준 65" xfId="1923" xr:uid="{D2226753-B886-4729-8E9B-40107AA08F06}"/>
    <cellStyle name="표준 66" xfId="1924" xr:uid="{0D06A722-B7C2-4A8A-BF99-866D498EAD3F}"/>
    <cellStyle name="표준 66 2" xfId="1925" xr:uid="{71201637-DDFA-4443-8320-AEEBA4D4277F}"/>
    <cellStyle name="표준 67" xfId="1926" xr:uid="{4A56BAA1-1530-459F-8A95-A7C48AAD15A5}"/>
    <cellStyle name="표준 68" xfId="1927" xr:uid="{005A5BCC-2865-4714-AADD-5A68580C6397}"/>
    <cellStyle name="표준 69" xfId="1928" xr:uid="{4A402B03-9B83-44A5-A08A-DAEC5991F0D4}"/>
    <cellStyle name="표준 7" xfId="1929" xr:uid="{075C0C60-26B1-4E08-A7F6-C9F7068FC3F8}"/>
    <cellStyle name="표준 7 2" xfId="1930" xr:uid="{EEB41066-8E5B-485F-857A-FD41C9F092C2}"/>
    <cellStyle name="표준 7 2 2" xfId="1931" xr:uid="{FB86135B-393E-4082-9A30-72ED2E0A6D49}"/>
    <cellStyle name="표준 7 2 3" xfId="3279" xr:uid="{C3DCEB3F-CE77-4F4D-8802-E15806168E0B}"/>
    <cellStyle name="표준 7 2 4" xfId="3550" xr:uid="{DC58FBFC-DA97-4313-BC8D-BEB06A2AA86B}"/>
    <cellStyle name="표준 7 3" xfId="1932" xr:uid="{36F9300F-F9B9-42F5-B27F-9D2424DCAB99}"/>
    <cellStyle name="표준 7 3 2" xfId="3366" xr:uid="{FC35F9F6-9CCC-460B-8987-CB1FA550B7C7}"/>
    <cellStyle name="표준 7 4" xfId="2438" xr:uid="{8327A0F9-14D7-448A-B3AF-2D36B62A6E06}"/>
    <cellStyle name="표준 7 4 2" xfId="3049" xr:uid="{6DE54161-1092-464D-BDA0-3AD646960D95}"/>
    <cellStyle name="표준 7 5" xfId="2283" xr:uid="{CC70C66D-49B6-4D1B-902B-2AF634FD103F}"/>
    <cellStyle name="표준 7 6" xfId="3036" xr:uid="{65ECE98B-648D-4716-B451-D02B9AED7F2D}"/>
    <cellStyle name="표준 7 7" xfId="3479" xr:uid="{9200271F-391F-404A-B631-CAB4E9344898}"/>
    <cellStyle name="표준 7_Sheet1" xfId="1933" xr:uid="{CF5112C9-D928-46D0-AFAC-61C0021549A9}"/>
    <cellStyle name="표준 70" xfId="1934" xr:uid="{4155302A-2D57-4430-99A0-B707FC5BD1E2}"/>
    <cellStyle name="표준 71" xfId="1935" xr:uid="{C205592E-15B2-424B-AC88-1D030FFE254D}"/>
    <cellStyle name="표준 72" xfId="1936" xr:uid="{224B19F5-62D7-4053-A51E-57B7A4EF61C5}"/>
    <cellStyle name="표준 73" xfId="1937" xr:uid="{B0D2F648-BA0C-4387-922E-D26139E36593}"/>
    <cellStyle name="표준 74" xfId="1938" xr:uid="{C006D4FA-26E9-4E03-A43A-C1AF18419279}"/>
    <cellStyle name="표준 75" xfId="1939" xr:uid="{65ED7245-EA77-499F-A6BE-83D330A15811}"/>
    <cellStyle name="표준 76" xfId="1940" xr:uid="{36ADAA94-18BE-4164-86D6-EDBC2DD19266}"/>
    <cellStyle name="표준 77" xfId="1941" xr:uid="{9DB3E1D7-016B-4C2B-985F-32D715518D1A}"/>
    <cellStyle name="표준 78" xfId="1942" xr:uid="{B99F3B39-ED26-4746-88DD-39D311FBD319}"/>
    <cellStyle name="표준 79" xfId="1943" xr:uid="{B57DF444-529A-4E3D-A08D-01D485D16F25}"/>
    <cellStyle name="표준 8" xfId="1944" xr:uid="{BA280BF3-4546-4DBB-97EA-5F3DD4948B1D}"/>
    <cellStyle name="표준 8 2" xfId="1945" xr:uid="{6ABA0091-F5C1-4557-A22A-25BCCEA15692}"/>
    <cellStyle name="표준 8 2 2" xfId="1946" xr:uid="{0A179E29-9ED6-445F-9D46-7F4C9C7FF25D}"/>
    <cellStyle name="표준 8 2 2 2" xfId="3390" xr:uid="{A701E802-B30D-478E-BC31-2CF1F8360B66}"/>
    <cellStyle name="표준 8 2 2 3" xfId="3323" xr:uid="{F97D2E81-59B0-4E2E-82FE-CA94D3B6CDA8}"/>
    <cellStyle name="표준 8 2 3" xfId="3039" xr:uid="{B73E5489-C646-4AEA-AA7D-7BD91E769185}"/>
    <cellStyle name="표준 8 2 4" xfId="3371" xr:uid="{3F439B6C-45A7-4C60-BB29-D54C8C9E524C}"/>
    <cellStyle name="표준 8 2 5" xfId="2903" xr:uid="{0C285E2C-67CE-4FEF-BC27-55B13D40E8E2}"/>
    <cellStyle name="표준 8 2 6" xfId="3551" xr:uid="{4FF605E2-D833-4D68-9F26-AA475EF8746D}"/>
    <cellStyle name="표준 8 3" xfId="1947" xr:uid="{30F671BD-EF86-4F23-BD8C-391A91B8C620}"/>
    <cellStyle name="표준 8 3 2" xfId="3280" xr:uid="{3D5CBADF-0009-477B-9F97-F1B3C30A56D9}"/>
    <cellStyle name="표준 8 4" xfId="2439" xr:uid="{F82BF437-A92E-43C3-8955-8AE8EDC25D1B}"/>
    <cellStyle name="표준 8 5" xfId="2284" xr:uid="{F7C86462-AF41-4E20-8D86-558AC23009BF}"/>
    <cellStyle name="표준 8 5 2" xfId="3059" xr:uid="{7608EE85-0CC9-4CC5-B976-2A0BEFCF2130}"/>
    <cellStyle name="표준 8 6" xfId="3480" xr:uid="{E90BE06E-5481-4737-8840-7990C47ABC2B}"/>
    <cellStyle name="표준 80" xfId="1948" xr:uid="{478F6021-6781-4612-AF94-6D38544EDD81}"/>
    <cellStyle name="표준 81" xfId="1949" xr:uid="{C35FC7C9-7AAF-48BA-B848-018E9A4D10D2}"/>
    <cellStyle name="표준 82" xfId="1950" xr:uid="{E7A4430B-7BBD-4267-836E-F54FEB912A20}"/>
    <cellStyle name="표준 83" xfId="1951" xr:uid="{F81610C7-C6B8-44B5-BDEA-09ABB484A46F}"/>
    <cellStyle name="표준 84" xfId="1952" xr:uid="{1DBA77AD-B59C-443B-A2AD-0890A3A7FCFB}"/>
    <cellStyle name="표준 85" xfId="1953" xr:uid="{F84F87FC-3276-449F-8077-84887EAB5BD2}"/>
    <cellStyle name="표준 86" xfId="1954" xr:uid="{690E9258-0BC2-4BFA-8F6F-B7D669079FB3}"/>
    <cellStyle name="표준 87" xfId="1955" xr:uid="{D9D2EEC7-651D-4C72-BD46-3E12C235768C}"/>
    <cellStyle name="표준 88" xfId="1956" xr:uid="{77FA0C34-5136-4021-9B12-119B630BD118}"/>
    <cellStyle name="표준 89" xfId="1957" xr:uid="{D07C803F-4E02-4AB3-9078-FE2B4BDD25B9}"/>
    <cellStyle name="표준 9" xfId="1958" xr:uid="{92F49390-1D55-4712-B26D-3B548D68B868}"/>
    <cellStyle name="표준 9 2" xfId="3367" xr:uid="{1D1944E9-41E0-48B1-A7CD-CAEA09031820}"/>
    <cellStyle name="표준 9 3" xfId="3281" xr:uid="{D527E55E-CD6E-4948-8263-0857109720AB}"/>
    <cellStyle name="표준 9 4" xfId="3483" xr:uid="{21E7B1CF-AC30-475D-808C-59B1644590AE}"/>
    <cellStyle name="표준 90" xfId="1959" xr:uid="{289D202A-31A2-4ACB-88DA-D2260AF633F4}"/>
    <cellStyle name="표준 90 2" xfId="2440" xr:uid="{3CA30C62-8E91-4852-8167-3F6A4293A081}"/>
    <cellStyle name="표준 90 3" xfId="2285" xr:uid="{C3DCB82D-C15D-4CF8-93FF-A98DA86BF167}"/>
    <cellStyle name="표준 91" xfId="1960" xr:uid="{5D67E925-1980-469C-8E42-769A5F779949}"/>
    <cellStyle name="표준 91 2" xfId="2441" xr:uid="{90AA1275-B89B-4CCD-A32B-93424C4D44A6}"/>
    <cellStyle name="표준 91 3" xfId="2286" xr:uid="{E6610878-4FA5-4AEE-98D8-2C9F9F04E481}"/>
    <cellStyle name="표준 92" xfId="1961" xr:uid="{57143F19-91B8-47A7-96A2-2801BC141A6E}"/>
    <cellStyle name="표준 92 2" xfId="2442" xr:uid="{1EFA66A3-5832-44D9-ABB5-C00D6E0AEA42}"/>
    <cellStyle name="표준 92 3" xfId="2287" xr:uid="{9362B5FD-D12A-4071-96A0-69C0848477BC}"/>
    <cellStyle name="표준 93" xfId="1962" xr:uid="{FEF774F4-BD53-4018-9BE8-17A9D121F2B5}"/>
    <cellStyle name="표준 93 2" xfId="2443" xr:uid="{F91E513C-F278-4555-829A-09F62EF8B910}"/>
    <cellStyle name="표준 93 3" xfId="2288" xr:uid="{E1B2C764-8054-4781-9DBD-9D201DFC5B09}"/>
    <cellStyle name="표준 94" xfId="1963" xr:uid="{1959B986-C49C-4785-9C7F-B73DDA6480CE}"/>
    <cellStyle name="표준 95" xfId="1964" xr:uid="{CC145044-326D-46F4-AF04-2BF673063172}"/>
    <cellStyle name="표준 96" xfId="1965" xr:uid="{119FBD66-D32F-4C5D-91A5-5DB53314D749}"/>
    <cellStyle name="표준 97" xfId="1966" xr:uid="{CE4329C6-5CC0-4539-A154-A031EF4F32F2}"/>
    <cellStyle name="표준 98" xfId="1967" xr:uid="{A9E8D3F1-B883-47BA-A229-F2EF1A84B690}"/>
    <cellStyle name="표준 99" xfId="1968" xr:uid="{AF2B1517-EDE2-45B1-87A1-166C63F10D13}"/>
    <cellStyle name="標準_Akia(F）-8" xfId="1969" xr:uid="{4C8D3C27-D6B2-4C46-AD1E-A2D4D28E584A}"/>
    <cellStyle name="퓭닉_ㅶA??絡 " xfId="3282" xr:uid="{AA2D59C9-4E1C-4394-801E-9E9BCCEE3C18}"/>
    <cellStyle name="하나L 10" xfId="3043" xr:uid="{9403B1BD-47D9-4FF2-ABC9-CB2501F30FA1}"/>
    <cellStyle name="하이퍼링크" xfId="3" builtinId="8" hidden="1"/>
    <cellStyle name="하이퍼링크 2" xfId="2444" xr:uid="{80066C98-F994-495B-9391-42B73D6BC26B}"/>
    <cellStyle name="하이퍼링크 3" xfId="4312" xr:uid="{4EFE8A7C-E4AB-443E-8821-B1480FF2E5B7}"/>
    <cellStyle name="하이퍼링크eet1_" xfId="1970" xr:uid="{9B9D8520-5A25-467D-9B10-DF0546994C72}"/>
    <cellStyle name="합산" xfId="1971" xr:uid="{012102F3-1410-4D39-BBB5-C20B99EEC140}"/>
    <cellStyle name="합산 2" xfId="2128" xr:uid="{BD59D5B3-F6D8-4810-8477-91A8A1D4D40B}"/>
    <cellStyle name="합산 2 2" xfId="2514" xr:uid="{88770E93-0767-4689-8C3A-9E1276EC7779}"/>
    <cellStyle name="합산 2 2 2" xfId="3884" xr:uid="{5BCE4792-A162-4853-A560-CBCFA5359605}"/>
    <cellStyle name="합산 3" xfId="3568" xr:uid="{25197FF0-04DE-40FD-B673-0E2149D4CB74}"/>
    <cellStyle name="桁?切り [0.00]_Hitachi M Report 0527 Fax Cover" xfId="1972" xr:uid="{04414F56-D858-440C-9D5D-47FCE5806E74}"/>
    <cellStyle name="桁?切り_Hitachi M Report 0527 Fax Cover" xfId="1973" xr:uid="{DAF89CC7-EBEC-4221-A9C5-40A255C05F38}"/>
    <cellStyle name="桁区切り [0.00]_Hitachi M Report 0527 Fax Cover" xfId="1974" xr:uid="{77DA7415-F06B-4B5E-8168-5FEBF37EA6E9}"/>
    <cellStyle name="桁区切り_20050430karikessan" xfId="1975" xr:uid="{6D8E3E22-19C0-4166-93D8-61A2BF268712}"/>
    <cellStyle name="현황표" xfId="1976" xr:uid="{487A722A-0623-48E2-B1AF-3066E7EEE96E}"/>
    <cellStyle name="貨幣 [0]_GARMENT STEP FORM HK" xfId="1977" xr:uid="{9F138A22-A800-480D-8303-25BEC268FF18}"/>
    <cellStyle name="貨幣_GARMENT STEP FORM HK" xfId="1978" xr:uid="{08C74614-FB50-47B0-A0B9-6E127028C4DE}"/>
    <cellStyle name="화폐기호" xfId="1979" xr:uid="{41D36DED-6514-4105-A303-0FFB5A171210}"/>
    <cellStyle name="화폐기호 2" xfId="2899" xr:uid="{B1F03D99-CDE2-43B7-9029-55DBCFDDB4EF}"/>
    <cellStyle name="화폐기호0" xfId="1980" xr:uid="{670E86A8-A079-4B24-BCF4-B0A709BF610B}"/>
    <cellStyle name="화폐기호0 2" xfId="2900" xr:uid="{79935D30-F63C-4D34-81B9-5D973365C7FE}"/>
    <cellStyle name="확인" xfId="1981" xr:uid="{836B8F92-3189-4DC9-A387-ABA44FFA64FC}"/>
  </cellStyles>
  <dxfs count="0"/>
  <tableStyles count="0" defaultTableStyle="TableStyleMedium2" defaultPivotStyle="PivotStyleLight16"/>
  <colors>
    <mruColors>
      <color rgb="FFE0DDDA"/>
      <color rgb="FF8C9192"/>
      <color rgb="FFE0D3DA"/>
      <color rgb="FF0000FF"/>
      <color rgb="FFD9D9D9"/>
      <color rgb="FFE26B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externalLink" Target="externalLinks/externalLink4.xml"/><Relationship Id="rId63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externalLink" Target="externalLinks/externalLink3.xml"/><Relationship Id="rId6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externalLink" Target="externalLinks/externalLink2.xml"/><Relationship Id="rId58" Type="http://schemas.openxmlformats.org/officeDocument/2006/relationships/externalLink" Target="externalLinks/externalLink7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externalLink" Target="externalLinks/externalLink6.xml"/><Relationship Id="rId61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externalLink" Target="externalLinks/externalLink1.xml"/><Relationship Id="rId60" Type="http://schemas.openxmlformats.org/officeDocument/2006/relationships/externalLink" Target="externalLinks/externalLink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externalLink" Target="externalLinks/externalLink5.xml"/><Relationship Id="rId64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externalLink" Target="externalLinks/externalLink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Relationship Id="rId4" Type="http://schemas.openxmlformats.org/officeDocument/2006/relationships/image" Target="../media/image4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Home!A1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2158859</xdr:colOff>
      <xdr:row>0</xdr:row>
      <xdr:rowOff>99174</xdr:rowOff>
    </xdr:from>
    <xdr:to>
      <xdr:col>10</xdr:col>
      <xdr:colOff>2167778</xdr:colOff>
      <xdr:row>1</xdr:row>
      <xdr:rowOff>70950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78634" y="99174"/>
          <a:ext cx="2447319" cy="2480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6</xdr:row>
      <xdr:rowOff>144549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124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623455</xdr:colOff>
      <xdr:row>8</xdr:row>
      <xdr:rowOff>190498</xdr:rowOff>
    </xdr:from>
    <xdr:to>
      <xdr:col>15</xdr:col>
      <xdr:colOff>813955</xdr:colOff>
      <xdr:row>74</xdr:row>
      <xdr:rowOff>160909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A287D50D-B763-4D76-A98B-B37BE5A4DC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550228" y="1697180"/>
          <a:ext cx="10165772" cy="15972411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2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1646207</xdr:colOff>
      <xdr:row>25</xdr:row>
      <xdr:rowOff>175065</xdr:rowOff>
    </xdr:from>
    <xdr:to>
      <xdr:col>5</xdr:col>
      <xdr:colOff>2216</xdr:colOff>
      <xdr:row>27</xdr:row>
      <xdr:rowOff>3672</xdr:rowOff>
    </xdr:to>
    <xdr:pic>
      <xdr:nvPicPr>
        <xdr:cNvPr id="4" name="그림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293907" y="5899590"/>
          <a:ext cx="327684" cy="323907"/>
        </a:xfrm>
        <a:prstGeom prst="rect">
          <a:avLst/>
        </a:prstGeom>
      </xdr:spPr>
    </xdr:pic>
    <xdr:clientData/>
  </xdr:twoCellAnchor>
  <xdr:twoCellAnchor>
    <xdr:from>
      <xdr:col>7</xdr:col>
      <xdr:colOff>417099</xdr:colOff>
      <xdr:row>7</xdr:row>
      <xdr:rowOff>161601</xdr:rowOff>
    </xdr:from>
    <xdr:to>
      <xdr:col>16</xdr:col>
      <xdr:colOff>293834</xdr:colOff>
      <xdr:row>36</xdr:row>
      <xdr:rowOff>136069</xdr:rowOff>
    </xdr:to>
    <xdr:sp macro="" textlink="">
      <xdr:nvSpPr>
        <xdr:cNvPr id="12" name="부제목 15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>
          <a:spLocks/>
        </xdr:cNvSpPr>
      </xdr:nvSpPr>
      <xdr:spPr>
        <a:xfrm>
          <a:off x="3342635" y="1440672"/>
          <a:ext cx="10830485" cy="7009361"/>
        </a:xfrm>
        <a:prstGeom prst="rect">
          <a:avLst/>
        </a:prstGeom>
      </xdr:spPr>
      <xdr:txBody>
        <a:bodyPr vert="horz" wrap="square" lIns="0" tIns="0" rIns="0" bIns="0" rtlCol="0">
          <a:no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rtl="0" eaLnBrk="1" fontAlgn="base" latinLnBrk="0" hangingPunct="1"/>
          <a:r>
            <a:rPr lang="en-US" altLang="ko-KR" sz="1200" kern="1200">
              <a:solidFill>
                <a:schemeClr val="tx1"/>
              </a:solidFill>
              <a:effectLst/>
              <a:latin typeface="KB금융 본문체 Medium" panose="020B0603000000000000" pitchFamily="50" charset="-127"/>
              <a:ea typeface="KB금융 본문체 Medium" panose="020B0603000000000000" pitchFamily="50" charset="-127"/>
              <a:cs typeface="+mn-cs"/>
            </a:rPr>
            <a:t>1. The consolidated financial information of KB Financial Group Inc. (the “Group”) presented herein is based on the Korean International Financial </a:t>
          </a:r>
        </a:p>
        <a:p>
          <a:pPr rtl="0" eaLnBrk="1" fontAlgn="base" latinLnBrk="0" hangingPunct="1"/>
          <a:r>
            <a:rPr lang="en-US" altLang="ko-KR" sz="1200" kern="1200">
              <a:solidFill>
                <a:schemeClr val="tx1"/>
              </a:solidFill>
              <a:effectLst/>
              <a:latin typeface="KB금융 본문체 Medium" panose="020B0603000000000000" pitchFamily="50" charset="-127"/>
              <a:ea typeface="KB금융 본문체 Medium" panose="020B0603000000000000" pitchFamily="50" charset="-127"/>
              <a:cs typeface="+mn-cs"/>
            </a:rPr>
            <a:t>    Reporting Standards(K-IFRS). It is currently being audited by the Group’s independent auditor, and accordingly, is subject to change.</a:t>
          </a:r>
          <a:endParaRPr lang="ko-KR" altLang="ko-KR" sz="1200">
            <a:effectLst/>
            <a:latin typeface="KB금융 본문체 Medium" panose="020B0603000000000000" pitchFamily="50" charset="-127"/>
            <a:ea typeface="KB금융 본문체 Medium" panose="020B0603000000000000" pitchFamily="50" charset="-127"/>
          </a:endParaRPr>
        </a:p>
        <a:p>
          <a:pPr rtl="0" eaLnBrk="1" fontAlgn="base" latinLnBrk="0" hangingPunct="1"/>
          <a:endParaRPr lang="en-US" altLang="ko-KR" sz="1200" kern="1200">
            <a:solidFill>
              <a:schemeClr val="tx1"/>
            </a:solidFill>
            <a:effectLst/>
            <a:latin typeface="KB금융 본문체 Medium" panose="020B0603000000000000" pitchFamily="50" charset="-127"/>
            <a:ea typeface="KB금융 본문체 Medium" panose="020B0603000000000000" pitchFamily="50" charset="-127"/>
            <a:cs typeface="+mn-cs"/>
          </a:endParaRPr>
        </a:p>
        <a:p>
          <a:pPr rtl="0" eaLnBrk="1" fontAlgn="base" latinLnBrk="0" hangingPunct="1"/>
          <a:r>
            <a:rPr lang="en-US" altLang="ko-KR" sz="1200" kern="1200">
              <a:solidFill>
                <a:schemeClr val="tx1"/>
              </a:solidFill>
              <a:effectLst/>
              <a:latin typeface="KB금융 본문체 Medium" panose="020B0603000000000000" pitchFamily="50" charset="-127"/>
              <a:ea typeface="KB금융 본문체 Medium" panose="020B0603000000000000" pitchFamily="50" charset="-127"/>
              <a:cs typeface="+mn-cs"/>
            </a:rPr>
            <a:t>2.</a:t>
          </a:r>
          <a:r>
            <a:rPr lang="en-US" altLang="ko-KR" sz="1200" kern="1200" baseline="0">
              <a:solidFill>
                <a:schemeClr val="tx1"/>
              </a:solidFill>
              <a:effectLst/>
              <a:latin typeface="KB금융 본문체 Medium" panose="020B0603000000000000" pitchFamily="50" charset="-127"/>
              <a:ea typeface="KB금융 본문체 Medium" panose="020B0603000000000000" pitchFamily="50" charset="-127"/>
              <a:cs typeface="+mn-cs"/>
            </a:rPr>
            <a:t> </a:t>
          </a:r>
          <a:r>
            <a:rPr lang="en-US" altLang="ko-KR" sz="1200" kern="1200">
              <a:solidFill>
                <a:schemeClr val="tx1"/>
              </a:solidFill>
              <a:effectLst/>
              <a:latin typeface="KB금융 본문체 Medium" panose="020B0603000000000000" pitchFamily="50" charset="-127"/>
              <a:ea typeface="KB금융 본문체 Medium" panose="020B0603000000000000" pitchFamily="50" charset="-127"/>
              <a:cs typeface="+mn-cs"/>
            </a:rPr>
            <a:t>The consolidated financial information for 2022 and 2023 presented herein have been restated retrospectively based on the FSS’s response to inquiry </a:t>
          </a:r>
        </a:p>
        <a:p>
          <a:pPr rtl="0" eaLnBrk="1" fontAlgn="base" latinLnBrk="0" hangingPunct="1"/>
          <a:r>
            <a:rPr lang="en-US" altLang="ko-KR" sz="1200" kern="1200">
              <a:solidFill>
                <a:schemeClr val="tx1"/>
              </a:solidFill>
              <a:effectLst/>
              <a:latin typeface="KB금융 본문체 Medium" panose="020B0603000000000000" pitchFamily="50" charset="-127"/>
              <a:ea typeface="KB금융 본문체 Medium" panose="020B0603000000000000" pitchFamily="50" charset="-127"/>
              <a:cs typeface="+mn-cs"/>
            </a:rPr>
            <a:t>    on Korean IFRS17(K-IFRS)</a:t>
          </a:r>
          <a:endParaRPr lang="ko-KR" altLang="ko-KR" sz="1200">
            <a:effectLst/>
            <a:latin typeface="KB금융 본문체 Medium" panose="020B0603000000000000" pitchFamily="50" charset="-127"/>
            <a:ea typeface="KB금융 본문체 Medium" panose="020B0603000000000000" pitchFamily="50" charset="-127"/>
          </a:endParaRPr>
        </a:p>
        <a:p>
          <a:pPr rtl="0" eaLnBrk="1" fontAlgn="base" latinLnBrk="0" hangingPunct="1"/>
          <a:endParaRPr lang="en-US" altLang="ko-KR" sz="1200" kern="1200">
            <a:solidFill>
              <a:schemeClr val="tx1"/>
            </a:solidFill>
            <a:effectLst/>
            <a:latin typeface="KB금융 본문체 Medium" panose="020B0603000000000000" pitchFamily="50" charset="-127"/>
            <a:ea typeface="KB금융 본문체 Medium" panose="020B0603000000000000" pitchFamily="50" charset="-127"/>
            <a:cs typeface="+mn-cs"/>
          </a:endParaRPr>
        </a:p>
        <a:p>
          <a:pPr rtl="0" eaLnBrk="1" fontAlgn="base" latinLnBrk="0" hangingPunct="1"/>
          <a:r>
            <a:rPr lang="en-US" altLang="ko-KR" sz="1200" kern="1200">
              <a:solidFill>
                <a:schemeClr val="tx1"/>
              </a:solidFill>
              <a:effectLst/>
              <a:latin typeface="KB금융 본문체 Medium" panose="020B0603000000000000" pitchFamily="50" charset="-127"/>
              <a:ea typeface="KB금융 본문체 Medium" panose="020B0603000000000000" pitchFamily="50" charset="-127"/>
              <a:cs typeface="+mn-cs"/>
            </a:rPr>
            <a:t>3. From 4Q24, the Group applied accounting policies reflecting the Financial Supervisory Service’s response to inquiry on Korean IFRS17, including </a:t>
          </a:r>
        </a:p>
        <a:p>
          <a:pPr rtl="0" eaLnBrk="1" fontAlgn="base" latinLnBrk="0" hangingPunct="1"/>
          <a:r>
            <a:rPr lang="en-US" altLang="ko-KR" sz="1200" kern="1200">
              <a:solidFill>
                <a:schemeClr val="tx1"/>
              </a:solidFill>
              <a:effectLst/>
              <a:latin typeface="KB금융 본문체 Medium" panose="020B0603000000000000" pitchFamily="50" charset="-127"/>
              <a:ea typeface="KB금융 본문체 Medium" panose="020B0603000000000000" pitchFamily="50" charset="-127"/>
              <a:cs typeface="+mn-cs"/>
            </a:rPr>
            <a:t>    expired contract and declared interest rate variance, and financial results for 2022, 2024, and financial results from 1Q24 to 3Q24 presented herein </a:t>
          </a:r>
        </a:p>
        <a:p>
          <a:pPr rtl="0" eaLnBrk="1" fontAlgn="base" latinLnBrk="0" hangingPunct="1"/>
          <a:r>
            <a:rPr lang="en-US" altLang="ko-KR" sz="1200" kern="1200">
              <a:solidFill>
                <a:schemeClr val="tx1"/>
              </a:solidFill>
              <a:effectLst/>
              <a:latin typeface="KB금융 본문체 Medium" panose="020B0603000000000000" pitchFamily="50" charset="-127"/>
              <a:ea typeface="KB금융 본문체 Medium" panose="020B0603000000000000" pitchFamily="50" charset="-127"/>
              <a:cs typeface="+mn-cs"/>
            </a:rPr>
            <a:t>    have been restated retrospectively.</a:t>
          </a:r>
          <a:endParaRPr lang="ko-KR" altLang="ko-KR" sz="1200">
            <a:effectLst/>
            <a:latin typeface="KB금융 본문체 Medium" panose="020B0603000000000000" pitchFamily="50" charset="-127"/>
            <a:ea typeface="KB금융 본문체 Medium" panose="020B0603000000000000" pitchFamily="50" charset="-127"/>
          </a:endParaRPr>
        </a:p>
        <a:p>
          <a:pPr rtl="0" eaLnBrk="1" fontAlgn="base" latinLnBrk="0" hangingPunct="1"/>
          <a:endParaRPr lang="en-US" altLang="ko-KR" sz="1200" kern="1200">
            <a:solidFill>
              <a:schemeClr val="tx1"/>
            </a:solidFill>
            <a:effectLst/>
            <a:latin typeface="KB금융 본문체 Medium" panose="020B0603000000000000" pitchFamily="50" charset="-127"/>
            <a:ea typeface="KB금융 본문체 Medium" panose="020B0603000000000000" pitchFamily="50" charset="-127"/>
            <a:cs typeface="+mn-cs"/>
          </a:endParaRPr>
        </a:p>
        <a:p>
          <a:pPr rtl="0" eaLnBrk="1" fontAlgn="base" latinLnBrk="0" hangingPunct="1"/>
          <a:r>
            <a:rPr lang="en-US" altLang="ko-KR" sz="1200" kern="1200">
              <a:solidFill>
                <a:schemeClr val="tx1"/>
              </a:solidFill>
              <a:effectLst/>
              <a:latin typeface="KB금융 본문체 Medium" panose="020B0603000000000000" pitchFamily="50" charset="-127"/>
              <a:ea typeface="KB금융 본문체 Medium" panose="020B0603000000000000" pitchFamily="50" charset="-127"/>
              <a:cs typeface="+mn-cs"/>
            </a:rPr>
            <a:t>4. From 3Q21, the Group applied accounting policy in accordance with the International Financial Reporting Interpretation Committee(IFRIC) agenda </a:t>
          </a:r>
        </a:p>
        <a:p>
          <a:pPr rtl="0" eaLnBrk="1" fontAlgn="base" latinLnBrk="0" hangingPunct="1"/>
          <a:r>
            <a:rPr lang="en-US" altLang="ko-KR" sz="1200" kern="1200">
              <a:solidFill>
                <a:schemeClr val="tx1"/>
              </a:solidFill>
              <a:effectLst/>
              <a:latin typeface="KB금융 본문체 Medium" panose="020B0603000000000000" pitchFamily="50" charset="-127"/>
              <a:ea typeface="KB금융 본문체 Medium" panose="020B0603000000000000" pitchFamily="50" charset="-127"/>
              <a:cs typeface="+mn-cs"/>
            </a:rPr>
            <a:t>    decision over K-IFRS No.1019(Employee benefits). However, please note that the financial information for the past period contained herein has not </a:t>
          </a:r>
        </a:p>
        <a:p>
          <a:pPr rtl="0" eaLnBrk="1" fontAlgn="base" latinLnBrk="0" hangingPunct="1"/>
          <a:r>
            <a:rPr lang="en-US" altLang="ko-KR" sz="1200" kern="1200">
              <a:solidFill>
                <a:schemeClr val="tx1"/>
              </a:solidFill>
              <a:effectLst/>
              <a:latin typeface="KB금융 본문체 Medium" panose="020B0603000000000000" pitchFamily="50" charset="-127"/>
              <a:ea typeface="KB금융 본문체 Medium" panose="020B0603000000000000" pitchFamily="50" charset="-127"/>
              <a:cs typeface="+mn-cs"/>
            </a:rPr>
            <a:t>    been restated retrospectively.</a:t>
          </a:r>
          <a:endParaRPr lang="ko-KR" altLang="ko-KR" sz="1200">
            <a:effectLst/>
            <a:latin typeface="KB금융 본문체 Medium" panose="020B0603000000000000" pitchFamily="50" charset="-127"/>
            <a:ea typeface="KB금융 본문체 Medium" panose="020B0603000000000000" pitchFamily="50" charset="-127"/>
          </a:endParaRPr>
        </a:p>
        <a:p>
          <a:pPr rtl="0" eaLnBrk="1" fontAlgn="base" latinLnBrk="0" hangingPunct="1"/>
          <a:endParaRPr lang="en-US" altLang="ko-KR" sz="1200" kern="1200">
            <a:solidFill>
              <a:schemeClr val="tx1"/>
            </a:solidFill>
            <a:effectLst/>
            <a:latin typeface="KB금융 본문체 Medium" panose="020B0603000000000000" pitchFamily="50" charset="-127"/>
            <a:ea typeface="KB금융 본문체 Medium" panose="020B0603000000000000" pitchFamily="50" charset="-127"/>
            <a:cs typeface="+mn-cs"/>
          </a:endParaRPr>
        </a:p>
        <a:p>
          <a:pPr rtl="0" eaLnBrk="1" fontAlgn="base" latinLnBrk="0" hangingPunct="1"/>
          <a:r>
            <a:rPr lang="en-US" altLang="ko-KR" sz="1200" kern="1200">
              <a:solidFill>
                <a:schemeClr val="tx1"/>
              </a:solidFill>
              <a:effectLst/>
              <a:latin typeface="KB금융 본문체 Medium" panose="020B0603000000000000" pitchFamily="50" charset="-127"/>
              <a:ea typeface="KB금융 본문체 Medium" panose="020B0603000000000000" pitchFamily="50" charset="-127"/>
              <a:cs typeface="+mn-cs"/>
            </a:rPr>
            <a:t>5. As Prudential Life Insurance became wholly-owned subsidiary of the Group as of August 31, 2020, the financial results have been fully consolidated in </a:t>
          </a:r>
        </a:p>
        <a:p>
          <a:pPr rtl="0" eaLnBrk="1" fontAlgn="base" latinLnBrk="0" hangingPunct="1"/>
          <a:r>
            <a:rPr lang="en-US" altLang="ko-KR" sz="1200" kern="1200">
              <a:solidFill>
                <a:schemeClr val="tx1"/>
              </a:solidFill>
              <a:effectLst/>
              <a:latin typeface="KB금융 본문체 Medium" panose="020B0603000000000000" pitchFamily="50" charset="-127"/>
              <a:ea typeface="KB금융 본문체 Medium" panose="020B0603000000000000" pitchFamily="50" charset="-127"/>
              <a:cs typeface="+mn-cs"/>
            </a:rPr>
            <a:t>    the Group’s financial statements since September, 2020.</a:t>
          </a:r>
          <a:endParaRPr lang="ko-KR" altLang="ko-KR" sz="1200">
            <a:effectLst/>
            <a:latin typeface="KB금융 본문체 Medium" panose="020B0603000000000000" pitchFamily="50" charset="-127"/>
            <a:ea typeface="KB금융 본문체 Medium" panose="020B0603000000000000" pitchFamily="50" charset="-127"/>
          </a:endParaRPr>
        </a:p>
        <a:p>
          <a:pPr rtl="0" eaLnBrk="1" fontAlgn="base" latinLnBrk="0" hangingPunct="1"/>
          <a:endParaRPr lang="en-US" altLang="ko-KR" sz="1200" kern="1200">
            <a:solidFill>
              <a:schemeClr val="tx1"/>
            </a:solidFill>
            <a:effectLst/>
            <a:latin typeface="KB금융 본문체 Medium" panose="020B0603000000000000" pitchFamily="50" charset="-127"/>
            <a:ea typeface="KB금융 본문체 Medium" panose="020B0603000000000000" pitchFamily="50" charset="-127"/>
            <a:cs typeface="+mn-cs"/>
          </a:endParaRPr>
        </a:p>
        <a:p>
          <a:pPr rtl="0" eaLnBrk="1" fontAlgn="base" latinLnBrk="0" hangingPunct="1"/>
          <a:r>
            <a:rPr lang="en-US" altLang="ko-KR" sz="1200" kern="1200">
              <a:solidFill>
                <a:schemeClr val="tx1"/>
              </a:solidFill>
              <a:effectLst/>
              <a:latin typeface="KB금융 본문체 Medium" panose="020B0603000000000000" pitchFamily="50" charset="-127"/>
              <a:ea typeface="KB금융 본문체 Medium" panose="020B0603000000000000" pitchFamily="50" charset="-127"/>
              <a:cs typeface="+mn-cs"/>
            </a:rPr>
            <a:t>6. Former KB Life Insurance was merged with and into Prudential Life Insurance(the surviving entity) as of January 1, 2023, which had been renamed as </a:t>
          </a:r>
          <a:br>
            <a:rPr lang="en-US" altLang="ko-KR" sz="1200" kern="1200">
              <a:solidFill>
                <a:schemeClr val="tx1"/>
              </a:solidFill>
              <a:effectLst/>
              <a:latin typeface="KB금융 본문체 Medium" panose="020B0603000000000000" pitchFamily="50" charset="-127"/>
              <a:ea typeface="KB금융 본문체 Medium" panose="020B0603000000000000" pitchFamily="50" charset="-127"/>
              <a:cs typeface="+mn-cs"/>
            </a:rPr>
          </a:br>
          <a:r>
            <a:rPr lang="en-US" altLang="ko-KR" sz="1200" kern="1200" baseline="0">
              <a:solidFill>
                <a:schemeClr val="tx1"/>
              </a:solidFill>
              <a:effectLst/>
              <a:latin typeface="KB금융 본문체 Medium" panose="020B0603000000000000" pitchFamily="50" charset="-127"/>
              <a:ea typeface="KB금융 본문체 Medium" panose="020B0603000000000000" pitchFamily="50" charset="-127"/>
              <a:cs typeface="+mn-cs"/>
            </a:rPr>
            <a:t>    </a:t>
          </a:r>
          <a:r>
            <a:rPr lang="en-US" altLang="ko-KR" sz="1200" kern="1200">
              <a:solidFill>
                <a:schemeClr val="tx1"/>
              </a:solidFill>
              <a:effectLst/>
              <a:latin typeface="KB금융 본문체 Medium" panose="020B0603000000000000" pitchFamily="50" charset="-127"/>
              <a:ea typeface="KB금융 본문체 Medium" panose="020B0603000000000000" pitchFamily="50" charset="-127"/>
              <a:cs typeface="+mn-cs"/>
            </a:rPr>
            <a:t>“KB Life Insurance Co., Ltd.” prior to the merger.</a:t>
          </a:r>
          <a:endParaRPr lang="ko-KR" altLang="ko-KR" sz="1200">
            <a:effectLst/>
            <a:latin typeface="KB금융 본문체 Medium" panose="020B0603000000000000" pitchFamily="50" charset="-127"/>
            <a:ea typeface="KB금융 본문체 Medium" panose="020B0603000000000000" pitchFamily="50" charset="-127"/>
          </a:endParaRPr>
        </a:p>
        <a:p>
          <a:pPr rtl="0" eaLnBrk="1" fontAlgn="base" latinLnBrk="0" hangingPunct="1"/>
          <a:endParaRPr lang="en-US" altLang="ko-KR" sz="1200" kern="1200">
            <a:solidFill>
              <a:schemeClr val="tx1"/>
            </a:solidFill>
            <a:effectLst/>
            <a:latin typeface="KB금융 본문체 Medium" panose="020B0603000000000000" pitchFamily="50" charset="-127"/>
            <a:ea typeface="KB금융 본문체 Medium" panose="020B0603000000000000" pitchFamily="50" charset="-127"/>
            <a:cs typeface="+mn-cs"/>
          </a:endParaRPr>
        </a:p>
        <a:p>
          <a:pPr rtl="0" eaLnBrk="1" fontAlgn="base" latinLnBrk="0" hangingPunct="1"/>
          <a:r>
            <a:rPr lang="en-US" altLang="ko-KR" sz="1200" kern="1200">
              <a:solidFill>
                <a:schemeClr val="tx1"/>
              </a:solidFill>
              <a:effectLst/>
              <a:latin typeface="KB금융 본문체 Medium" panose="020B0603000000000000" pitchFamily="50" charset="-127"/>
              <a:ea typeface="KB금융 본문체 Medium" panose="020B0603000000000000" pitchFamily="50" charset="-127"/>
              <a:cs typeface="+mn-cs"/>
            </a:rPr>
            <a:t>7. On June 30, 2023, KB Financial Group sold 100% of the shares of KB Credit Information, a former first-tier subsidiary of the Group, to KB Kookmin </a:t>
          </a:r>
        </a:p>
        <a:p>
          <a:pPr rtl="0" eaLnBrk="1" fontAlgn="base" latinLnBrk="0" hangingPunct="1"/>
          <a:r>
            <a:rPr lang="en-US" altLang="ko-KR" sz="1200" kern="1200">
              <a:solidFill>
                <a:schemeClr val="tx1"/>
              </a:solidFill>
              <a:effectLst/>
              <a:latin typeface="KB금융 본문체 Medium" panose="020B0603000000000000" pitchFamily="50" charset="-127"/>
              <a:ea typeface="KB금융 본문체 Medium" panose="020B0603000000000000" pitchFamily="50" charset="-127"/>
              <a:cs typeface="+mn-cs"/>
            </a:rPr>
            <a:t>    Card. Consequently, KB Credit Information became a second-tier subsidiary of the Group.</a:t>
          </a:r>
          <a:endParaRPr lang="ko-KR" altLang="ko-KR" sz="1200">
            <a:effectLst/>
            <a:latin typeface="KB금융 본문체 Medium" panose="020B0603000000000000" pitchFamily="50" charset="-127"/>
            <a:ea typeface="KB금융 본문체 Medium" panose="020B0603000000000000" pitchFamily="50" charset="-127"/>
          </a:endParaRPr>
        </a:p>
        <a:p>
          <a:pPr rtl="0" eaLnBrk="1" fontAlgn="base" latinLnBrk="0" hangingPunct="1"/>
          <a:endParaRPr lang="en-US" altLang="ko-KR" sz="1200" kern="1200">
            <a:solidFill>
              <a:schemeClr val="tx1"/>
            </a:solidFill>
            <a:effectLst/>
            <a:latin typeface="KB금융 본문체 Medium" panose="020B0603000000000000" pitchFamily="50" charset="-127"/>
            <a:ea typeface="KB금융 본문체 Medium" panose="020B0603000000000000" pitchFamily="50" charset="-127"/>
            <a:cs typeface="+mn-cs"/>
          </a:endParaRPr>
        </a:p>
        <a:p>
          <a:pPr rtl="0" eaLnBrk="1" fontAlgn="base" latinLnBrk="0" hangingPunct="1"/>
          <a:r>
            <a:rPr lang="en-US" altLang="ko-KR" sz="1200" kern="1200">
              <a:solidFill>
                <a:schemeClr val="tx1"/>
              </a:solidFill>
              <a:effectLst/>
              <a:latin typeface="KB금융 본문체 Medium" panose="020B0603000000000000" pitchFamily="50" charset="-127"/>
              <a:ea typeface="KB금융 본문체 Medium" panose="020B0603000000000000" pitchFamily="50" charset="-127"/>
              <a:cs typeface="+mn-cs"/>
            </a:rPr>
            <a:t>8.</a:t>
          </a:r>
          <a:r>
            <a:rPr lang="en-US" altLang="ko-KR" sz="1200" kern="1200" baseline="0">
              <a:solidFill>
                <a:schemeClr val="tx1"/>
              </a:solidFill>
              <a:effectLst/>
              <a:latin typeface="KB금융 본문체 Medium" panose="020B0603000000000000" pitchFamily="50" charset="-127"/>
              <a:ea typeface="KB금융 본문체 Medium" panose="020B0603000000000000" pitchFamily="50" charset="-127"/>
              <a:cs typeface="+mn-cs"/>
            </a:rPr>
            <a:t> </a:t>
          </a:r>
          <a:r>
            <a:rPr lang="en-US" altLang="ko-KR" sz="1200" kern="1200">
              <a:solidFill>
                <a:schemeClr val="tx1"/>
              </a:solidFill>
              <a:effectLst/>
              <a:latin typeface="KB금융 본문체 Medium" panose="020B0603000000000000" pitchFamily="50" charset="-127"/>
              <a:ea typeface="KB금융 본문체 Medium" panose="020B0603000000000000" pitchFamily="50" charset="-127"/>
              <a:cs typeface="+mn-cs"/>
            </a:rPr>
            <a:t>From 4Q23, the Group applied Variable Fee Approach Model in accordance with Financial Supervisory Service’s guidelines on actuarial assumptions, </a:t>
          </a:r>
          <a:br>
            <a:rPr lang="en-US" altLang="ko-KR" sz="1200" kern="1200">
              <a:solidFill>
                <a:schemeClr val="tx1"/>
              </a:solidFill>
              <a:effectLst/>
              <a:latin typeface="KB금융 본문체 Medium" panose="020B0603000000000000" pitchFamily="50" charset="-127"/>
              <a:ea typeface="KB금융 본문체 Medium" panose="020B0603000000000000" pitchFamily="50" charset="-127"/>
              <a:cs typeface="+mn-cs"/>
            </a:rPr>
          </a:br>
          <a:r>
            <a:rPr lang="en-US" altLang="ko-KR" sz="1200" kern="1200" baseline="0">
              <a:solidFill>
                <a:schemeClr val="tx1"/>
              </a:solidFill>
              <a:effectLst/>
              <a:latin typeface="KB금융 본문체 Medium" panose="020B0603000000000000" pitchFamily="50" charset="-127"/>
              <a:ea typeface="KB금융 본문체 Medium" panose="020B0603000000000000" pitchFamily="50" charset="-127"/>
              <a:cs typeface="+mn-cs"/>
            </a:rPr>
            <a:t>    </a:t>
          </a:r>
          <a:r>
            <a:rPr lang="en-US" altLang="ko-KR" sz="1200" kern="1200">
              <a:solidFill>
                <a:schemeClr val="tx1"/>
              </a:solidFill>
              <a:effectLst/>
              <a:latin typeface="KB금융 본문체 Medium" panose="020B0603000000000000" pitchFamily="50" charset="-127"/>
              <a:ea typeface="KB금융 본문체 Medium" panose="020B0603000000000000" pitchFamily="50" charset="-127"/>
              <a:cs typeface="+mn-cs"/>
            </a:rPr>
            <a:t>and financial results from 1Q23 to 3Q23 presented herein have been restated retrospectively.</a:t>
          </a:r>
          <a:endParaRPr lang="ko-KR" altLang="ko-KR" sz="1200">
            <a:effectLst/>
            <a:latin typeface="KB금융 본문체 Medium" panose="020B0603000000000000" pitchFamily="50" charset="-127"/>
            <a:ea typeface="KB금융 본문체 Medium" panose="020B0603000000000000" pitchFamily="50" charset="-127"/>
          </a:endParaRPr>
        </a:p>
        <a:p>
          <a:pPr rtl="0" eaLnBrk="1" fontAlgn="base" latinLnBrk="0" hangingPunct="1"/>
          <a:endParaRPr lang="en-US" altLang="ko-KR" sz="1200" kern="1200">
            <a:solidFill>
              <a:schemeClr val="tx1"/>
            </a:solidFill>
            <a:effectLst/>
            <a:latin typeface="KB금융 본문체 Medium" panose="020B0603000000000000" pitchFamily="50" charset="-127"/>
            <a:ea typeface="KB금융 본문체 Medium" panose="020B0603000000000000" pitchFamily="50" charset="-127"/>
            <a:cs typeface="+mn-cs"/>
          </a:endParaRPr>
        </a:p>
        <a:p>
          <a:pPr rtl="0" eaLnBrk="1" fontAlgn="base" latinLnBrk="0" hangingPunct="1"/>
          <a:r>
            <a:rPr lang="en-US" altLang="ko-KR" sz="1200" kern="1200">
              <a:solidFill>
                <a:schemeClr val="tx1"/>
              </a:solidFill>
              <a:effectLst/>
              <a:latin typeface="KB금융 본문체 Medium" panose="020B0603000000000000" pitchFamily="50" charset="-127"/>
              <a:ea typeface="KB금융 본문체 Medium" panose="020B0603000000000000" pitchFamily="50" charset="-127"/>
              <a:cs typeface="+mn-cs"/>
            </a:rPr>
            <a:t>9. Total may not sum due to rounding.</a:t>
          </a:r>
          <a:endParaRPr lang="ko-KR" altLang="ko-KR" sz="1200">
            <a:effectLst/>
            <a:latin typeface="KB금융 본문체 Medium" panose="020B0603000000000000" pitchFamily="50" charset="-127"/>
            <a:ea typeface="KB금융 본문체 Medium" panose="020B0603000000000000" pitchFamily="50" charset="-127"/>
          </a:endParaRP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F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108611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30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1646944</xdr:colOff>
      <xdr:row>6</xdr:row>
      <xdr:rowOff>2377</xdr:rowOff>
    </xdr:from>
    <xdr:ext cx="329302" cy="323147"/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9302" cy="323147"/>
        </a:xfrm>
        <a:prstGeom prst="rect">
          <a:avLst/>
        </a:prstGeom>
      </xdr:spPr>
    </xdr:pic>
    <xdr:clientData/>
  </xdr:one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1646944</xdr:colOff>
      <xdr:row>6</xdr:row>
      <xdr:rowOff>2377</xdr:rowOff>
    </xdr:from>
    <xdr:ext cx="329302" cy="323147"/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9302" cy="323147"/>
        </a:xfrm>
        <a:prstGeom prst="rect">
          <a:avLst/>
        </a:prstGeom>
      </xdr:spPr>
    </xdr:pic>
    <xdr:clientData/>
  </xdr:one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1646944</xdr:colOff>
      <xdr:row>6</xdr:row>
      <xdr:rowOff>2377</xdr:rowOff>
    </xdr:from>
    <xdr:to>
      <xdr:col>5</xdr:col>
      <xdr:colOff>3211</xdr:colOff>
      <xdr:row>7</xdr:row>
      <xdr:rowOff>175846</xdr:rowOff>
    </xdr:to>
    <xdr:pic>
      <xdr:nvPicPr>
        <xdr:cNvPr id="2" name="그림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4644" y="1116802"/>
          <a:ext cx="327942" cy="325869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76200</xdr:rowOff>
    </xdr:from>
    <xdr:to>
      <xdr:col>4</xdr:col>
      <xdr:colOff>1724025</xdr:colOff>
      <xdr:row>1</xdr:row>
      <xdr:rowOff>297115</xdr:rowOff>
    </xdr:to>
    <xdr:pic>
      <xdr:nvPicPr>
        <xdr:cNvPr id="3" name="Picture 6" descr="변경영문로고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181225" cy="220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1.%20&#44060;&#51064;&#50668;&#49888;&#49900;&#49324;&#54016;\&#44592;&#50504;%20&#48143;%20&#48372;&#44256;&#49436;\&#50629;&#47924;&#44228;&#54925;&#48372;&#44256;\&#50629;&#47924;&#44228;&#54925;&#44288;&#47144;&#51088;&#47308;(200503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hqm.kmb.km/&#50808;&#54868;&#51613;&#44428;/&#54620;&#44397;&#51008;&#54665;&#48372;&#44256;&#49436;/9907&#50900;&#47568;%20&#48372;&#44256;&#49436;(&#52636;&#51088;&#48516;&#51012;&#51228;&#50808;&#54620;&#51613;&#44428;).xlk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b.kmb.km/&#45824;&#45236;&#50808;&#51088;&#47308;/&#53804;&#50997;&#51088;&#54028;&#53944;/2002/1&#50900;&#44148;&#51204;&#49457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04;&#49457;&#51061;\C\2000&#49345;&#48152;&#44592;\2000&#45380;3&#50900;\&#50672;&#52404;,&#47924;&#49688;&#51061;&#54788;&#54889;(&#49688;&#49885;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Startup" Target="11&#49892;&#51201;/OLD&#49892;&#51201;.xlw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48320;&#54805;&#49688;(&#50976;&#44032;&#51613;&#44428;&#44288;&#47144;)\&#51613;&#44428;MASTER\9&#50900;&#47568;%20&#54788;&#51116;%20&#47588;&#51077;&#48516;%20&#48143;%20&#47588;&#47588;&#49552;&#51061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hqm.kmb.km/&#50808;&#54868;&#51613;&#44428;/&#54620;&#44397;&#51008;&#54665;&#48372;&#44256;&#49436;/9912&#50900;&#47568;%20&#48372;&#44256;&#49436;(&#52636;&#51088;&#48516;&#51012;&#51228;&#50808;&#54620;&#51613;&#44428;)&#51032;%20&#48177;&#50629;.xlk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hqm.kmb.km/&#45824;&#45236;&#50808;&#51088;&#47308;/&#44221;&#50689;&#44288;&#47532;&#48512;/10&#50900;&#44208;&#49328;/&#50900;&#48324;&#51089;&#50629;/9706maste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hqm.kmb.km/&#45824;&#45236;&#50808;&#51088;&#47308;/&#44221;&#50689;&#44288;&#47532;&#48512;/10&#50900;&#44208;&#49328;/&#50900;&#48324;&#51089;&#50629;/9708maste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금융기관별CB등급"/>
      <sheetName val="금융기관별연체"/>
      <sheetName val="신용불량자현황"/>
      <sheetName val="연체대출금roll-rate"/>
      <sheetName val="nice_cb"/>
      <sheetName val="CB등급별분포(월별)"/>
      <sheetName val="손익계산서"/>
      <sheetName val="대차대조표"/>
      <sheetName val="신전산소항목시산표(5월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기준년월</v>
          </cell>
          <cell r="B1" t="str">
            <v>Cb신용등급</v>
          </cell>
          <cell r="C1" t="str">
            <v>Count 개인법인고객번호</v>
          </cell>
        </row>
        <row r="2">
          <cell r="A2" t="str">
            <v>200312</v>
          </cell>
          <cell r="B2" t="str">
            <v>0000</v>
          </cell>
          <cell r="C2">
            <v>73825</v>
          </cell>
        </row>
        <row r="3">
          <cell r="A3" t="str">
            <v>200312</v>
          </cell>
          <cell r="B3" t="str">
            <v>0001</v>
          </cell>
          <cell r="C3">
            <v>250147</v>
          </cell>
        </row>
        <row r="4">
          <cell r="A4" t="str">
            <v>200312</v>
          </cell>
          <cell r="B4" t="str">
            <v>0002</v>
          </cell>
          <cell r="C4">
            <v>416967</v>
          </cell>
        </row>
        <row r="5">
          <cell r="A5" t="str">
            <v>200312</v>
          </cell>
          <cell r="B5" t="str">
            <v>0003</v>
          </cell>
          <cell r="C5">
            <v>662657</v>
          </cell>
        </row>
        <row r="6">
          <cell r="A6" t="str">
            <v>200312</v>
          </cell>
          <cell r="B6" t="str">
            <v>0004</v>
          </cell>
          <cell r="C6">
            <v>680433</v>
          </cell>
        </row>
        <row r="7">
          <cell r="A7" t="str">
            <v>200312</v>
          </cell>
          <cell r="B7" t="str">
            <v>0005</v>
          </cell>
          <cell r="C7">
            <v>866272</v>
          </cell>
        </row>
        <row r="8">
          <cell r="A8" t="str">
            <v>200312</v>
          </cell>
          <cell r="B8" t="str">
            <v>0006</v>
          </cell>
          <cell r="C8">
            <v>541828</v>
          </cell>
        </row>
        <row r="9">
          <cell r="A9" t="str">
            <v>200312</v>
          </cell>
          <cell r="B9" t="str">
            <v>0007</v>
          </cell>
          <cell r="C9">
            <v>288804</v>
          </cell>
        </row>
        <row r="10">
          <cell r="A10" t="str">
            <v>200312</v>
          </cell>
          <cell r="B10" t="str">
            <v>0008</v>
          </cell>
          <cell r="C10">
            <v>167644</v>
          </cell>
        </row>
        <row r="11">
          <cell r="A11" t="str">
            <v>200312</v>
          </cell>
          <cell r="B11" t="str">
            <v>0009</v>
          </cell>
          <cell r="C11">
            <v>229156</v>
          </cell>
        </row>
        <row r="12">
          <cell r="A12" t="str">
            <v>200312</v>
          </cell>
          <cell r="B12" t="str">
            <v>0010</v>
          </cell>
          <cell r="C12">
            <v>597848</v>
          </cell>
        </row>
        <row r="13">
          <cell r="A13" t="str">
            <v>200401</v>
          </cell>
          <cell r="B13" t="str">
            <v>0000</v>
          </cell>
          <cell r="C13">
            <v>76843</v>
          </cell>
        </row>
        <row r="14">
          <cell r="A14" t="str">
            <v>200401</v>
          </cell>
          <cell r="B14" t="str">
            <v>0001</v>
          </cell>
          <cell r="C14">
            <v>296152</v>
          </cell>
        </row>
        <row r="15">
          <cell r="A15" t="str">
            <v>200401</v>
          </cell>
          <cell r="B15" t="str">
            <v>0002</v>
          </cell>
          <cell r="C15">
            <v>423878</v>
          </cell>
        </row>
        <row r="16">
          <cell r="A16" t="str">
            <v>200401</v>
          </cell>
          <cell r="B16" t="str">
            <v>0003</v>
          </cell>
          <cell r="C16">
            <v>725032</v>
          </cell>
        </row>
        <row r="17">
          <cell r="A17" t="str">
            <v>200401</v>
          </cell>
          <cell r="B17" t="str">
            <v>0004</v>
          </cell>
          <cell r="C17">
            <v>676286</v>
          </cell>
        </row>
        <row r="18">
          <cell r="A18" t="str">
            <v>200401</v>
          </cell>
          <cell r="B18" t="str">
            <v>0005</v>
          </cell>
          <cell r="C18">
            <v>809625</v>
          </cell>
        </row>
        <row r="19">
          <cell r="A19" t="str">
            <v>200401</v>
          </cell>
          <cell r="B19" t="str">
            <v>0006</v>
          </cell>
          <cell r="C19">
            <v>510046</v>
          </cell>
        </row>
        <row r="20">
          <cell r="A20" t="str">
            <v>200401</v>
          </cell>
          <cell r="B20" t="str">
            <v>0007</v>
          </cell>
          <cell r="C20">
            <v>268476</v>
          </cell>
        </row>
        <row r="21">
          <cell r="A21" t="str">
            <v>200401</v>
          </cell>
          <cell r="B21" t="str">
            <v>0008</v>
          </cell>
          <cell r="C21">
            <v>168162</v>
          </cell>
        </row>
        <row r="22">
          <cell r="A22" t="str">
            <v>200401</v>
          </cell>
          <cell r="B22" t="str">
            <v>0009</v>
          </cell>
          <cell r="C22">
            <v>245038</v>
          </cell>
        </row>
        <row r="23">
          <cell r="A23" t="str">
            <v>200401</v>
          </cell>
          <cell r="B23" t="str">
            <v>0010</v>
          </cell>
          <cell r="C23">
            <v>614691</v>
          </cell>
        </row>
        <row r="24">
          <cell r="A24" t="str">
            <v>200402</v>
          </cell>
          <cell r="B24" t="str">
            <v>0000</v>
          </cell>
          <cell r="C24">
            <v>80091</v>
          </cell>
        </row>
        <row r="25">
          <cell r="A25" t="str">
            <v>200402</v>
          </cell>
          <cell r="B25" t="str">
            <v>0001</v>
          </cell>
          <cell r="C25">
            <v>356093</v>
          </cell>
        </row>
        <row r="26">
          <cell r="A26" t="str">
            <v>200402</v>
          </cell>
          <cell r="B26" t="str">
            <v>0002</v>
          </cell>
          <cell r="C26">
            <v>437247</v>
          </cell>
        </row>
        <row r="27">
          <cell r="A27" t="str">
            <v>200402</v>
          </cell>
          <cell r="B27" t="str">
            <v>0003</v>
          </cell>
          <cell r="C27">
            <v>830936</v>
          </cell>
        </row>
        <row r="28">
          <cell r="A28" t="str">
            <v>200402</v>
          </cell>
          <cell r="B28" t="str">
            <v>0004</v>
          </cell>
          <cell r="C28">
            <v>662424</v>
          </cell>
        </row>
        <row r="29">
          <cell r="A29" t="str">
            <v>200402</v>
          </cell>
          <cell r="B29" t="str">
            <v>0005</v>
          </cell>
          <cell r="C29">
            <v>729625</v>
          </cell>
        </row>
        <row r="30">
          <cell r="A30" t="str">
            <v>200402</v>
          </cell>
          <cell r="B30" t="str">
            <v>0006</v>
          </cell>
          <cell r="C30">
            <v>474262</v>
          </cell>
        </row>
        <row r="31">
          <cell r="A31" t="str">
            <v>200402</v>
          </cell>
          <cell r="B31" t="str">
            <v>0007</v>
          </cell>
          <cell r="C31">
            <v>249520</v>
          </cell>
        </row>
        <row r="32">
          <cell r="A32" t="str">
            <v>200402</v>
          </cell>
          <cell r="B32" t="str">
            <v>0008</v>
          </cell>
          <cell r="C32">
            <v>164584</v>
          </cell>
        </row>
        <row r="33">
          <cell r="A33" t="str">
            <v>200402</v>
          </cell>
          <cell r="B33" t="str">
            <v>0009</v>
          </cell>
          <cell r="C33">
            <v>249020</v>
          </cell>
        </row>
        <row r="34">
          <cell r="A34" t="str">
            <v>200402</v>
          </cell>
          <cell r="B34" t="str">
            <v>0010</v>
          </cell>
          <cell r="C34">
            <v>631203</v>
          </cell>
        </row>
        <row r="35">
          <cell r="A35" t="str">
            <v>200403</v>
          </cell>
          <cell r="B35" t="str">
            <v>0000</v>
          </cell>
          <cell r="C35">
            <v>692295</v>
          </cell>
        </row>
        <row r="36">
          <cell r="A36" t="str">
            <v>200403</v>
          </cell>
          <cell r="B36" t="str">
            <v>0001</v>
          </cell>
          <cell r="C36">
            <v>276756</v>
          </cell>
        </row>
        <row r="37">
          <cell r="A37" t="str">
            <v>200403</v>
          </cell>
          <cell r="B37" t="str">
            <v>0002</v>
          </cell>
          <cell r="C37">
            <v>1642754</v>
          </cell>
        </row>
        <row r="38">
          <cell r="A38" t="str">
            <v>200403</v>
          </cell>
          <cell r="B38" t="str">
            <v>0003</v>
          </cell>
          <cell r="C38">
            <v>797927</v>
          </cell>
        </row>
        <row r="39">
          <cell r="A39" t="str">
            <v>200403</v>
          </cell>
          <cell r="B39" t="str">
            <v>0004</v>
          </cell>
          <cell r="C39">
            <v>345910</v>
          </cell>
        </row>
        <row r="40">
          <cell r="A40" t="str">
            <v>200403</v>
          </cell>
          <cell r="B40" t="str">
            <v>0005</v>
          </cell>
          <cell r="C40">
            <v>618816</v>
          </cell>
        </row>
        <row r="41">
          <cell r="A41" t="str">
            <v>200403</v>
          </cell>
          <cell r="B41" t="str">
            <v>0006</v>
          </cell>
          <cell r="C41">
            <v>392869</v>
          </cell>
        </row>
        <row r="42">
          <cell r="A42" t="str">
            <v>200403</v>
          </cell>
          <cell r="B42" t="str">
            <v>0007</v>
          </cell>
          <cell r="C42">
            <v>96067</v>
          </cell>
        </row>
        <row r="43">
          <cell r="A43" t="str">
            <v>200403</v>
          </cell>
          <cell r="B43" t="str">
            <v>0008</v>
          </cell>
          <cell r="C43">
            <v>50210</v>
          </cell>
        </row>
        <row r="44">
          <cell r="A44" t="str">
            <v>200403</v>
          </cell>
          <cell r="B44" t="str">
            <v>0009</v>
          </cell>
          <cell r="C44">
            <v>4003</v>
          </cell>
        </row>
        <row r="45">
          <cell r="A45" t="str">
            <v>200403</v>
          </cell>
          <cell r="B45" t="str">
            <v>0010</v>
          </cell>
          <cell r="C45">
            <v>89</v>
          </cell>
        </row>
        <row r="46">
          <cell r="A46" t="str">
            <v>200404</v>
          </cell>
          <cell r="B46" t="str">
            <v>0000</v>
          </cell>
          <cell r="C46">
            <v>152465</v>
          </cell>
        </row>
        <row r="47">
          <cell r="A47" t="str">
            <v>200404</v>
          </cell>
          <cell r="B47" t="str">
            <v>0001</v>
          </cell>
          <cell r="C47">
            <v>357793</v>
          </cell>
        </row>
        <row r="48">
          <cell r="A48" t="str">
            <v>200404</v>
          </cell>
          <cell r="B48" t="str">
            <v>0002</v>
          </cell>
          <cell r="C48">
            <v>419919</v>
          </cell>
        </row>
        <row r="49">
          <cell r="A49" t="str">
            <v>200404</v>
          </cell>
          <cell r="B49" t="str">
            <v>0003</v>
          </cell>
          <cell r="C49">
            <v>857523</v>
          </cell>
        </row>
        <row r="50">
          <cell r="A50" t="str">
            <v>200404</v>
          </cell>
          <cell r="B50" t="str">
            <v>0004</v>
          </cell>
          <cell r="C50">
            <v>695585</v>
          </cell>
        </row>
        <row r="51">
          <cell r="A51" t="str">
            <v>200404</v>
          </cell>
          <cell r="B51" t="str">
            <v>0005</v>
          </cell>
          <cell r="C51">
            <v>684314</v>
          </cell>
        </row>
        <row r="52">
          <cell r="A52" t="str">
            <v>200404</v>
          </cell>
          <cell r="B52" t="str">
            <v>0006</v>
          </cell>
          <cell r="C52">
            <v>470131</v>
          </cell>
        </row>
        <row r="53">
          <cell r="A53" t="str">
            <v>200404</v>
          </cell>
          <cell r="B53" t="str">
            <v>0007</v>
          </cell>
          <cell r="C53">
            <v>239245</v>
          </cell>
        </row>
        <row r="54">
          <cell r="A54" t="str">
            <v>200404</v>
          </cell>
          <cell r="B54" t="str">
            <v>0008</v>
          </cell>
          <cell r="C54">
            <v>162133</v>
          </cell>
        </row>
        <row r="55">
          <cell r="A55" t="str">
            <v>200404</v>
          </cell>
          <cell r="B55" t="str">
            <v>0009</v>
          </cell>
          <cell r="C55">
            <v>258009</v>
          </cell>
        </row>
        <row r="56">
          <cell r="A56" t="str">
            <v>200404</v>
          </cell>
          <cell r="B56" t="str">
            <v>0010</v>
          </cell>
          <cell r="C56">
            <v>662493</v>
          </cell>
        </row>
        <row r="57">
          <cell r="A57" t="str">
            <v>200405</v>
          </cell>
          <cell r="B57" t="str">
            <v>0000</v>
          </cell>
          <cell r="C57">
            <v>92372</v>
          </cell>
        </row>
        <row r="58">
          <cell r="A58" t="str">
            <v>200405</v>
          </cell>
          <cell r="B58" t="str">
            <v>0001</v>
          </cell>
          <cell r="C58">
            <v>317115</v>
          </cell>
        </row>
        <row r="59">
          <cell r="A59" t="str">
            <v>200405</v>
          </cell>
          <cell r="B59" t="str">
            <v>0002</v>
          </cell>
          <cell r="C59">
            <v>378168</v>
          </cell>
        </row>
        <row r="60">
          <cell r="A60" t="str">
            <v>200405</v>
          </cell>
          <cell r="B60" t="str">
            <v>0003</v>
          </cell>
          <cell r="C60">
            <v>667035</v>
          </cell>
        </row>
        <row r="61">
          <cell r="A61" t="str">
            <v>200405</v>
          </cell>
          <cell r="B61" t="str">
            <v>0004</v>
          </cell>
          <cell r="C61">
            <v>834798</v>
          </cell>
        </row>
        <row r="62">
          <cell r="A62" t="str">
            <v>200405</v>
          </cell>
          <cell r="B62" t="str">
            <v>0005</v>
          </cell>
          <cell r="C62">
            <v>819156</v>
          </cell>
        </row>
        <row r="63">
          <cell r="A63" t="str">
            <v>200405</v>
          </cell>
          <cell r="B63" t="str">
            <v>0006</v>
          </cell>
          <cell r="C63">
            <v>514656</v>
          </cell>
        </row>
        <row r="64">
          <cell r="A64" t="str">
            <v>200405</v>
          </cell>
          <cell r="B64" t="str">
            <v>0007</v>
          </cell>
          <cell r="C64">
            <v>468656</v>
          </cell>
        </row>
        <row r="65">
          <cell r="A65" t="str">
            <v>200405</v>
          </cell>
          <cell r="B65" t="str">
            <v>0008</v>
          </cell>
          <cell r="C65">
            <v>217778</v>
          </cell>
        </row>
        <row r="66">
          <cell r="A66" t="str">
            <v>200405</v>
          </cell>
          <cell r="B66" t="str">
            <v>0009</v>
          </cell>
          <cell r="C66">
            <v>245822</v>
          </cell>
        </row>
        <row r="67">
          <cell r="A67" t="str">
            <v>200405</v>
          </cell>
          <cell r="B67" t="str">
            <v>0010</v>
          </cell>
          <cell r="C67">
            <v>440923</v>
          </cell>
        </row>
        <row r="68">
          <cell r="A68" t="str">
            <v>200406</v>
          </cell>
          <cell r="B68" t="str">
            <v>0000</v>
          </cell>
          <cell r="C68">
            <v>161396</v>
          </cell>
        </row>
        <row r="69">
          <cell r="A69" t="str">
            <v>200406</v>
          </cell>
          <cell r="B69" t="str">
            <v>0001</v>
          </cell>
          <cell r="C69">
            <v>398612</v>
          </cell>
        </row>
        <row r="70">
          <cell r="A70" t="str">
            <v>200406</v>
          </cell>
          <cell r="B70" t="str">
            <v>0002</v>
          </cell>
          <cell r="C70">
            <v>442040</v>
          </cell>
        </row>
        <row r="71">
          <cell r="A71" t="str">
            <v>200406</v>
          </cell>
          <cell r="B71" t="str">
            <v>0003</v>
          </cell>
          <cell r="C71">
            <v>978248</v>
          </cell>
        </row>
        <row r="72">
          <cell r="A72" t="str">
            <v>200406</v>
          </cell>
          <cell r="B72" t="str">
            <v>0004</v>
          </cell>
          <cell r="C72">
            <v>783448</v>
          </cell>
        </row>
        <row r="73">
          <cell r="A73" t="str">
            <v>200406</v>
          </cell>
          <cell r="B73" t="str">
            <v>0005</v>
          </cell>
          <cell r="C73">
            <v>581519</v>
          </cell>
        </row>
        <row r="74">
          <cell r="A74" t="str">
            <v>200406</v>
          </cell>
          <cell r="B74" t="str">
            <v>0006</v>
          </cell>
          <cell r="C74">
            <v>393364</v>
          </cell>
        </row>
        <row r="75">
          <cell r="A75" t="str">
            <v>200406</v>
          </cell>
          <cell r="B75" t="str">
            <v>0007</v>
          </cell>
          <cell r="C75">
            <v>198191</v>
          </cell>
        </row>
        <row r="76">
          <cell r="A76" t="str">
            <v>200406</v>
          </cell>
          <cell r="B76" t="str">
            <v>0008</v>
          </cell>
          <cell r="C76">
            <v>156367</v>
          </cell>
        </row>
        <row r="77">
          <cell r="A77" t="str">
            <v>200406</v>
          </cell>
          <cell r="B77" t="str">
            <v>0009</v>
          </cell>
          <cell r="C77">
            <v>264974</v>
          </cell>
        </row>
        <row r="78">
          <cell r="A78" t="str">
            <v>200406</v>
          </cell>
          <cell r="B78" t="str">
            <v>0010</v>
          </cell>
          <cell r="C78">
            <v>676176</v>
          </cell>
        </row>
        <row r="79">
          <cell r="A79" t="str">
            <v>200407</v>
          </cell>
          <cell r="B79" t="str">
            <v>0000</v>
          </cell>
          <cell r="C79">
            <v>165299</v>
          </cell>
        </row>
        <row r="80">
          <cell r="A80" t="str">
            <v>200407</v>
          </cell>
          <cell r="B80" t="str">
            <v>0001</v>
          </cell>
          <cell r="C80">
            <v>402810</v>
          </cell>
        </row>
        <row r="81">
          <cell r="A81" t="str">
            <v>200407</v>
          </cell>
          <cell r="B81" t="str">
            <v>0002</v>
          </cell>
          <cell r="C81">
            <v>453740</v>
          </cell>
        </row>
        <row r="82">
          <cell r="A82" t="str">
            <v>200407</v>
          </cell>
          <cell r="B82" t="str">
            <v>0003</v>
          </cell>
          <cell r="C82">
            <v>1001971</v>
          </cell>
        </row>
        <row r="83">
          <cell r="A83" t="str">
            <v>200407</v>
          </cell>
          <cell r="B83" t="str">
            <v>0004</v>
          </cell>
          <cell r="C83">
            <v>797294</v>
          </cell>
        </row>
        <row r="84">
          <cell r="A84" t="str">
            <v>200407</v>
          </cell>
          <cell r="B84" t="str">
            <v>0005</v>
          </cell>
          <cell r="C84">
            <v>585055</v>
          </cell>
        </row>
        <row r="85">
          <cell r="A85" t="str">
            <v>200407</v>
          </cell>
          <cell r="B85" t="str">
            <v>0006</v>
          </cell>
          <cell r="C85">
            <v>393531</v>
          </cell>
        </row>
        <row r="86">
          <cell r="A86" t="str">
            <v>200407</v>
          </cell>
          <cell r="B86" t="str">
            <v>0007</v>
          </cell>
          <cell r="C86">
            <v>198090</v>
          </cell>
        </row>
        <row r="87">
          <cell r="A87" t="str">
            <v>200407</v>
          </cell>
          <cell r="B87" t="str">
            <v>0008</v>
          </cell>
          <cell r="C87">
            <v>159517</v>
          </cell>
        </row>
        <row r="88">
          <cell r="A88" t="str">
            <v>200407</v>
          </cell>
          <cell r="B88" t="str">
            <v>0009</v>
          </cell>
          <cell r="C88">
            <v>270724</v>
          </cell>
        </row>
        <row r="89">
          <cell r="A89" t="str">
            <v>200407</v>
          </cell>
          <cell r="B89" t="str">
            <v>0010</v>
          </cell>
          <cell r="C89">
            <v>682951</v>
          </cell>
        </row>
        <row r="90">
          <cell r="A90" t="str">
            <v>200408</v>
          </cell>
          <cell r="B90" t="str">
            <v>0000</v>
          </cell>
          <cell r="C90">
            <v>167695</v>
          </cell>
        </row>
        <row r="91">
          <cell r="A91" t="str">
            <v>200408</v>
          </cell>
          <cell r="B91" t="str">
            <v>0001</v>
          </cell>
          <cell r="C91">
            <v>410474</v>
          </cell>
        </row>
        <row r="92">
          <cell r="A92" t="str">
            <v>200408</v>
          </cell>
          <cell r="B92" t="str">
            <v>0002</v>
          </cell>
          <cell r="C92">
            <v>462188</v>
          </cell>
        </row>
        <row r="93">
          <cell r="A93" t="str">
            <v>200408</v>
          </cell>
          <cell r="B93" t="str">
            <v>0003</v>
          </cell>
          <cell r="C93">
            <v>1006854</v>
          </cell>
        </row>
        <row r="94">
          <cell r="A94" t="str">
            <v>200408</v>
          </cell>
          <cell r="B94" t="str">
            <v>0004</v>
          </cell>
          <cell r="C94">
            <v>800482</v>
          </cell>
        </row>
        <row r="95">
          <cell r="A95" t="str">
            <v>200408</v>
          </cell>
          <cell r="B95" t="str">
            <v>0005</v>
          </cell>
          <cell r="C95">
            <v>592177</v>
          </cell>
        </row>
        <row r="96">
          <cell r="A96" t="str">
            <v>200408</v>
          </cell>
          <cell r="B96" t="str">
            <v>0006</v>
          </cell>
          <cell r="C96">
            <v>397741</v>
          </cell>
        </row>
        <row r="97">
          <cell r="A97" t="str">
            <v>200408</v>
          </cell>
          <cell r="B97" t="str">
            <v>0007</v>
          </cell>
          <cell r="C97">
            <v>197569</v>
          </cell>
        </row>
        <row r="98">
          <cell r="A98" t="str">
            <v>200408</v>
          </cell>
          <cell r="B98" t="str">
            <v>0008</v>
          </cell>
          <cell r="C98">
            <v>159967</v>
          </cell>
        </row>
        <row r="99">
          <cell r="A99" t="str">
            <v>200408</v>
          </cell>
          <cell r="B99" t="str">
            <v>0009</v>
          </cell>
          <cell r="C99">
            <v>275146</v>
          </cell>
        </row>
        <row r="100">
          <cell r="A100" t="str">
            <v>200408</v>
          </cell>
          <cell r="B100" t="str">
            <v>0010</v>
          </cell>
          <cell r="C100">
            <v>684042</v>
          </cell>
        </row>
        <row r="101">
          <cell r="A101" t="str">
            <v>200409</v>
          </cell>
          <cell r="B101" t="str">
            <v>0000</v>
          </cell>
          <cell r="C101">
            <v>100025</v>
          </cell>
        </row>
        <row r="102">
          <cell r="A102" t="str">
            <v>200409</v>
          </cell>
          <cell r="B102" t="str">
            <v>0001</v>
          </cell>
          <cell r="C102">
            <v>403017</v>
          </cell>
        </row>
        <row r="103">
          <cell r="A103" t="str">
            <v>200409</v>
          </cell>
          <cell r="B103" t="str">
            <v>0002</v>
          </cell>
          <cell r="C103">
            <v>428442</v>
          </cell>
        </row>
        <row r="104">
          <cell r="A104" t="str">
            <v>200409</v>
          </cell>
          <cell r="B104" t="str">
            <v>0003</v>
          </cell>
          <cell r="C104">
            <v>897270</v>
          </cell>
        </row>
        <row r="105">
          <cell r="A105" t="str">
            <v>200409</v>
          </cell>
          <cell r="B105" t="str">
            <v>0004</v>
          </cell>
          <cell r="C105">
            <v>684890</v>
          </cell>
        </row>
        <row r="106">
          <cell r="A106" t="str">
            <v>200409</v>
          </cell>
          <cell r="B106" t="str">
            <v>0005</v>
          </cell>
          <cell r="C106">
            <v>666023</v>
          </cell>
        </row>
        <row r="107">
          <cell r="A107" t="str">
            <v>200409</v>
          </cell>
          <cell r="B107" t="str">
            <v>0006</v>
          </cell>
          <cell r="C107">
            <v>695184</v>
          </cell>
        </row>
        <row r="108">
          <cell r="A108" t="str">
            <v>200409</v>
          </cell>
          <cell r="B108" t="str">
            <v>0007</v>
          </cell>
          <cell r="C108">
            <v>352112</v>
          </cell>
        </row>
        <row r="109">
          <cell r="A109" t="str">
            <v>200409</v>
          </cell>
          <cell r="B109" t="str">
            <v>0008</v>
          </cell>
          <cell r="C109">
            <v>230944</v>
          </cell>
        </row>
        <row r="110">
          <cell r="A110" t="str">
            <v>200409</v>
          </cell>
          <cell r="B110" t="str">
            <v>0009</v>
          </cell>
          <cell r="C110">
            <v>223241</v>
          </cell>
        </row>
        <row r="111">
          <cell r="A111" t="str">
            <v>200409</v>
          </cell>
          <cell r="B111" t="str">
            <v>0010</v>
          </cell>
          <cell r="C111">
            <v>509187</v>
          </cell>
        </row>
        <row r="112">
          <cell r="A112" t="str">
            <v>200410</v>
          </cell>
          <cell r="B112" t="str">
            <v>0000</v>
          </cell>
          <cell r="C112">
            <v>102583</v>
          </cell>
        </row>
        <row r="113">
          <cell r="A113" t="str">
            <v>200410</v>
          </cell>
          <cell r="B113" t="str">
            <v>0001</v>
          </cell>
          <cell r="C113">
            <v>413868</v>
          </cell>
        </row>
        <row r="114">
          <cell r="A114" t="str">
            <v>200410</v>
          </cell>
          <cell r="B114" t="str">
            <v>0002</v>
          </cell>
          <cell r="C114">
            <v>436648</v>
          </cell>
        </row>
        <row r="115">
          <cell r="A115" t="str">
            <v>200410</v>
          </cell>
          <cell r="B115" t="str">
            <v>0003</v>
          </cell>
          <cell r="C115">
            <v>914555</v>
          </cell>
        </row>
        <row r="116">
          <cell r="A116" t="str">
            <v>200410</v>
          </cell>
          <cell r="B116" t="str">
            <v>0004</v>
          </cell>
          <cell r="C116">
            <v>687674</v>
          </cell>
        </row>
        <row r="117">
          <cell r="A117" t="str">
            <v>200410</v>
          </cell>
          <cell r="B117" t="str">
            <v>0005</v>
          </cell>
          <cell r="C117">
            <v>668471</v>
          </cell>
        </row>
        <row r="118">
          <cell r="A118" t="str">
            <v>200410</v>
          </cell>
          <cell r="B118" t="str">
            <v>0006</v>
          </cell>
          <cell r="C118">
            <v>698190</v>
          </cell>
        </row>
        <row r="119">
          <cell r="A119" t="str">
            <v>200410</v>
          </cell>
          <cell r="B119" t="str">
            <v>0007</v>
          </cell>
          <cell r="C119">
            <v>352480</v>
          </cell>
        </row>
        <row r="120">
          <cell r="A120" t="str">
            <v>200410</v>
          </cell>
          <cell r="B120" t="str">
            <v>0008</v>
          </cell>
          <cell r="C120">
            <v>219473</v>
          </cell>
        </row>
        <row r="121">
          <cell r="A121" t="str">
            <v>200410</v>
          </cell>
          <cell r="B121" t="str">
            <v>0009</v>
          </cell>
          <cell r="C121">
            <v>216603</v>
          </cell>
        </row>
        <row r="122">
          <cell r="A122" t="str">
            <v>200410</v>
          </cell>
          <cell r="B122" t="str">
            <v>0010</v>
          </cell>
          <cell r="C122">
            <v>520322</v>
          </cell>
        </row>
        <row r="123">
          <cell r="A123" t="str">
            <v>200411</v>
          </cell>
          <cell r="B123" t="str">
            <v>0000</v>
          </cell>
          <cell r="C123">
            <v>104197</v>
          </cell>
        </row>
        <row r="124">
          <cell r="A124" t="str">
            <v>200411</v>
          </cell>
          <cell r="B124" t="str">
            <v>0001</v>
          </cell>
          <cell r="C124">
            <v>427383</v>
          </cell>
        </row>
        <row r="125">
          <cell r="A125" t="str">
            <v>200411</v>
          </cell>
          <cell r="B125" t="str">
            <v>0002</v>
          </cell>
          <cell r="C125">
            <v>446632</v>
          </cell>
        </row>
        <row r="126">
          <cell r="A126" t="str">
            <v>200411</v>
          </cell>
          <cell r="B126" t="str">
            <v>0003</v>
          </cell>
          <cell r="C126">
            <v>928234</v>
          </cell>
        </row>
        <row r="127">
          <cell r="A127" t="str">
            <v>200411</v>
          </cell>
          <cell r="B127" t="str">
            <v>0004</v>
          </cell>
          <cell r="C127">
            <v>687856</v>
          </cell>
        </row>
        <row r="128">
          <cell r="A128" t="str">
            <v>200411</v>
          </cell>
          <cell r="B128" t="str">
            <v>0005</v>
          </cell>
          <cell r="C128">
            <v>668831</v>
          </cell>
        </row>
        <row r="129">
          <cell r="A129" t="str">
            <v>200411</v>
          </cell>
          <cell r="B129" t="str">
            <v>0006</v>
          </cell>
          <cell r="C129">
            <v>696896</v>
          </cell>
        </row>
        <row r="130">
          <cell r="A130" t="str">
            <v>200411</v>
          </cell>
          <cell r="B130" t="str">
            <v>0007</v>
          </cell>
          <cell r="C130">
            <v>351489</v>
          </cell>
        </row>
        <row r="131">
          <cell r="A131" t="str">
            <v>200411</v>
          </cell>
          <cell r="B131" t="str">
            <v>0008</v>
          </cell>
          <cell r="C131">
            <v>217536</v>
          </cell>
        </row>
        <row r="132">
          <cell r="A132" t="str">
            <v>200411</v>
          </cell>
          <cell r="B132" t="str">
            <v>0009</v>
          </cell>
          <cell r="C132">
            <v>217562</v>
          </cell>
        </row>
        <row r="133">
          <cell r="A133" t="str">
            <v>200411</v>
          </cell>
          <cell r="B133" t="str">
            <v>0010</v>
          </cell>
          <cell r="C133">
            <v>523501</v>
          </cell>
        </row>
        <row r="134">
          <cell r="A134" t="str">
            <v>200412</v>
          </cell>
          <cell r="B134" t="str">
            <v>0000</v>
          </cell>
          <cell r="C134">
            <v>107209</v>
          </cell>
        </row>
        <row r="135">
          <cell r="A135" t="str">
            <v>200412</v>
          </cell>
          <cell r="B135" t="str">
            <v>0001</v>
          </cell>
          <cell r="C135">
            <v>439534</v>
          </cell>
        </row>
        <row r="136">
          <cell r="A136" t="str">
            <v>200412</v>
          </cell>
          <cell r="B136" t="str">
            <v>0002</v>
          </cell>
          <cell r="C136">
            <v>456472</v>
          </cell>
        </row>
        <row r="137">
          <cell r="A137" t="str">
            <v>200412</v>
          </cell>
          <cell r="B137" t="str">
            <v>0003</v>
          </cell>
          <cell r="C137">
            <v>944567</v>
          </cell>
        </row>
        <row r="138">
          <cell r="A138" t="str">
            <v>200412</v>
          </cell>
          <cell r="B138" t="str">
            <v>0004</v>
          </cell>
          <cell r="C138">
            <v>691973</v>
          </cell>
        </row>
        <row r="139">
          <cell r="A139" t="str">
            <v>200412</v>
          </cell>
          <cell r="B139" t="str">
            <v>0005</v>
          </cell>
          <cell r="C139">
            <v>672475</v>
          </cell>
        </row>
        <row r="140">
          <cell r="A140" t="str">
            <v>200412</v>
          </cell>
          <cell r="B140" t="str">
            <v>0006</v>
          </cell>
          <cell r="C140">
            <v>698758</v>
          </cell>
        </row>
        <row r="141">
          <cell r="A141" t="str">
            <v>200412</v>
          </cell>
          <cell r="B141" t="str">
            <v>0007</v>
          </cell>
          <cell r="C141">
            <v>349733</v>
          </cell>
        </row>
        <row r="142">
          <cell r="A142" t="str">
            <v>200412</v>
          </cell>
          <cell r="B142" t="str">
            <v>0008</v>
          </cell>
          <cell r="C142">
            <v>216095</v>
          </cell>
        </row>
        <row r="143">
          <cell r="A143" t="str">
            <v>200412</v>
          </cell>
          <cell r="B143" t="str">
            <v>0009</v>
          </cell>
          <cell r="C143">
            <v>217552</v>
          </cell>
        </row>
        <row r="144">
          <cell r="A144" t="str">
            <v>200412</v>
          </cell>
          <cell r="B144" t="str">
            <v>0010</v>
          </cell>
          <cell r="C144">
            <v>517922</v>
          </cell>
        </row>
        <row r="145">
          <cell r="A145" t="str">
            <v>200501</v>
          </cell>
          <cell r="B145" t="str">
            <v>0000</v>
          </cell>
          <cell r="C145">
            <v>108129</v>
          </cell>
        </row>
        <row r="146">
          <cell r="A146" t="str">
            <v>200501</v>
          </cell>
          <cell r="B146" t="str">
            <v>0001</v>
          </cell>
          <cell r="C146">
            <v>431934</v>
          </cell>
        </row>
        <row r="147">
          <cell r="A147" t="str">
            <v>200501</v>
          </cell>
          <cell r="B147" t="str">
            <v>0002</v>
          </cell>
          <cell r="C147">
            <v>460477</v>
          </cell>
        </row>
        <row r="148">
          <cell r="A148" t="str">
            <v>200501</v>
          </cell>
          <cell r="B148" t="str">
            <v>0003</v>
          </cell>
          <cell r="C148">
            <v>954030</v>
          </cell>
        </row>
        <row r="149">
          <cell r="A149" t="str">
            <v>200501</v>
          </cell>
          <cell r="B149" t="str">
            <v>0004</v>
          </cell>
          <cell r="C149">
            <v>693285</v>
          </cell>
        </row>
        <row r="150">
          <cell r="A150" t="str">
            <v>200501</v>
          </cell>
          <cell r="B150" t="str">
            <v>0005</v>
          </cell>
          <cell r="C150">
            <v>674867</v>
          </cell>
        </row>
        <row r="151">
          <cell r="A151" t="str">
            <v>200501</v>
          </cell>
          <cell r="B151" t="str">
            <v>0006</v>
          </cell>
          <cell r="C151">
            <v>698243</v>
          </cell>
        </row>
        <row r="152">
          <cell r="A152" t="str">
            <v>200501</v>
          </cell>
          <cell r="B152" t="str">
            <v>0007</v>
          </cell>
          <cell r="C152">
            <v>344490</v>
          </cell>
        </row>
        <row r="153">
          <cell r="A153" t="str">
            <v>200501</v>
          </cell>
          <cell r="B153" t="str">
            <v>0008</v>
          </cell>
          <cell r="C153">
            <v>220741</v>
          </cell>
        </row>
        <row r="154">
          <cell r="A154" t="str">
            <v>200501</v>
          </cell>
          <cell r="B154" t="str">
            <v>0009</v>
          </cell>
          <cell r="C154">
            <v>225392</v>
          </cell>
        </row>
        <row r="155">
          <cell r="A155" t="str">
            <v>200501</v>
          </cell>
          <cell r="B155" t="str">
            <v>0010</v>
          </cell>
          <cell r="C155">
            <v>515814</v>
          </cell>
        </row>
      </sheetData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0"/>
      <sheetName val="환율시트"/>
      <sheetName val="BIS자산분류"/>
      <sheetName val="계정과목"/>
      <sheetName val="자산총괄(출자주식)"/>
      <sheetName val="만기도래(출자주식)"/>
      <sheetName val="거주성기준(출자자산)"/>
      <sheetName val="한은전산망(출자자산)"/>
      <sheetName val="차장님"/>
      <sheetName val="만기도래현황 (2)"/>
      <sheetName val="매입실적"/>
      <sheetName val="자산총괄"/>
      <sheetName val="만기도래"/>
      <sheetName val="만기도래-1"/>
      <sheetName val="거주성기준"/>
      <sheetName val="KOREAN PAPER"/>
      <sheetName val="Sheet1"/>
      <sheetName val="한은보고서(최종분)"/>
      <sheetName val="만기 7일초과"/>
      <sheetName val="건전성분류"/>
      <sheetName val="건전성분류(모음)"/>
      <sheetName val="99년 7월기준 매입실적"/>
      <sheetName val="상환내역"/>
      <sheetName val="종기부 IR자료"/>
      <sheetName val="장은자산"/>
      <sheetName val="금감원보고서"/>
      <sheetName val="금감원보고서 (2)"/>
      <sheetName val="금감원보고서 (3)"/>
      <sheetName val="외화증권현황"/>
      <sheetName val="월별회수예상내역"/>
      <sheetName val="연체중인채권"/>
      <sheetName val="한은보고서(이헌철대리검증)"/>
      <sheetName val="KOREAN PAPER 검증"/>
      <sheetName val="국외점포"/>
      <sheetName val="1995년 섹터별 매출"/>
      <sheetName val="신용카드(상각 고재균 활동 고재균)"/>
      <sheetName val="대환론(수정)"/>
      <sheetName val="일반론(수정)"/>
      <sheetName val="신용카드(상각 이상인 활동 이상인)"/>
      <sheetName val="대환론(상각 이상인 활동 이상인)"/>
      <sheetName val="일반론(상각 이상인 활동 이상인)"/>
      <sheetName val="계정code"/>
      <sheetName val="구분기호"/>
      <sheetName val="SPEC"/>
      <sheetName val="24.보증금(전신전화가입권)"/>
      <sheetName val="Main"/>
      <sheetName val="대차대조표"/>
      <sheetName val="수정시산표"/>
    </sheetNames>
    <sheetDataSet>
      <sheetData sheetId="0" refreshError="1"/>
      <sheetData sheetId="1" refreshError="1">
        <row r="5">
          <cell r="A5" t="str">
            <v>BFR</v>
          </cell>
          <cell r="B5">
            <v>2.5899999999999999E-2</v>
          </cell>
          <cell r="C5">
            <v>30.72</v>
          </cell>
        </row>
        <row r="6">
          <cell r="A6" t="str">
            <v>DEM</v>
          </cell>
          <cell r="B6">
            <v>0.53410000000000002</v>
          </cell>
          <cell r="C6">
            <v>633.63</v>
          </cell>
        </row>
        <row r="7">
          <cell r="A7" t="str">
            <v>ECU</v>
          </cell>
          <cell r="B7">
            <v>1.0447</v>
          </cell>
          <cell r="C7">
            <v>1239.27</v>
          </cell>
        </row>
        <row r="8">
          <cell r="A8" t="str">
            <v>HKD</v>
          </cell>
          <cell r="B8">
            <v>0.129</v>
          </cell>
          <cell r="C8">
            <v>152.97999999999999</v>
          </cell>
        </row>
        <row r="9">
          <cell r="A9" t="str">
            <v>IDR</v>
          </cell>
          <cell r="B9">
            <v>1.2300000000000001E-4</v>
          </cell>
          <cell r="C9">
            <v>0.14649999999999999</v>
          </cell>
        </row>
        <row r="10">
          <cell r="A10" t="str">
            <v>SFR</v>
          </cell>
          <cell r="B10">
            <v>0.65690000000000004</v>
          </cell>
          <cell r="C10">
            <v>779.23</v>
          </cell>
        </row>
        <row r="11">
          <cell r="A11" t="str">
            <v>THB</v>
          </cell>
          <cell r="B11">
            <v>2.7E-2</v>
          </cell>
          <cell r="C11">
            <v>32</v>
          </cell>
        </row>
        <row r="12">
          <cell r="A12" t="str">
            <v>USD</v>
          </cell>
          <cell r="B12">
            <v>1</v>
          </cell>
          <cell r="C12">
            <v>1186.3</v>
          </cell>
        </row>
        <row r="13">
          <cell r="A13" t="str">
            <v>YEN</v>
          </cell>
          <cell r="B13">
            <v>8.2150000000000001E-3</v>
          </cell>
          <cell r="C13">
            <v>9.7456999999999994</v>
          </cell>
        </row>
      </sheetData>
      <sheetData sheetId="2" refreshError="1"/>
      <sheetData sheetId="3" refreshError="1">
        <row r="5">
          <cell r="A5" t="str">
            <v>외화증권01</v>
          </cell>
          <cell r="B5" t="str">
            <v>06501</v>
          </cell>
          <cell r="C5" t="str">
            <v>기타(주식)</v>
          </cell>
          <cell r="D5" t="str">
            <v>국내</v>
          </cell>
          <cell r="E5" t="str">
            <v>역내</v>
          </cell>
          <cell r="F5" t="str">
            <v>상품</v>
          </cell>
        </row>
        <row r="6">
          <cell r="A6" t="str">
            <v>외화증권02</v>
          </cell>
          <cell r="B6" t="str">
            <v>06504</v>
          </cell>
          <cell r="C6" t="str">
            <v>회사채(주식관련증권)</v>
          </cell>
          <cell r="D6" t="str">
            <v>국내</v>
          </cell>
          <cell r="E6" t="str">
            <v>역내</v>
          </cell>
          <cell r="F6" t="str">
            <v>상품</v>
          </cell>
        </row>
        <row r="7">
          <cell r="A7" t="str">
            <v>외화증권03</v>
          </cell>
          <cell r="B7" t="str">
            <v>06507</v>
          </cell>
          <cell r="C7" t="str">
            <v>기타(주식관련증권)</v>
          </cell>
          <cell r="D7" t="str">
            <v>국내</v>
          </cell>
          <cell r="E7" t="str">
            <v>역내</v>
          </cell>
          <cell r="F7" t="str">
            <v>상품</v>
          </cell>
        </row>
        <row r="8">
          <cell r="A8" t="str">
            <v>외화증권04</v>
          </cell>
          <cell r="B8" t="str">
            <v>06510</v>
          </cell>
          <cell r="C8" t="str">
            <v>외화발행금융채</v>
          </cell>
          <cell r="D8" t="str">
            <v>국내</v>
          </cell>
          <cell r="E8" t="str">
            <v>역내</v>
          </cell>
          <cell r="F8" t="str">
            <v>상품</v>
          </cell>
        </row>
        <row r="9">
          <cell r="A9" t="str">
            <v>외화증권05</v>
          </cell>
          <cell r="B9" t="str">
            <v>06516</v>
          </cell>
          <cell r="C9" t="str">
            <v>산업금융채</v>
          </cell>
          <cell r="D9" t="str">
            <v>국내</v>
          </cell>
          <cell r="E9" t="str">
            <v>역내</v>
          </cell>
          <cell r="F9" t="str">
            <v>상품</v>
          </cell>
        </row>
        <row r="10">
          <cell r="A10" t="str">
            <v>외화증권06</v>
          </cell>
          <cell r="B10" t="str">
            <v>06519</v>
          </cell>
          <cell r="C10" t="str">
            <v>수출입금융채</v>
          </cell>
          <cell r="D10" t="str">
            <v>국내</v>
          </cell>
          <cell r="E10" t="str">
            <v>역내</v>
          </cell>
          <cell r="F10" t="str">
            <v>상품</v>
          </cell>
        </row>
        <row r="11">
          <cell r="A11" t="str">
            <v>외화증권07</v>
          </cell>
          <cell r="B11" t="str">
            <v>06522</v>
          </cell>
          <cell r="C11" t="str">
            <v>종합금융채</v>
          </cell>
          <cell r="D11" t="str">
            <v>국내</v>
          </cell>
          <cell r="E11" t="str">
            <v>역내</v>
          </cell>
          <cell r="F11" t="str">
            <v>상품</v>
          </cell>
        </row>
        <row r="12">
          <cell r="A12" t="str">
            <v>외화증권08</v>
          </cell>
          <cell r="B12" t="str">
            <v>06525</v>
          </cell>
          <cell r="C12" t="str">
            <v>기타(금융채)</v>
          </cell>
          <cell r="D12" t="str">
            <v>국내</v>
          </cell>
          <cell r="E12" t="str">
            <v>역내</v>
          </cell>
          <cell r="F12" t="str">
            <v>상품</v>
          </cell>
        </row>
        <row r="13">
          <cell r="A13" t="str">
            <v>외화증권09</v>
          </cell>
          <cell r="B13" t="str">
            <v>06528</v>
          </cell>
          <cell r="C13" t="str">
            <v>회사채(사채)</v>
          </cell>
          <cell r="D13" t="str">
            <v>국내</v>
          </cell>
          <cell r="E13" t="str">
            <v>역내</v>
          </cell>
          <cell r="F13" t="str">
            <v>상품</v>
          </cell>
        </row>
        <row r="14">
          <cell r="A14" t="str">
            <v>외화증권10</v>
          </cell>
          <cell r="B14" t="str">
            <v>06531</v>
          </cell>
          <cell r="C14" t="str">
            <v>정부출자기업체</v>
          </cell>
          <cell r="D14" t="str">
            <v>국내</v>
          </cell>
          <cell r="E14" t="str">
            <v>역내</v>
          </cell>
          <cell r="F14" t="str">
            <v>상품</v>
          </cell>
        </row>
        <row r="15">
          <cell r="A15" t="str">
            <v>외화증권11</v>
          </cell>
          <cell r="B15" t="str">
            <v>06534</v>
          </cell>
          <cell r="C15" t="str">
            <v>기타(사채)</v>
          </cell>
          <cell r="D15" t="str">
            <v>국내</v>
          </cell>
          <cell r="E15" t="str">
            <v>역내</v>
          </cell>
          <cell r="F15" t="str">
            <v>상품</v>
          </cell>
        </row>
        <row r="16">
          <cell r="A16" t="str">
            <v>외화증권12</v>
          </cell>
          <cell r="B16" t="str">
            <v>06540</v>
          </cell>
          <cell r="C16" t="str">
            <v>지방채</v>
          </cell>
          <cell r="D16" t="str">
            <v>국내</v>
          </cell>
          <cell r="E16" t="str">
            <v>역내</v>
          </cell>
          <cell r="F16" t="str">
            <v>상품</v>
          </cell>
        </row>
        <row r="17">
          <cell r="A17" t="str">
            <v>외화증권13</v>
          </cell>
          <cell r="B17" t="str">
            <v>06547</v>
          </cell>
          <cell r="C17" t="str">
            <v>현지법인출자주식(시장성유가증권)</v>
          </cell>
          <cell r="D17" t="str">
            <v>국내</v>
          </cell>
          <cell r="E17" t="str">
            <v>역내</v>
          </cell>
          <cell r="F17" t="str">
            <v>투자</v>
          </cell>
        </row>
        <row r="18">
          <cell r="A18" t="str">
            <v>외화증권14</v>
          </cell>
          <cell r="B18" t="str">
            <v>06550</v>
          </cell>
          <cell r="C18" t="str">
            <v>외화발행금융채(시장성유가증권)</v>
          </cell>
          <cell r="D18" t="str">
            <v>국내</v>
          </cell>
          <cell r="E18" t="str">
            <v>역내</v>
          </cell>
          <cell r="F18" t="str">
            <v>투자</v>
          </cell>
        </row>
        <row r="19">
          <cell r="A19" t="str">
            <v>외화증권15</v>
          </cell>
          <cell r="B19" t="str">
            <v>06553</v>
          </cell>
          <cell r="C19" t="str">
            <v>산업금융채(시장성유가증권)</v>
          </cell>
          <cell r="D19" t="str">
            <v>국내</v>
          </cell>
          <cell r="E19" t="str">
            <v>역내</v>
          </cell>
          <cell r="F19" t="str">
            <v>투자</v>
          </cell>
        </row>
        <row r="20">
          <cell r="A20" t="str">
            <v>외화증권16</v>
          </cell>
          <cell r="B20" t="str">
            <v>06556</v>
          </cell>
          <cell r="C20" t="str">
            <v>수출입금융채(시장성유가증권)</v>
          </cell>
          <cell r="D20" t="str">
            <v>국내</v>
          </cell>
          <cell r="E20" t="str">
            <v>역내</v>
          </cell>
          <cell r="F20" t="str">
            <v>투자</v>
          </cell>
        </row>
        <row r="21">
          <cell r="A21" t="str">
            <v>외화증권17</v>
          </cell>
          <cell r="B21" t="str">
            <v>06559</v>
          </cell>
          <cell r="C21" t="str">
            <v>종합금융채(시장성유가증권)</v>
          </cell>
          <cell r="D21" t="str">
            <v>국내</v>
          </cell>
          <cell r="E21" t="str">
            <v>역내</v>
          </cell>
          <cell r="F21" t="str">
            <v>투자</v>
          </cell>
        </row>
        <row r="22">
          <cell r="A22" t="str">
            <v>외화증권18</v>
          </cell>
          <cell r="B22" t="str">
            <v>06562</v>
          </cell>
          <cell r="C22" t="str">
            <v>기타(금융채)(시장성유가증권)</v>
          </cell>
          <cell r="D22" t="str">
            <v>국내</v>
          </cell>
          <cell r="E22" t="str">
            <v>역내</v>
          </cell>
          <cell r="F22" t="str">
            <v>투자</v>
          </cell>
        </row>
        <row r="23">
          <cell r="A23" t="str">
            <v>외화증권19</v>
          </cell>
          <cell r="B23" t="str">
            <v>06565</v>
          </cell>
          <cell r="C23" t="str">
            <v>회사채(사채)(시장성유가증권)</v>
          </cell>
          <cell r="D23" t="str">
            <v>국내</v>
          </cell>
          <cell r="E23" t="str">
            <v>역내</v>
          </cell>
          <cell r="F23" t="str">
            <v>투자</v>
          </cell>
        </row>
        <row r="24">
          <cell r="A24" t="str">
            <v>외화증권20</v>
          </cell>
          <cell r="B24" t="str">
            <v>06568</v>
          </cell>
          <cell r="C24" t="str">
            <v>정부출자기업체(시장성유가증권)</v>
          </cell>
          <cell r="D24" t="str">
            <v>국내</v>
          </cell>
          <cell r="E24" t="str">
            <v>역내</v>
          </cell>
          <cell r="F24" t="str">
            <v>투자</v>
          </cell>
        </row>
        <row r="25">
          <cell r="A25" t="str">
            <v>외화증권21</v>
          </cell>
          <cell r="B25" t="str">
            <v>06571</v>
          </cell>
          <cell r="C25" t="str">
            <v>기타(사채)(시장성유가증권)</v>
          </cell>
          <cell r="D25" t="str">
            <v>국내</v>
          </cell>
          <cell r="E25" t="str">
            <v>역내</v>
          </cell>
          <cell r="F25" t="str">
            <v>투자</v>
          </cell>
        </row>
        <row r="26">
          <cell r="A26" t="str">
            <v>외화증권22</v>
          </cell>
          <cell r="B26" t="str">
            <v>06574</v>
          </cell>
          <cell r="C26" t="str">
            <v>지방채(시장성유가증권)</v>
          </cell>
          <cell r="D26" t="str">
            <v>국내</v>
          </cell>
          <cell r="E26" t="str">
            <v>역내</v>
          </cell>
          <cell r="F26" t="str">
            <v>투자</v>
          </cell>
        </row>
        <row r="27">
          <cell r="A27" t="str">
            <v>외화증권23</v>
          </cell>
          <cell r="B27" t="str">
            <v>06577</v>
          </cell>
          <cell r="C27" t="str">
            <v>외국유가증권(주식)</v>
          </cell>
          <cell r="D27" t="str">
            <v>국외</v>
          </cell>
          <cell r="E27" t="str">
            <v>역내</v>
          </cell>
          <cell r="F27" t="str">
            <v>상품</v>
          </cell>
        </row>
        <row r="28">
          <cell r="A28" t="str">
            <v>외화증권24</v>
          </cell>
          <cell r="B28" t="str">
            <v>06580</v>
          </cell>
          <cell r="C28" t="str">
            <v>외국유가증권(주식관련증권)</v>
          </cell>
          <cell r="D28" t="str">
            <v>국외</v>
          </cell>
          <cell r="E28" t="str">
            <v>역내</v>
          </cell>
          <cell r="F28" t="str">
            <v>상품</v>
          </cell>
        </row>
        <row r="29">
          <cell r="A29" t="str">
            <v>외화증권25</v>
          </cell>
          <cell r="B29" t="str">
            <v>06583</v>
          </cell>
          <cell r="C29" t="str">
            <v>외국유가증권(채권)</v>
          </cell>
          <cell r="D29" t="str">
            <v>국외</v>
          </cell>
          <cell r="E29" t="str">
            <v>역내</v>
          </cell>
          <cell r="F29" t="str">
            <v>상품</v>
          </cell>
        </row>
        <row r="30">
          <cell r="A30" t="str">
            <v>외화증권26</v>
          </cell>
          <cell r="B30" t="str">
            <v>06586</v>
          </cell>
          <cell r="C30" t="str">
            <v>외국유가증권(채권)(시장성유가증권)</v>
          </cell>
          <cell r="D30" t="str">
            <v>국외</v>
          </cell>
          <cell r="E30" t="str">
            <v>역내</v>
          </cell>
          <cell r="F30" t="str">
            <v>투자</v>
          </cell>
        </row>
        <row r="31">
          <cell r="A31" t="str">
            <v>외화증권27</v>
          </cell>
          <cell r="B31" t="str">
            <v>07715</v>
          </cell>
          <cell r="C31" t="str">
            <v>역외외화증권상품</v>
          </cell>
          <cell r="D31" t="str">
            <v>역외</v>
          </cell>
          <cell r="E31" t="str">
            <v>역외</v>
          </cell>
          <cell r="F31" t="str">
            <v>상품</v>
          </cell>
        </row>
        <row r="32">
          <cell r="A32" t="str">
            <v>외화증권28</v>
          </cell>
          <cell r="B32" t="str">
            <v>07718</v>
          </cell>
          <cell r="C32" t="str">
            <v>역외외화증권투자(시장성유가증권)</v>
          </cell>
          <cell r="D32" t="str">
            <v>역외</v>
          </cell>
          <cell r="E32" t="str">
            <v>역외</v>
          </cell>
          <cell r="F32" t="str">
            <v>투자</v>
          </cell>
        </row>
        <row r="33">
          <cell r="A33" t="str">
            <v>외화증권31</v>
          </cell>
          <cell r="B33" t="str">
            <v>06401</v>
          </cell>
          <cell r="C33" t="str">
            <v>현지법인출자주식(비시장성유가증권)</v>
          </cell>
          <cell r="D33" t="str">
            <v>국내</v>
          </cell>
          <cell r="E33" t="str">
            <v>역내</v>
          </cell>
          <cell r="F33" t="str">
            <v>투자</v>
          </cell>
        </row>
        <row r="34">
          <cell r="A34" t="str">
            <v>외화증권32</v>
          </cell>
          <cell r="B34" t="str">
            <v>06410</v>
          </cell>
          <cell r="C34" t="str">
            <v>외화발행금융채(비시장성유가증권)</v>
          </cell>
          <cell r="D34" t="str">
            <v>국내</v>
          </cell>
          <cell r="E34" t="str">
            <v>역내</v>
          </cell>
          <cell r="F34" t="str">
            <v>투자</v>
          </cell>
        </row>
        <row r="35">
          <cell r="A35" t="str">
            <v>외화증권33</v>
          </cell>
          <cell r="B35" t="str">
            <v>06416</v>
          </cell>
          <cell r="C35" t="str">
            <v>산업금융채(비시장성유가증권)</v>
          </cell>
          <cell r="D35" t="str">
            <v>국내</v>
          </cell>
          <cell r="E35" t="str">
            <v>역내</v>
          </cell>
          <cell r="F35" t="str">
            <v>투자</v>
          </cell>
        </row>
        <row r="36">
          <cell r="A36" t="str">
            <v>외화증권34</v>
          </cell>
          <cell r="B36" t="str">
            <v>06419</v>
          </cell>
          <cell r="C36" t="str">
            <v>수출입금융채(비시장성유가증권)</v>
          </cell>
          <cell r="D36" t="str">
            <v>국내</v>
          </cell>
          <cell r="E36" t="str">
            <v>역내</v>
          </cell>
          <cell r="F36" t="str">
            <v>투자</v>
          </cell>
        </row>
        <row r="37">
          <cell r="A37" t="str">
            <v>외화증권35</v>
          </cell>
          <cell r="B37" t="str">
            <v>06422</v>
          </cell>
          <cell r="C37" t="str">
            <v>종합금융채(비시장성유가증권)</v>
          </cell>
          <cell r="D37" t="str">
            <v>국내</v>
          </cell>
          <cell r="E37" t="str">
            <v>역내</v>
          </cell>
          <cell r="F37" t="str">
            <v>투자</v>
          </cell>
        </row>
        <row r="38">
          <cell r="A38" t="str">
            <v>외화증권36</v>
          </cell>
          <cell r="B38" t="str">
            <v>06425</v>
          </cell>
          <cell r="C38" t="str">
            <v>기타(금융채)(비시장성유가증권)</v>
          </cell>
          <cell r="D38" t="str">
            <v>국내</v>
          </cell>
          <cell r="E38" t="str">
            <v>역내</v>
          </cell>
          <cell r="F38" t="str">
            <v>투자</v>
          </cell>
        </row>
        <row r="39">
          <cell r="A39" t="str">
            <v>외화증권37</v>
          </cell>
          <cell r="B39" t="str">
            <v>06428</v>
          </cell>
          <cell r="C39" t="str">
            <v>회사채(사채)(비시장성유가증권)</v>
          </cell>
          <cell r="D39" t="str">
            <v>국내</v>
          </cell>
          <cell r="E39" t="str">
            <v>역내</v>
          </cell>
          <cell r="F39" t="str">
            <v>투자</v>
          </cell>
        </row>
        <row r="40">
          <cell r="A40" t="str">
            <v>외화증권38</v>
          </cell>
          <cell r="B40" t="str">
            <v>06431</v>
          </cell>
          <cell r="C40" t="str">
            <v>정부출자기업체(비시장성유가증권)</v>
          </cell>
          <cell r="D40" t="str">
            <v>국내</v>
          </cell>
          <cell r="E40" t="str">
            <v>역내</v>
          </cell>
          <cell r="F40" t="str">
            <v>투자</v>
          </cell>
        </row>
        <row r="41">
          <cell r="A41" t="str">
            <v>외화증권39</v>
          </cell>
          <cell r="B41" t="str">
            <v>06434</v>
          </cell>
          <cell r="C41" t="str">
            <v>기타(사채)(비시장성유가증권)</v>
          </cell>
          <cell r="D41" t="str">
            <v>국내</v>
          </cell>
          <cell r="E41" t="str">
            <v>역내</v>
          </cell>
          <cell r="F41" t="str">
            <v>투자</v>
          </cell>
        </row>
        <row r="42">
          <cell r="A42" t="str">
            <v>외화증권40</v>
          </cell>
          <cell r="B42" t="str">
            <v>06440</v>
          </cell>
          <cell r="C42" t="str">
            <v>지방채(비시장성유가증권)</v>
          </cell>
          <cell r="D42" t="str">
            <v>국내</v>
          </cell>
          <cell r="E42" t="str">
            <v>역내</v>
          </cell>
          <cell r="F42" t="str">
            <v>투자</v>
          </cell>
        </row>
        <row r="43">
          <cell r="A43" t="str">
            <v>외화증권42</v>
          </cell>
          <cell r="B43" t="str">
            <v>06446</v>
          </cell>
          <cell r="C43" t="str">
            <v>외국유가증권(채권)(비시장성유가증권)</v>
          </cell>
          <cell r="D43" t="str">
            <v>국외</v>
          </cell>
          <cell r="E43" t="str">
            <v>역내</v>
          </cell>
          <cell r="F43" t="str">
            <v>투자</v>
          </cell>
        </row>
        <row r="44">
          <cell r="A44" t="str">
            <v>외화증권48</v>
          </cell>
          <cell r="B44" t="str">
            <v>07721</v>
          </cell>
          <cell r="C44" t="str">
            <v>역외외화증권투자(비시장성유가증권)</v>
          </cell>
          <cell r="D44" t="str">
            <v>역외</v>
          </cell>
          <cell r="E44" t="str">
            <v>역외</v>
          </cell>
          <cell r="F44" t="str">
            <v>투자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통합건전성별분류(0201)"/>
      <sheetName val="통합지보건전성(0201)"/>
      <sheetName val="유가증권현황"/>
      <sheetName val="계정과목"/>
      <sheetName val="환율시트"/>
      <sheetName val="상환익(2001년도)"/>
      <sheetName val="0620sy"/>
      <sheetName val="1월건전성"/>
      <sheetName val="Sheet2"/>
      <sheetName val=""/>
      <sheetName val="_x0000_Ȁ_x0000_菜"/>
      <sheetName val="감가상각"/>
      <sheetName val="기초코드"/>
      <sheetName val="이관명세_후순위채"/>
      <sheetName val="~2월연결분개요약"/>
      <sheetName val="3월말후순위채"/>
      <sheetName val="현황파악"/>
      <sheetName val="분사분개"/>
      <sheetName val="2005년6월김문환"/>
      <sheetName val="원본(합산)"/>
      <sheetName val="1995년 섹터별 매출"/>
      <sheetName val="대차대조표"/>
      <sheetName val="손익계산서"/>
      <sheetName val="이익잉여금"/>
      <sheetName val="대환취급"/>
      <sheetName val="수출"/>
      <sheetName val="수탁현황"/>
      <sheetName val="파생거래익"/>
      <sheetName val="정의"/>
      <sheetName val="연체 ()"/>
      <sheetName val="경남"/>
      <sheetName val="txt(보정)"/>
      <sheetName val="광주"/>
      <sheetName val="국민"/>
      <sheetName val="기업"/>
      <sheetName val="대구"/>
      <sheetName val="부산"/>
      <sheetName val="통합신한"/>
      <sheetName val="외환"/>
      <sheetName val="우리"/>
      <sheetName val="전북"/>
      <sheetName val="은행_우리제외"/>
      <sheetName val="하나"/>
      <sheetName val="주식배당"/>
      <sheetName val="대차대조"/>
      <sheetName val="인스탄스 정의"/>
      <sheetName val="Master Sheet"/>
    </sheetNames>
    <sheetDataSet>
      <sheetData sheetId="0" refreshError="1">
        <row r="3">
          <cell r="V3" t="e">
            <v>#NULL!</v>
          </cell>
        </row>
        <row r="11">
          <cell r="B11">
            <v>1000143</v>
          </cell>
          <cell r="C11" t="str">
            <v>한국</v>
          </cell>
          <cell r="D11" t="str">
            <v>DAEWOO HONG KONG LTD</v>
          </cell>
          <cell r="E11" t="str">
            <v>㈜대우</v>
          </cell>
          <cell r="F11" t="str">
            <v>현지법인</v>
          </cell>
          <cell r="G11" t="str">
            <v>D</v>
          </cell>
          <cell r="H11" t="str">
            <v>추정손실</v>
          </cell>
          <cell r="I11" t="str">
            <v>USD</v>
          </cell>
          <cell r="J11">
            <v>8000000</v>
          </cell>
          <cell r="K11">
            <v>800000</v>
          </cell>
          <cell r="L11">
            <v>800000</v>
          </cell>
          <cell r="M11">
            <v>1051840000</v>
          </cell>
          <cell r="N11">
            <v>36425</v>
          </cell>
          <cell r="O11" t="str">
            <v>㈜대우보증</v>
          </cell>
          <cell r="P11" t="str">
            <v>기업분할(01.05)대우계열제외,  ㈜대우 청산예정</v>
          </cell>
          <cell r="Q11">
            <v>0.9</v>
          </cell>
        </row>
        <row r="12">
          <cell r="B12">
            <v>1000589</v>
          </cell>
          <cell r="C12" t="str">
            <v>한국</v>
          </cell>
          <cell r="D12" t="str">
            <v>DAEWOO JAPAN CORPORATION</v>
          </cell>
          <cell r="E12" t="str">
            <v>㈜대우</v>
          </cell>
          <cell r="F12" t="str">
            <v>현지법인</v>
          </cell>
          <cell r="G12" t="str">
            <v>D</v>
          </cell>
          <cell r="H12" t="str">
            <v>추정손실</v>
          </cell>
          <cell r="I12" t="str">
            <v>USD</v>
          </cell>
          <cell r="J12">
            <v>9697485</v>
          </cell>
          <cell r="K12">
            <v>969748.5</v>
          </cell>
          <cell r="L12">
            <v>969748.5</v>
          </cell>
          <cell r="M12">
            <v>1275025327</v>
          </cell>
          <cell r="N12">
            <v>36488</v>
          </cell>
          <cell r="O12" t="str">
            <v>㈜대우 보증</v>
          </cell>
          <cell r="P12" t="str">
            <v>기업분할(01.06)대우계열제외,  ㈜대우 청산예정</v>
          </cell>
          <cell r="Q12">
            <v>0.9</v>
          </cell>
        </row>
        <row r="13">
          <cell r="B13">
            <v>1000519</v>
          </cell>
          <cell r="C13" t="str">
            <v>한국</v>
          </cell>
          <cell r="D13" t="str">
            <v>SOOSAN SHIPBUILDING TZ</v>
          </cell>
          <cell r="E13" t="str">
            <v>수산중공업</v>
          </cell>
          <cell r="F13" t="str">
            <v>현지법인</v>
          </cell>
          <cell r="H13" t="str">
            <v>추정손실</v>
          </cell>
          <cell r="I13" t="str">
            <v>USD</v>
          </cell>
          <cell r="J13">
            <v>2000000</v>
          </cell>
          <cell r="K13">
            <v>200000</v>
          </cell>
          <cell r="L13">
            <v>200000</v>
          </cell>
          <cell r="M13">
            <v>262960000</v>
          </cell>
          <cell r="N13">
            <v>35822</v>
          </cell>
          <cell r="O13" t="str">
            <v>수산중공업 보증</v>
          </cell>
          <cell r="P13" t="str">
            <v>보증인 법정관리</v>
          </cell>
          <cell r="Q13">
            <v>0.9</v>
          </cell>
        </row>
        <row r="14">
          <cell r="B14">
            <v>1000430</v>
          </cell>
          <cell r="C14" t="str">
            <v>한국</v>
          </cell>
          <cell r="D14" t="str">
            <v>SSANGTAE ELECTRONICS CH</v>
          </cell>
          <cell r="E14" t="str">
            <v>태일정밀</v>
          </cell>
          <cell r="F14" t="str">
            <v>현지법인</v>
          </cell>
          <cell r="H14" t="str">
            <v>추정손실</v>
          </cell>
          <cell r="I14" t="str">
            <v>USD</v>
          </cell>
          <cell r="J14">
            <v>4632675</v>
          </cell>
          <cell r="K14">
            <v>2316338</v>
          </cell>
          <cell r="L14">
            <v>2316338</v>
          </cell>
          <cell r="M14">
            <v>3045521202</v>
          </cell>
          <cell r="N14">
            <v>36144</v>
          </cell>
          <cell r="O14" t="str">
            <v>기계담보(93.3%)</v>
          </cell>
          <cell r="P14" t="str">
            <v>모기업 상장폐지(2001.5)후 청산예정</v>
          </cell>
          <cell r="Q14">
            <v>0.49999989207099571</v>
          </cell>
        </row>
        <row r="15">
          <cell r="B15">
            <v>1000470</v>
          </cell>
          <cell r="C15" t="str">
            <v>한국</v>
          </cell>
          <cell r="D15" t="str">
            <v>TAEIL MEDIA(HK)</v>
          </cell>
          <cell r="E15" t="str">
            <v>태일정밀</v>
          </cell>
          <cell r="F15" t="str">
            <v>현지법인</v>
          </cell>
          <cell r="H15" t="str">
            <v>추정손실</v>
          </cell>
          <cell r="I15" t="str">
            <v>USD</v>
          </cell>
          <cell r="J15">
            <v>3000000</v>
          </cell>
          <cell r="K15">
            <v>0.01</v>
          </cell>
          <cell r="L15">
            <v>0.01</v>
          </cell>
          <cell r="M15">
            <v>13</v>
          </cell>
          <cell r="N15">
            <v>35774</v>
          </cell>
          <cell r="O15" t="str">
            <v>태일정밀보증</v>
          </cell>
          <cell r="P15" t="str">
            <v>보증인 화의조건미이행('01.3.31)</v>
          </cell>
          <cell r="Q15">
            <v>0.99999999666666672</v>
          </cell>
        </row>
        <row r="16">
          <cell r="B16">
            <v>1000125</v>
          </cell>
          <cell r="C16" t="str">
            <v>한국</v>
          </cell>
          <cell r="D16" t="str">
            <v>한라해운(NICE Tc)</v>
          </cell>
          <cell r="E16" t="str">
            <v>한라해운</v>
          </cell>
          <cell r="F16" t="str">
            <v>SPC</v>
          </cell>
          <cell r="H16" t="str">
            <v>추정손실</v>
          </cell>
          <cell r="I16" t="str">
            <v>USD</v>
          </cell>
          <cell r="J16">
            <v>343886.18</v>
          </cell>
          <cell r="K16">
            <v>0.01</v>
          </cell>
          <cell r="L16">
            <v>0.01</v>
          </cell>
          <cell r="M16">
            <v>13</v>
          </cell>
          <cell r="N16">
            <v>35774</v>
          </cell>
          <cell r="P16" t="str">
            <v>부도업체</v>
          </cell>
          <cell r="Q16">
            <v>0.99999997092061099</v>
          </cell>
        </row>
        <row r="17">
          <cell r="B17">
            <v>1000098</v>
          </cell>
          <cell r="C17" t="str">
            <v>한국</v>
          </cell>
          <cell r="D17" t="str">
            <v>한라해운(PIONEER Tc)</v>
          </cell>
          <cell r="E17" t="str">
            <v>한라해운</v>
          </cell>
          <cell r="F17" t="str">
            <v>SPC</v>
          </cell>
          <cell r="H17" t="str">
            <v>추정손실</v>
          </cell>
          <cell r="I17" t="str">
            <v>USD</v>
          </cell>
          <cell r="J17">
            <v>437776.05</v>
          </cell>
          <cell r="K17">
            <v>0.01</v>
          </cell>
          <cell r="L17">
            <v>0.01</v>
          </cell>
          <cell r="M17">
            <v>13</v>
          </cell>
          <cell r="N17">
            <v>35774</v>
          </cell>
          <cell r="P17" t="str">
            <v>부도업체</v>
          </cell>
          <cell r="Q17">
            <v>0.99999997715727018</v>
          </cell>
        </row>
        <row r="18">
          <cell r="B18">
            <v>1000472</v>
          </cell>
          <cell r="C18" t="str">
            <v>한국</v>
          </cell>
          <cell r="D18" t="str">
            <v>HANIL (HK) LTD</v>
          </cell>
          <cell r="E18" t="str">
            <v>한일합섬</v>
          </cell>
          <cell r="F18" t="str">
            <v>현지법인</v>
          </cell>
          <cell r="H18" t="str">
            <v>추정손실</v>
          </cell>
          <cell r="I18" t="str">
            <v>USD</v>
          </cell>
          <cell r="J18">
            <v>945414.17</v>
          </cell>
          <cell r="K18">
            <v>45414.17</v>
          </cell>
          <cell r="L18">
            <v>45414.17</v>
          </cell>
          <cell r="M18">
            <v>59710550</v>
          </cell>
          <cell r="N18">
            <v>35964</v>
          </cell>
          <cell r="O18" t="str">
            <v>한일합섬 보증</v>
          </cell>
          <cell r="P18" t="str">
            <v>보증인 법정관리</v>
          </cell>
          <cell r="Q18">
            <v>0.95196373035111159</v>
          </cell>
        </row>
        <row r="19">
          <cell r="B19">
            <v>1000464</v>
          </cell>
          <cell r="C19" t="str">
            <v>한국</v>
          </cell>
          <cell r="D19" t="str">
            <v>HAITAI (HK) LTD</v>
          </cell>
          <cell r="E19" t="str">
            <v>해태</v>
          </cell>
          <cell r="F19" t="str">
            <v>현지법인</v>
          </cell>
          <cell r="H19" t="str">
            <v>추정손실</v>
          </cell>
          <cell r="I19" t="str">
            <v>USD</v>
          </cell>
          <cell r="J19">
            <v>2383103.92</v>
          </cell>
          <cell r="K19">
            <v>0.01</v>
          </cell>
          <cell r="L19">
            <v>0.01</v>
          </cell>
          <cell r="M19">
            <v>13</v>
          </cell>
          <cell r="N19">
            <v>36194</v>
          </cell>
          <cell r="O19" t="str">
            <v>해태상사 보증</v>
          </cell>
          <cell r="P19" t="str">
            <v>보증인00.11.3퇴출</v>
          </cell>
          <cell r="Q19">
            <v>0.99999999580379195</v>
          </cell>
        </row>
        <row r="20">
          <cell r="B20">
            <v>1000457</v>
          </cell>
          <cell r="C20" t="str">
            <v>한국</v>
          </cell>
          <cell r="D20" t="str">
            <v>HAITAI AMERICA INC</v>
          </cell>
          <cell r="E20" t="str">
            <v>해태</v>
          </cell>
          <cell r="F20" t="str">
            <v>현지법인</v>
          </cell>
          <cell r="H20" t="str">
            <v>추정손실</v>
          </cell>
          <cell r="I20" t="str">
            <v>JPY</v>
          </cell>
          <cell r="J20">
            <v>1081795.139579</v>
          </cell>
          <cell r="K20">
            <v>1</v>
          </cell>
          <cell r="L20">
            <v>0.01</v>
          </cell>
          <cell r="M20">
            <v>9</v>
          </cell>
          <cell r="N20">
            <v>35930</v>
          </cell>
          <cell r="O20" t="str">
            <v>해태상사 보증</v>
          </cell>
          <cell r="P20" t="str">
            <v>보증인00.11.3퇴출</v>
          </cell>
          <cell r="Q20">
            <v>0.99999999075610557</v>
          </cell>
        </row>
        <row r="21">
          <cell r="B21">
            <v>1000540</v>
          </cell>
          <cell r="C21" t="str">
            <v>한국</v>
          </cell>
          <cell r="D21" t="str">
            <v>경남종합금융</v>
          </cell>
          <cell r="E21" t="str">
            <v>경남종금</v>
          </cell>
          <cell r="F21" t="str">
            <v>국내법인</v>
          </cell>
          <cell r="H21" t="str">
            <v>추정손실</v>
          </cell>
          <cell r="I21" t="str">
            <v>USD</v>
          </cell>
          <cell r="J21">
            <v>1127792.93</v>
          </cell>
          <cell r="K21">
            <v>166565.47</v>
          </cell>
          <cell r="L21">
            <v>166565.47</v>
          </cell>
          <cell r="M21">
            <v>219000279</v>
          </cell>
          <cell r="N21">
            <v>35941</v>
          </cell>
          <cell r="P21" t="str">
            <v>퇴출종금사</v>
          </cell>
          <cell r="Q21">
            <v>0.8523084641078571</v>
          </cell>
        </row>
        <row r="22">
          <cell r="B22">
            <v>1000481</v>
          </cell>
          <cell r="C22" t="str">
            <v>한국</v>
          </cell>
          <cell r="D22" t="str">
            <v>삼양종합금융(주)</v>
          </cell>
          <cell r="E22" t="str">
            <v>삼양종금</v>
          </cell>
          <cell r="F22" t="str">
            <v>국내법인</v>
          </cell>
          <cell r="H22" t="str">
            <v>추정손실</v>
          </cell>
          <cell r="I22" t="str">
            <v>USD</v>
          </cell>
          <cell r="J22">
            <v>476772.44</v>
          </cell>
          <cell r="K22">
            <v>45887.45</v>
          </cell>
          <cell r="L22">
            <v>45887.45</v>
          </cell>
          <cell r="M22">
            <v>60332819</v>
          </cell>
          <cell r="N22">
            <v>35900</v>
          </cell>
          <cell r="P22" t="str">
            <v>상장폐지퇴출</v>
          </cell>
          <cell r="Q22">
            <v>0.90375397957147019</v>
          </cell>
        </row>
        <row r="23">
          <cell r="B23">
            <v>9000211</v>
          </cell>
          <cell r="C23" t="str">
            <v>필리핀</v>
          </cell>
          <cell r="D23" t="str">
            <v>PHILIPPINE TELEGRAPH &amp; TELEPHONE</v>
          </cell>
          <cell r="H23" t="str">
            <v>추정손실</v>
          </cell>
          <cell r="I23" t="str">
            <v>USD</v>
          </cell>
          <cell r="J23">
            <v>3500000</v>
          </cell>
          <cell r="K23">
            <v>350000</v>
          </cell>
          <cell r="L23">
            <v>350000</v>
          </cell>
          <cell r="M23">
            <v>460180000</v>
          </cell>
          <cell r="N23">
            <v>35949</v>
          </cell>
          <cell r="Q23">
            <v>0.9</v>
          </cell>
        </row>
        <row r="24">
          <cell r="B24">
            <v>1000082</v>
          </cell>
          <cell r="C24" t="str">
            <v>태국</v>
          </cell>
          <cell r="D24" t="str">
            <v>ONE HOLDING PUBLIC CO</v>
          </cell>
          <cell r="H24" t="str">
            <v>추정손실</v>
          </cell>
          <cell r="I24" t="str">
            <v>USD</v>
          </cell>
          <cell r="J24">
            <v>2000000</v>
          </cell>
          <cell r="K24">
            <v>0.01</v>
          </cell>
          <cell r="L24">
            <v>0.01</v>
          </cell>
          <cell r="M24">
            <v>13</v>
          </cell>
          <cell r="N24">
            <v>35510</v>
          </cell>
          <cell r="O24" t="str">
            <v>주식담보</v>
          </cell>
          <cell r="Q24">
            <v>1</v>
          </cell>
        </row>
        <row r="25">
          <cell r="B25">
            <v>9000215</v>
          </cell>
          <cell r="C25" t="str">
            <v>태국</v>
          </cell>
          <cell r="D25" t="str">
            <v>ONE HOLDING PUBLIC CO</v>
          </cell>
          <cell r="H25" t="str">
            <v>추정손실</v>
          </cell>
          <cell r="I25" t="str">
            <v>USD</v>
          </cell>
          <cell r="J25">
            <v>3000000</v>
          </cell>
          <cell r="K25">
            <v>0.01</v>
          </cell>
          <cell r="L25">
            <v>0.01</v>
          </cell>
          <cell r="M25">
            <v>13</v>
          </cell>
          <cell r="N25">
            <v>35598</v>
          </cell>
          <cell r="O25" t="str">
            <v>주식담보</v>
          </cell>
          <cell r="Q25">
            <v>1</v>
          </cell>
        </row>
        <row r="26">
          <cell r="B26">
            <v>1000511</v>
          </cell>
          <cell r="C26" t="str">
            <v>태국</v>
          </cell>
          <cell r="D26" t="str">
            <v>THAI YAOHAN CO</v>
          </cell>
          <cell r="H26" t="str">
            <v>추정손실</v>
          </cell>
          <cell r="I26" t="str">
            <v>USD</v>
          </cell>
          <cell r="J26">
            <v>3000000</v>
          </cell>
          <cell r="K26">
            <v>0.01</v>
          </cell>
          <cell r="L26">
            <v>0.01</v>
          </cell>
          <cell r="M26">
            <v>13</v>
          </cell>
          <cell r="N26">
            <v>35720</v>
          </cell>
          <cell r="Q26">
            <v>1</v>
          </cell>
        </row>
        <row r="27">
          <cell r="B27">
            <v>1000091</v>
          </cell>
          <cell r="C27" t="str">
            <v>태국</v>
          </cell>
          <cell r="D27" t="str">
            <v>UNIVEST LAND PUBLIC CO. LTD.</v>
          </cell>
          <cell r="H27" t="str">
            <v>추정손실</v>
          </cell>
          <cell r="I27" t="str">
            <v>USD</v>
          </cell>
          <cell r="J27">
            <v>828565.88</v>
          </cell>
          <cell r="K27">
            <v>82856.59</v>
          </cell>
          <cell r="L27">
            <v>82856.59</v>
          </cell>
          <cell r="M27">
            <v>108939844</v>
          </cell>
          <cell r="N27">
            <v>35430</v>
          </cell>
          <cell r="O27" t="str">
            <v>60%BBC, SB LOC</v>
          </cell>
          <cell r="Q27">
            <v>0.89999999758619076</v>
          </cell>
        </row>
        <row r="28">
          <cell r="B28">
            <v>1000510</v>
          </cell>
          <cell r="C28" t="str">
            <v>중국</v>
          </cell>
          <cell r="D28" t="str">
            <v>HAINAN BEIHAI GAS CO</v>
          </cell>
          <cell r="H28" t="str">
            <v>추정손실</v>
          </cell>
          <cell r="I28" t="str">
            <v>USD</v>
          </cell>
          <cell r="J28">
            <v>2000000</v>
          </cell>
          <cell r="K28">
            <v>200000</v>
          </cell>
          <cell r="L28">
            <v>200000</v>
          </cell>
          <cell r="M28">
            <v>262960000</v>
          </cell>
          <cell r="N28">
            <v>36152</v>
          </cell>
          <cell r="O28" t="str">
            <v>HAINAN ITIC보증</v>
          </cell>
          <cell r="Q28">
            <v>0.9</v>
          </cell>
        </row>
        <row r="29">
          <cell r="B29">
            <v>1000074</v>
          </cell>
          <cell r="C29" t="str">
            <v>중국</v>
          </cell>
          <cell r="D29" t="str">
            <v>SICHUAN INTL T AND I CORPORATION(CHUANTIC)</v>
          </cell>
          <cell r="H29" t="str">
            <v>추정손실</v>
          </cell>
          <cell r="I29" t="str">
            <v>USD</v>
          </cell>
          <cell r="J29">
            <v>666666.69000000006</v>
          </cell>
          <cell r="K29">
            <v>66666.67</v>
          </cell>
          <cell r="L29">
            <v>66666.67</v>
          </cell>
          <cell r="M29">
            <v>87653337</v>
          </cell>
          <cell r="N29">
            <v>36221</v>
          </cell>
          <cell r="O29" t="str">
            <v>사천성 LOC</v>
          </cell>
          <cell r="Q29">
            <v>0.89999999850000001</v>
          </cell>
        </row>
        <row r="30">
          <cell r="B30">
            <v>1000476</v>
          </cell>
          <cell r="C30" t="str">
            <v>중국</v>
          </cell>
          <cell r="D30" t="str">
            <v>XINGTAI HONGQI ROAD DEVELOPMENT</v>
          </cell>
          <cell r="H30" t="str">
            <v>추정손실</v>
          </cell>
          <cell r="I30" t="str">
            <v>USD</v>
          </cell>
          <cell r="J30">
            <v>2378611.6800000002</v>
          </cell>
          <cell r="K30">
            <v>716.95</v>
          </cell>
          <cell r="L30">
            <v>716.95</v>
          </cell>
          <cell r="M30">
            <v>942645</v>
          </cell>
          <cell r="N30">
            <v>36417</v>
          </cell>
          <cell r="Q30">
            <v>0.99969858468028705</v>
          </cell>
        </row>
        <row r="31">
          <cell r="B31">
            <v>8000057</v>
          </cell>
          <cell r="C31" t="str">
            <v>인도네시아</v>
          </cell>
          <cell r="D31" t="str">
            <v>Conrad Int'l Centre 1</v>
          </cell>
          <cell r="H31" t="str">
            <v>추정손실</v>
          </cell>
          <cell r="I31" t="str">
            <v>USD</v>
          </cell>
          <cell r="J31">
            <v>6117229.5800000001</v>
          </cell>
          <cell r="K31">
            <v>1315204.58</v>
          </cell>
          <cell r="L31">
            <v>1315204.58</v>
          </cell>
          <cell r="M31">
            <v>1729230981</v>
          </cell>
          <cell r="P31" t="str">
            <v>당행 후임agent 결정후 채무조정 추진예정</v>
          </cell>
          <cell r="Q31">
            <v>0.78499996398696548</v>
          </cell>
        </row>
        <row r="32">
          <cell r="B32">
            <v>1000136</v>
          </cell>
          <cell r="C32" t="str">
            <v>인도네시아</v>
          </cell>
          <cell r="D32" t="str">
            <v>CONRAD INTL CENTRE(JAKARTA CONRAD)</v>
          </cell>
          <cell r="H32" t="str">
            <v>추정손실</v>
          </cell>
          <cell r="I32" t="str">
            <v>USD</v>
          </cell>
          <cell r="J32">
            <v>1223445.9300000002</v>
          </cell>
          <cell r="K32">
            <v>122344.59</v>
          </cell>
          <cell r="L32">
            <v>122344.59</v>
          </cell>
          <cell r="M32">
            <v>160858666</v>
          </cell>
          <cell r="N32">
            <v>36003</v>
          </cell>
          <cell r="P32" t="str">
            <v>당행 후임agent 결정후 채무조정 추진예정</v>
          </cell>
          <cell r="Q32">
            <v>0.90000000245209033</v>
          </cell>
        </row>
        <row r="33">
          <cell r="B33">
            <v>1000524</v>
          </cell>
          <cell r="C33" t="str">
            <v>인도네시아</v>
          </cell>
          <cell r="D33" t="str">
            <v>PT BAKRIE FINANCE CO</v>
          </cell>
          <cell r="H33" t="str">
            <v>추정손실</v>
          </cell>
          <cell r="I33" t="str">
            <v>USD</v>
          </cell>
          <cell r="J33">
            <v>2187500</v>
          </cell>
          <cell r="K33">
            <v>218750</v>
          </cell>
          <cell r="L33">
            <v>218750</v>
          </cell>
          <cell r="M33">
            <v>287612500</v>
          </cell>
          <cell r="N33">
            <v>35822</v>
          </cell>
          <cell r="P33" t="str">
            <v>채무재조정 진행중</v>
          </cell>
          <cell r="Q33">
            <v>0.9</v>
          </cell>
        </row>
        <row r="34">
          <cell r="B34">
            <v>1000525</v>
          </cell>
          <cell r="C34" t="str">
            <v>인도네시아</v>
          </cell>
          <cell r="D34" t="str">
            <v>PT BUNAS FINANCE INDONESIA</v>
          </cell>
          <cell r="H34" t="str">
            <v>추정손실</v>
          </cell>
          <cell r="I34" t="str">
            <v>USD</v>
          </cell>
          <cell r="J34">
            <v>910000</v>
          </cell>
          <cell r="K34">
            <v>0.01</v>
          </cell>
          <cell r="L34">
            <v>0.01</v>
          </cell>
          <cell r="M34">
            <v>13</v>
          </cell>
          <cell r="P34" t="str">
            <v>채무재조정($75,447.14)완료</v>
          </cell>
          <cell r="Q34">
            <v>0.99999998901098897</v>
          </cell>
        </row>
        <row r="35">
          <cell r="B35">
            <v>1000117</v>
          </cell>
          <cell r="C35" t="str">
            <v>인도네시아</v>
          </cell>
          <cell r="D35" t="str">
            <v>PT HOTEL SAHID JAYA INTL</v>
          </cell>
          <cell r="H35" t="str">
            <v>추정손실</v>
          </cell>
          <cell r="I35" t="str">
            <v>USD</v>
          </cell>
          <cell r="J35">
            <v>3000000</v>
          </cell>
          <cell r="K35">
            <v>600000</v>
          </cell>
          <cell r="L35">
            <v>600000</v>
          </cell>
          <cell r="M35">
            <v>788880000</v>
          </cell>
          <cell r="N35">
            <v>35731</v>
          </cell>
          <cell r="O35" t="str">
            <v>부동산담보(손실율80%)</v>
          </cell>
          <cell r="P35" t="str">
            <v>채무재조정완료</v>
          </cell>
          <cell r="Q35">
            <v>0.8</v>
          </cell>
        </row>
        <row r="36">
          <cell r="B36">
            <v>9000204</v>
          </cell>
          <cell r="C36" t="str">
            <v>인도네시아</v>
          </cell>
          <cell r="D36" t="str">
            <v>PT MURNI CIPTASENTOSA</v>
          </cell>
          <cell r="H36" t="str">
            <v>추정손실</v>
          </cell>
          <cell r="I36" t="str">
            <v>USD</v>
          </cell>
          <cell r="J36">
            <v>3000000</v>
          </cell>
          <cell r="K36">
            <v>300000</v>
          </cell>
          <cell r="L36">
            <v>300000</v>
          </cell>
          <cell r="M36">
            <v>394440000</v>
          </cell>
          <cell r="N36">
            <v>35906</v>
          </cell>
          <cell r="P36" t="str">
            <v>재무조정 안됨. 담보가치(11.84%)</v>
          </cell>
          <cell r="Q36">
            <v>0.9</v>
          </cell>
        </row>
        <row r="37">
          <cell r="B37">
            <v>9000218</v>
          </cell>
          <cell r="C37" t="str">
            <v>인도네시아</v>
          </cell>
          <cell r="D37" t="str">
            <v>PT PANIN OVERSEAS FINANCE</v>
          </cell>
          <cell r="H37" t="str">
            <v>추정손실</v>
          </cell>
          <cell r="I37" t="str">
            <v>USD</v>
          </cell>
          <cell r="J37">
            <v>2250000</v>
          </cell>
          <cell r="K37">
            <v>225000</v>
          </cell>
          <cell r="L37">
            <v>225000</v>
          </cell>
          <cell r="M37">
            <v>295830000</v>
          </cell>
          <cell r="N37">
            <v>35870</v>
          </cell>
          <cell r="P37" t="str">
            <v>IFC파산선고신청 및 소송진행중</v>
          </cell>
          <cell r="Q37">
            <v>0.9</v>
          </cell>
        </row>
        <row r="38">
          <cell r="B38">
            <v>1000477</v>
          </cell>
          <cell r="C38" t="str">
            <v>인도네시아</v>
          </cell>
          <cell r="D38" t="str">
            <v>PT SEAMLESS PIPE IN JAYA</v>
          </cell>
          <cell r="H38" t="str">
            <v>추정손실</v>
          </cell>
          <cell r="I38" t="str">
            <v>USD</v>
          </cell>
          <cell r="J38">
            <v>1923076.96</v>
          </cell>
          <cell r="K38">
            <v>192307.7</v>
          </cell>
          <cell r="L38">
            <v>192307.7</v>
          </cell>
          <cell r="M38">
            <v>252846163</v>
          </cell>
          <cell r="N38">
            <v>35905</v>
          </cell>
          <cell r="P38" t="str">
            <v>채무조정중(서명단계)</v>
          </cell>
          <cell r="Q38">
            <v>0.89999999792000007</v>
          </cell>
        </row>
        <row r="39">
          <cell r="B39">
            <v>1000433</v>
          </cell>
          <cell r="C39" t="str">
            <v>말레이지아</v>
          </cell>
          <cell r="D39" t="str">
            <v>MBF CARD INTL LTD(MBF ASIA CAPITAL)</v>
          </cell>
          <cell r="H39" t="str">
            <v>추정손실</v>
          </cell>
          <cell r="I39" t="str">
            <v>USD</v>
          </cell>
          <cell r="J39">
            <v>4515663.6499999994</v>
          </cell>
          <cell r="K39">
            <v>0.01</v>
          </cell>
          <cell r="L39">
            <v>0.01</v>
          </cell>
          <cell r="M39">
            <v>13</v>
          </cell>
          <cell r="N39">
            <v>35926</v>
          </cell>
          <cell r="O39" t="str">
            <v>MBF CAPITAL 보증</v>
          </cell>
          <cell r="Q39">
            <v>0.99999999778548609</v>
          </cell>
        </row>
        <row r="40">
          <cell r="D40" t="str">
            <v>추정손실 합계:</v>
          </cell>
          <cell r="J40">
            <v>94027461.199579</v>
          </cell>
          <cell r="K40">
            <v>9957801.7599999979</v>
          </cell>
          <cell r="L40">
            <v>9957800.7699999977</v>
          </cell>
          <cell r="M40">
            <v>13092516439</v>
          </cell>
          <cell r="Q40">
            <v>0.89409688815415378</v>
          </cell>
        </row>
        <row r="41">
          <cell r="B41">
            <v>1000440</v>
          </cell>
          <cell r="C41" t="str">
            <v>한국</v>
          </cell>
          <cell r="D41" t="str">
            <v>KABOOL (HK) LTD</v>
          </cell>
          <cell r="E41" t="str">
            <v>갑을</v>
          </cell>
          <cell r="F41" t="str">
            <v>현지법인</v>
          </cell>
          <cell r="H41" t="str">
            <v>회수의문</v>
          </cell>
          <cell r="I41" t="str">
            <v>USD</v>
          </cell>
          <cell r="J41">
            <v>183171.67</v>
          </cell>
          <cell r="K41">
            <v>18317.16</v>
          </cell>
          <cell r="L41">
            <v>18317.16</v>
          </cell>
          <cell r="M41">
            <v>24083401</v>
          </cell>
          <cell r="N41">
            <v>36129</v>
          </cell>
          <cell r="P41" t="str">
            <v>모기업 WORKOUT/충당금90%</v>
          </cell>
          <cell r="Q41">
            <v>0.90000003821551666</v>
          </cell>
        </row>
        <row r="42">
          <cell r="B42">
            <v>1000078</v>
          </cell>
          <cell r="C42" t="str">
            <v>한국</v>
          </cell>
          <cell r="D42" t="str">
            <v>KOHAP (HONG KONG) LTD</v>
          </cell>
          <cell r="E42" t="str">
            <v>고합</v>
          </cell>
          <cell r="F42" t="str">
            <v>현지법인</v>
          </cell>
          <cell r="H42" t="str">
            <v>회수의문</v>
          </cell>
          <cell r="I42" t="str">
            <v>USD</v>
          </cell>
          <cell r="J42">
            <v>7000000</v>
          </cell>
          <cell r="K42">
            <v>700000</v>
          </cell>
          <cell r="L42">
            <v>700000</v>
          </cell>
          <cell r="M42">
            <v>920360000</v>
          </cell>
          <cell r="O42" t="str">
            <v>㈜고합보증</v>
          </cell>
          <cell r="P42" t="str">
            <v>보증인 Workout/충당금(90%),    이자정상납입중</v>
          </cell>
          <cell r="Q42">
            <v>0.9</v>
          </cell>
        </row>
        <row r="43">
          <cell r="B43">
            <v>1000518</v>
          </cell>
          <cell r="C43" t="str">
            <v>한국</v>
          </cell>
          <cell r="D43" t="str">
            <v>BECCO PHILIPPINES</v>
          </cell>
          <cell r="E43" t="str">
            <v>벽산</v>
          </cell>
          <cell r="F43" t="str">
            <v>현지법인</v>
          </cell>
          <cell r="H43" t="str">
            <v>회수의문</v>
          </cell>
          <cell r="I43" t="str">
            <v>USD</v>
          </cell>
          <cell r="J43">
            <v>3000000</v>
          </cell>
          <cell r="K43">
            <v>300000</v>
          </cell>
          <cell r="L43">
            <v>300000</v>
          </cell>
          <cell r="M43">
            <v>394440000</v>
          </cell>
          <cell r="N43">
            <v>35999</v>
          </cell>
          <cell r="O43" t="str">
            <v>벽산,벽산건설보증</v>
          </cell>
          <cell r="P43" t="str">
            <v>보증인 Workout                   (자율추진)</v>
          </cell>
          <cell r="Q43">
            <v>0.9</v>
          </cell>
        </row>
        <row r="44">
          <cell r="B44">
            <v>9000257</v>
          </cell>
          <cell r="C44" t="str">
            <v>한국</v>
          </cell>
          <cell r="D44" t="str">
            <v>BECCO PHILIPPINES</v>
          </cell>
          <cell r="E44" t="str">
            <v>벽산</v>
          </cell>
          <cell r="F44" t="str">
            <v>현지법인</v>
          </cell>
          <cell r="H44" t="str">
            <v>회수의문</v>
          </cell>
          <cell r="I44" t="str">
            <v>USD</v>
          </cell>
          <cell r="J44">
            <v>7000000</v>
          </cell>
          <cell r="K44">
            <v>700000</v>
          </cell>
          <cell r="L44">
            <v>700000</v>
          </cell>
          <cell r="M44">
            <v>920360000</v>
          </cell>
          <cell r="N44">
            <v>36183</v>
          </cell>
          <cell r="O44" t="str">
            <v>벽산,벽산건설보증</v>
          </cell>
          <cell r="P44" t="str">
            <v>보증인 Workout                   (자율추진)</v>
          </cell>
          <cell r="Q44">
            <v>0.9</v>
          </cell>
        </row>
        <row r="45">
          <cell r="B45">
            <v>9000223</v>
          </cell>
          <cell r="C45" t="str">
            <v>한국</v>
          </cell>
          <cell r="D45" t="str">
            <v>BECCOMAX PROPERTY &amp; DEVELOPMENT</v>
          </cell>
          <cell r="E45" t="str">
            <v>벽산</v>
          </cell>
          <cell r="F45" t="str">
            <v>현지법인</v>
          </cell>
          <cell r="H45" t="str">
            <v>회수의문</v>
          </cell>
          <cell r="I45" t="str">
            <v>USD</v>
          </cell>
          <cell r="J45">
            <v>9500000</v>
          </cell>
          <cell r="K45">
            <v>2375000</v>
          </cell>
          <cell r="L45">
            <v>2375000</v>
          </cell>
          <cell r="M45">
            <v>3122650000</v>
          </cell>
          <cell r="N45">
            <v>35990</v>
          </cell>
          <cell r="O45" t="str">
            <v>벽산,벽산건설보증</v>
          </cell>
          <cell r="P45" t="str">
            <v>보증인 Workout                   (자율추진)</v>
          </cell>
          <cell r="Q45">
            <v>0.75</v>
          </cell>
        </row>
        <row r="46">
          <cell r="B46">
            <v>1000115</v>
          </cell>
          <cell r="C46" t="str">
            <v>한국</v>
          </cell>
          <cell r="D46" t="str">
            <v>PT BECCO RATUJAYA INDONESIA</v>
          </cell>
          <cell r="E46" t="str">
            <v>벽산</v>
          </cell>
          <cell r="F46" t="str">
            <v>현지법인</v>
          </cell>
          <cell r="H46" t="str">
            <v>회수의문</v>
          </cell>
          <cell r="I46" t="str">
            <v>USD</v>
          </cell>
          <cell r="J46">
            <v>3500000</v>
          </cell>
          <cell r="K46">
            <v>350000</v>
          </cell>
          <cell r="L46">
            <v>350000</v>
          </cell>
          <cell r="M46">
            <v>460180000</v>
          </cell>
          <cell r="N46">
            <v>36035</v>
          </cell>
          <cell r="O46" t="str">
            <v>벽산,벽산건설보증</v>
          </cell>
          <cell r="P46" t="str">
            <v>보증인 Workout                   (자율추진)</v>
          </cell>
          <cell r="Q46">
            <v>0.9</v>
          </cell>
        </row>
        <row r="47">
          <cell r="B47">
            <v>9000229</v>
          </cell>
          <cell r="C47" t="str">
            <v>한국</v>
          </cell>
          <cell r="D47" t="str">
            <v>PT BECCO RATUJAYA INDONESIA</v>
          </cell>
          <cell r="E47" t="str">
            <v>벽산</v>
          </cell>
          <cell r="F47" t="str">
            <v>현지법인</v>
          </cell>
          <cell r="H47" t="str">
            <v>회수의문</v>
          </cell>
          <cell r="I47" t="str">
            <v>USD</v>
          </cell>
          <cell r="J47">
            <v>3500000</v>
          </cell>
          <cell r="K47">
            <v>350000</v>
          </cell>
          <cell r="L47">
            <v>350000</v>
          </cell>
          <cell r="M47">
            <v>460180000</v>
          </cell>
          <cell r="N47">
            <v>35943</v>
          </cell>
          <cell r="O47" t="str">
            <v>벽산,벽산건설보증</v>
          </cell>
          <cell r="P47" t="str">
            <v>보증인 Workout                   (자율추진)</v>
          </cell>
          <cell r="Q47">
            <v>0.9</v>
          </cell>
        </row>
        <row r="48">
          <cell r="B48">
            <v>1000067</v>
          </cell>
          <cell r="C48" t="str">
            <v>한국</v>
          </cell>
          <cell r="D48" t="str">
            <v>JINDO INTL INVESTMENT CO LTD</v>
          </cell>
          <cell r="E48" t="str">
            <v>진도</v>
          </cell>
          <cell r="F48" t="str">
            <v>현지법인</v>
          </cell>
          <cell r="H48" t="str">
            <v>회수의문</v>
          </cell>
          <cell r="I48" t="str">
            <v>USD</v>
          </cell>
          <cell r="J48">
            <v>4712554.71</v>
          </cell>
          <cell r="K48">
            <v>0.01</v>
          </cell>
          <cell r="L48">
            <v>0.01</v>
          </cell>
          <cell r="M48">
            <v>13</v>
          </cell>
          <cell r="N48">
            <v>36364</v>
          </cell>
          <cell r="O48" t="str">
            <v>㈜진도보증</v>
          </cell>
          <cell r="P48" t="str">
            <v>보증인 법정관리(2001.5)</v>
          </cell>
          <cell r="Q48">
            <v>0.99999999787800875</v>
          </cell>
        </row>
        <row r="49">
          <cell r="B49">
            <v>1000088</v>
          </cell>
          <cell r="C49" t="str">
            <v>한국</v>
          </cell>
          <cell r="D49" t="str">
            <v>SHANGHAI JINDO CONTAINER CO</v>
          </cell>
          <cell r="E49" t="str">
            <v>진도</v>
          </cell>
          <cell r="F49" t="str">
            <v>현지법인</v>
          </cell>
          <cell r="H49" t="str">
            <v>회수의문</v>
          </cell>
          <cell r="I49" t="str">
            <v>USD</v>
          </cell>
          <cell r="J49">
            <v>714365.65</v>
          </cell>
          <cell r="K49">
            <v>0.01</v>
          </cell>
          <cell r="L49">
            <v>0.01</v>
          </cell>
          <cell r="M49">
            <v>13</v>
          </cell>
          <cell r="O49" t="str">
            <v>㈜진도보증</v>
          </cell>
          <cell r="P49" t="str">
            <v>보증인 법정관리(2001.5),        이자정상납입중</v>
          </cell>
          <cell r="Q49">
            <v>0.99999998600156659</v>
          </cell>
        </row>
        <row r="50">
          <cell r="B50">
            <v>12000015</v>
          </cell>
          <cell r="C50" t="str">
            <v>한국</v>
          </cell>
          <cell r="D50" t="str">
            <v>HYUNDAI SEMICONDUCTORS AMERICA</v>
          </cell>
          <cell r="E50" t="str">
            <v>현대전자</v>
          </cell>
          <cell r="F50" t="str">
            <v>현지법인</v>
          </cell>
          <cell r="H50" t="str">
            <v>회수의문</v>
          </cell>
          <cell r="I50" t="str">
            <v>USD</v>
          </cell>
          <cell r="J50">
            <v>6666667</v>
          </cell>
          <cell r="K50">
            <v>6666667</v>
          </cell>
          <cell r="L50">
            <v>6666667</v>
          </cell>
          <cell r="M50">
            <v>8765333771</v>
          </cell>
          <cell r="Q50">
            <v>0</v>
          </cell>
        </row>
        <row r="51">
          <cell r="B51">
            <v>1000547</v>
          </cell>
          <cell r="C51" t="str">
            <v>한국</v>
          </cell>
          <cell r="D51" t="str">
            <v>KOOKMIN LEASING &amp; FINANCING HK</v>
          </cell>
          <cell r="E51" t="str">
            <v>국민리스</v>
          </cell>
          <cell r="F51" t="str">
            <v>현지법인</v>
          </cell>
          <cell r="H51" t="str">
            <v>회수의문</v>
          </cell>
          <cell r="I51" t="str">
            <v>USD</v>
          </cell>
          <cell r="J51">
            <v>1305000</v>
          </cell>
          <cell r="K51">
            <v>1305000</v>
          </cell>
          <cell r="L51">
            <v>1305000</v>
          </cell>
          <cell r="M51">
            <v>1715814000</v>
          </cell>
          <cell r="O51" t="str">
            <v>국민리스본사 LOC</v>
          </cell>
          <cell r="P51" t="str">
            <v>채무재조정(2001.4)</v>
          </cell>
          <cell r="Q51">
            <v>0</v>
          </cell>
        </row>
        <row r="52">
          <cell r="B52">
            <v>1000063</v>
          </cell>
          <cell r="C52" t="str">
            <v>한국</v>
          </cell>
          <cell r="D52" t="str">
            <v>KOOKMIN LEASING &amp; FINANCING HK</v>
          </cell>
          <cell r="E52" t="str">
            <v>국민리스</v>
          </cell>
          <cell r="F52" t="str">
            <v>현지법인</v>
          </cell>
          <cell r="H52" t="str">
            <v>회수의문</v>
          </cell>
          <cell r="I52" t="str">
            <v>USD</v>
          </cell>
          <cell r="J52">
            <v>1085305.01</v>
          </cell>
          <cell r="K52">
            <v>1085305.01</v>
          </cell>
          <cell r="L52">
            <v>1085305.01</v>
          </cell>
          <cell r="M52">
            <v>1426959027</v>
          </cell>
          <cell r="O52" t="str">
            <v>국민리스본사 LOG</v>
          </cell>
          <cell r="P52" t="str">
            <v>채무재조정(2001.4)</v>
          </cell>
          <cell r="Q52">
            <v>0</v>
          </cell>
        </row>
        <row r="53">
          <cell r="B53">
            <v>1000062</v>
          </cell>
          <cell r="C53" t="str">
            <v>한국</v>
          </cell>
          <cell r="D53" t="str">
            <v>KOOKMIN LEASING &amp; FINANCING HK</v>
          </cell>
          <cell r="E53" t="str">
            <v>국민리스</v>
          </cell>
          <cell r="F53" t="str">
            <v>현지법인</v>
          </cell>
          <cell r="H53" t="str">
            <v>회수의문</v>
          </cell>
          <cell r="I53" t="str">
            <v>USD</v>
          </cell>
          <cell r="J53">
            <v>2610000</v>
          </cell>
          <cell r="K53">
            <v>2610000</v>
          </cell>
          <cell r="L53">
            <v>2610000</v>
          </cell>
          <cell r="M53">
            <v>3431628000</v>
          </cell>
          <cell r="O53" t="str">
            <v>국민리스본사 LOC</v>
          </cell>
          <cell r="P53" t="str">
            <v>채무재조정(2001.4)</v>
          </cell>
          <cell r="Q53">
            <v>0</v>
          </cell>
        </row>
        <row r="54">
          <cell r="B54">
            <v>1000173</v>
          </cell>
          <cell r="C54" t="str">
            <v>한국</v>
          </cell>
          <cell r="D54" t="str">
            <v>KOOKMIN LEASING &amp; FINANCING HK</v>
          </cell>
          <cell r="E54" t="str">
            <v>국민리스</v>
          </cell>
          <cell r="F54" t="str">
            <v>현지법인</v>
          </cell>
          <cell r="H54" t="str">
            <v>회수의문</v>
          </cell>
          <cell r="I54" t="str">
            <v>USD</v>
          </cell>
          <cell r="J54">
            <v>1953549.03</v>
          </cell>
          <cell r="K54">
            <v>1953549.03</v>
          </cell>
          <cell r="L54">
            <v>1953549.03</v>
          </cell>
          <cell r="M54">
            <v>2568526264</v>
          </cell>
          <cell r="O54" t="str">
            <v>국민리스본사 LOG</v>
          </cell>
          <cell r="P54" t="str">
            <v>채무재조정(2001.4)</v>
          </cell>
          <cell r="Q54">
            <v>0</v>
          </cell>
        </row>
        <row r="55">
          <cell r="B55">
            <v>1000064</v>
          </cell>
          <cell r="C55" t="str">
            <v>한국</v>
          </cell>
          <cell r="D55" t="str">
            <v>KOOKMIN LEASING &amp; FINANCING HK</v>
          </cell>
          <cell r="E55" t="str">
            <v>국민리스</v>
          </cell>
          <cell r="F55" t="str">
            <v>현지법인</v>
          </cell>
          <cell r="H55" t="str">
            <v>회수의문</v>
          </cell>
          <cell r="I55" t="str">
            <v>USD</v>
          </cell>
          <cell r="J55">
            <v>2170610.04</v>
          </cell>
          <cell r="K55">
            <v>2170610.04</v>
          </cell>
          <cell r="L55">
            <v>2170610.04</v>
          </cell>
          <cell r="M55">
            <v>2853918080</v>
          </cell>
          <cell r="O55" t="str">
            <v>국민리스본사 LOG</v>
          </cell>
          <cell r="P55" t="str">
            <v>채무재조정(2001.4)</v>
          </cell>
          <cell r="Q55">
            <v>0</v>
          </cell>
        </row>
        <row r="56">
          <cell r="B56">
            <v>1000141</v>
          </cell>
          <cell r="C56" t="str">
            <v>한국</v>
          </cell>
          <cell r="D56" t="str">
            <v>KOOKMIN LEASING &amp; FINANCING HK</v>
          </cell>
          <cell r="E56" t="str">
            <v>국민리스</v>
          </cell>
          <cell r="F56" t="str">
            <v>현지법인</v>
          </cell>
          <cell r="H56" t="str">
            <v>회수의문</v>
          </cell>
          <cell r="I56" t="str">
            <v>USD</v>
          </cell>
          <cell r="J56">
            <v>2170610.04</v>
          </cell>
          <cell r="K56">
            <v>2170610.04</v>
          </cell>
          <cell r="L56">
            <v>2170610.04</v>
          </cell>
          <cell r="M56">
            <v>2853918080</v>
          </cell>
          <cell r="O56" t="str">
            <v>국민리스본사 LOG</v>
          </cell>
          <cell r="P56" t="str">
            <v>채무재조정(2001.4)</v>
          </cell>
          <cell r="Q56">
            <v>0</v>
          </cell>
        </row>
        <row r="57">
          <cell r="B57">
            <v>1000517</v>
          </cell>
          <cell r="C57" t="str">
            <v>한국</v>
          </cell>
          <cell r="D57" t="str">
            <v>QINGDAO DAINONG GARMENTS CO</v>
          </cell>
          <cell r="E57" t="str">
            <v>대농</v>
          </cell>
          <cell r="F57" t="str">
            <v>현지법인</v>
          </cell>
          <cell r="H57" t="str">
            <v>회수의문</v>
          </cell>
          <cell r="I57" t="str">
            <v>USD</v>
          </cell>
          <cell r="J57">
            <v>753333.33</v>
          </cell>
          <cell r="K57">
            <v>753333.33</v>
          </cell>
          <cell r="L57">
            <v>753333.33</v>
          </cell>
          <cell r="M57">
            <v>990482662</v>
          </cell>
          <cell r="N57">
            <v>37245</v>
          </cell>
          <cell r="O57" t="str">
            <v>대농 보증</v>
          </cell>
          <cell r="P57" t="str">
            <v>보증인 법정관리,                        이자정상납입</v>
          </cell>
          <cell r="Q57">
            <v>0</v>
          </cell>
        </row>
        <row r="58">
          <cell r="B58">
            <v>1000548</v>
          </cell>
          <cell r="C58" t="str">
            <v>한국</v>
          </cell>
          <cell r="D58" t="str">
            <v>PT SMBC INDONESIA FINANCE</v>
          </cell>
          <cell r="E58" t="str">
            <v>새한종금</v>
          </cell>
          <cell r="F58" t="str">
            <v>현지법인</v>
          </cell>
          <cell r="H58" t="str">
            <v>회수의문</v>
          </cell>
          <cell r="I58" t="str">
            <v>USD</v>
          </cell>
          <cell r="J58">
            <v>654135</v>
          </cell>
          <cell r="K58">
            <v>229708.5</v>
          </cell>
          <cell r="L58">
            <v>229708.5</v>
          </cell>
          <cell r="M58">
            <v>302020735</v>
          </cell>
          <cell r="P58" t="str">
            <v>부도 상장폐지,                                  이자정상납입중</v>
          </cell>
          <cell r="Q58">
            <v>0.64883624939806006</v>
          </cell>
        </row>
        <row r="59">
          <cell r="B59">
            <v>9000276</v>
          </cell>
          <cell r="C59" t="str">
            <v>체코</v>
          </cell>
          <cell r="D59" t="str">
            <v>NOVA HUT</v>
          </cell>
          <cell r="H59" t="str">
            <v>회수의문</v>
          </cell>
          <cell r="I59" t="str">
            <v>USD</v>
          </cell>
          <cell r="J59">
            <v>960000</v>
          </cell>
          <cell r="K59">
            <v>960000</v>
          </cell>
          <cell r="L59">
            <v>960000</v>
          </cell>
          <cell r="M59">
            <v>1262208000</v>
          </cell>
          <cell r="N59">
            <v>36724</v>
          </cell>
          <cell r="Q59">
            <v>0</v>
          </cell>
        </row>
        <row r="60">
          <cell r="B60">
            <v>9000277</v>
          </cell>
          <cell r="C60" t="str">
            <v>체코</v>
          </cell>
          <cell r="D60" t="str">
            <v>NOVA HUT</v>
          </cell>
          <cell r="H60" t="str">
            <v>회수의문</v>
          </cell>
          <cell r="I60" t="str">
            <v>DEM</v>
          </cell>
          <cell r="J60">
            <v>1057679.99</v>
          </cell>
          <cell r="K60">
            <v>2399999.9700000002</v>
          </cell>
          <cell r="L60">
            <v>1057679.99</v>
          </cell>
          <cell r="M60">
            <v>1390655982</v>
          </cell>
          <cell r="N60">
            <v>36724</v>
          </cell>
          <cell r="Q60">
            <v>0</v>
          </cell>
        </row>
        <row r="61">
          <cell r="B61">
            <v>1000512</v>
          </cell>
          <cell r="C61" t="str">
            <v>중국</v>
          </cell>
          <cell r="D61" t="str">
            <v>ZHU KUAN GROUP CO</v>
          </cell>
          <cell r="H61" t="str">
            <v>회수의문</v>
          </cell>
          <cell r="I61" t="str">
            <v>USD</v>
          </cell>
          <cell r="J61">
            <v>1675000</v>
          </cell>
          <cell r="K61">
            <v>837500</v>
          </cell>
          <cell r="L61">
            <v>837500</v>
          </cell>
          <cell r="M61">
            <v>1101145000</v>
          </cell>
          <cell r="N61">
            <v>36301</v>
          </cell>
          <cell r="O61" t="str">
            <v>ZHUHAI지방정부LOC</v>
          </cell>
          <cell r="P61" t="str">
            <v>이자 정상 납입</v>
          </cell>
          <cell r="Q61">
            <v>0.5</v>
          </cell>
        </row>
        <row r="62">
          <cell r="B62">
            <v>1000513</v>
          </cell>
          <cell r="C62" t="str">
            <v>인도네시아</v>
          </cell>
          <cell r="D62" t="str">
            <v>PT ELNUSA</v>
          </cell>
          <cell r="H62" t="str">
            <v>회수의문</v>
          </cell>
          <cell r="I62" t="str">
            <v>USD</v>
          </cell>
          <cell r="J62">
            <v>1250000</v>
          </cell>
          <cell r="K62">
            <v>1250000</v>
          </cell>
          <cell r="L62">
            <v>1250000</v>
          </cell>
          <cell r="M62">
            <v>1643500000</v>
          </cell>
          <cell r="N62">
            <v>37194</v>
          </cell>
          <cell r="O62" t="str">
            <v>PERTAMINA 보증</v>
          </cell>
          <cell r="P62" t="str">
            <v>채무재조정 서명지연, 이자연체</v>
          </cell>
          <cell r="Q62">
            <v>0</v>
          </cell>
        </row>
        <row r="63">
          <cell r="D63" t="str">
            <v>회수의문 합계:</v>
          </cell>
          <cell r="J63">
            <v>63421981.469999999</v>
          </cell>
          <cell r="K63">
            <v>29185600.099999994</v>
          </cell>
          <cell r="L63">
            <v>27843280.119999994</v>
          </cell>
          <cell r="M63">
            <v>36608363028</v>
          </cell>
          <cell r="Q63">
            <v>0.56098375555846536</v>
          </cell>
        </row>
        <row r="64">
          <cell r="B64">
            <v>8000001</v>
          </cell>
          <cell r="C64" t="str">
            <v>한국</v>
          </cell>
          <cell r="D64" t="str">
            <v>경남리스</v>
          </cell>
          <cell r="E64" t="str">
            <v>경남리스</v>
          </cell>
          <cell r="F64" t="str">
            <v>국내법인</v>
          </cell>
          <cell r="H64" t="str">
            <v>고정</v>
          </cell>
          <cell r="I64" t="str">
            <v>USD</v>
          </cell>
          <cell r="J64">
            <v>4285680</v>
          </cell>
          <cell r="K64">
            <v>4285680</v>
          </cell>
          <cell r="L64">
            <v>4285680</v>
          </cell>
          <cell r="M64">
            <v>5634812064</v>
          </cell>
          <cell r="Q64">
            <v>0</v>
          </cell>
        </row>
        <row r="65">
          <cell r="B65">
            <v>1000592</v>
          </cell>
          <cell r="C65" t="str">
            <v>한국</v>
          </cell>
          <cell r="D65" t="str">
            <v>경남리스금융</v>
          </cell>
          <cell r="E65" t="str">
            <v>경남리스금융</v>
          </cell>
          <cell r="F65" t="str">
            <v>국내법인</v>
          </cell>
          <cell r="H65" t="str">
            <v>고정</v>
          </cell>
          <cell r="I65" t="str">
            <v>USD</v>
          </cell>
          <cell r="J65">
            <v>1583760</v>
          </cell>
          <cell r="K65">
            <v>1583760</v>
          </cell>
          <cell r="L65">
            <v>1583760</v>
          </cell>
          <cell r="M65">
            <v>2082327648</v>
          </cell>
          <cell r="P65" t="str">
            <v>구조조정계획완료00.11.22이관</v>
          </cell>
          <cell r="Q65">
            <v>0</v>
          </cell>
        </row>
        <row r="66">
          <cell r="B66">
            <v>1000566</v>
          </cell>
          <cell r="C66" t="str">
            <v>한국</v>
          </cell>
          <cell r="D66" t="str">
            <v>DONG AH CANADA DEVELOPMENT CO</v>
          </cell>
          <cell r="E66" t="str">
            <v>동아건설</v>
          </cell>
          <cell r="F66" t="str">
            <v>현지법인</v>
          </cell>
          <cell r="H66" t="str">
            <v>고정</v>
          </cell>
          <cell r="I66" t="str">
            <v>CAD</v>
          </cell>
          <cell r="J66">
            <v>3909824.19</v>
          </cell>
          <cell r="K66">
            <v>2702040.7</v>
          </cell>
          <cell r="L66">
            <v>1702015.44</v>
          </cell>
          <cell r="M66">
            <v>2237884148</v>
          </cell>
          <cell r="N66">
            <v>36626</v>
          </cell>
          <cell r="O66" t="str">
            <v>㈜동아건설보증</v>
          </cell>
          <cell r="P66" t="str">
            <v>보증인 파산결정(2001.5)/충당금49%</v>
          </cell>
          <cell r="Q66">
            <v>0.56468235979684811</v>
          </cell>
        </row>
        <row r="67">
          <cell r="B67">
            <v>9000225</v>
          </cell>
          <cell r="C67" t="str">
            <v>한국</v>
          </cell>
          <cell r="D67" t="str">
            <v>DONG AH CANADA DEVELOPMENT CO</v>
          </cell>
          <cell r="E67" t="str">
            <v>동아건설</v>
          </cell>
          <cell r="F67" t="str">
            <v>현지법인</v>
          </cell>
          <cell r="H67" t="str">
            <v>고정</v>
          </cell>
          <cell r="I67" t="str">
            <v>CAD</v>
          </cell>
          <cell r="J67">
            <v>7342326.9399999995</v>
          </cell>
          <cell r="K67">
            <v>5074209.3</v>
          </cell>
          <cell r="L67">
            <v>3196244.44</v>
          </cell>
          <cell r="M67">
            <v>4202561626</v>
          </cell>
          <cell r="N67">
            <v>36626</v>
          </cell>
          <cell r="O67" t="str">
            <v>㈜동아건설보증</v>
          </cell>
          <cell r="P67" t="str">
            <v>보증인 파산결정(2001.5)/충당금49%</v>
          </cell>
          <cell r="Q67">
            <v>0.5646823594047149</v>
          </cell>
        </row>
        <row r="68">
          <cell r="B68">
            <v>12000001</v>
          </cell>
          <cell r="C68" t="str">
            <v>한국</v>
          </cell>
          <cell r="D68" t="str">
            <v>SHANDONG DAEWOO ELECTRONICS EQUIPMENT</v>
          </cell>
          <cell r="E68" t="str">
            <v>파츠닉</v>
          </cell>
          <cell r="F68" t="str">
            <v>현지법인</v>
          </cell>
          <cell r="H68" t="str">
            <v>고정</v>
          </cell>
          <cell r="I68" t="str">
            <v>JPY</v>
          </cell>
          <cell r="J68">
            <v>3306987.45</v>
          </cell>
          <cell r="K68">
            <v>439350000</v>
          </cell>
          <cell r="L68">
            <v>3306987.45</v>
          </cell>
          <cell r="M68">
            <v>4348027275</v>
          </cell>
          <cell r="P68" t="str">
            <v>충당금30%</v>
          </cell>
          <cell r="Q68">
            <v>0</v>
          </cell>
        </row>
        <row r="69">
          <cell r="B69">
            <v>1000546</v>
          </cell>
          <cell r="C69" t="str">
            <v>한국</v>
          </cell>
          <cell r="D69" t="str">
            <v>KDLC LEASE AND FINANCE LIMITED</v>
          </cell>
          <cell r="E69" t="str">
            <v>한국개발리스</v>
          </cell>
          <cell r="F69" t="str">
            <v>현지법인</v>
          </cell>
          <cell r="H69" t="str">
            <v>고정</v>
          </cell>
          <cell r="I69" t="str">
            <v>USD</v>
          </cell>
          <cell r="J69">
            <v>1500000.01</v>
          </cell>
          <cell r="K69">
            <v>1500000.01</v>
          </cell>
          <cell r="L69">
            <v>1500000.01</v>
          </cell>
          <cell r="M69">
            <v>1972200013</v>
          </cell>
          <cell r="P69" t="str">
            <v>모기업WORKOUT</v>
          </cell>
          <cell r="Q69">
            <v>0</v>
          </cell>
        </row>
        <row r="70">
          <cell r="B70">
            <v>1000438</v>
          </cell>
          <cell r="C70" t="str">
            <v>한국</v>
          </cell>
          <cell r="D70" t="str">
            <v>KDLC LEASE AND FINANCE LIMITED</v>
          </cell>
          <cell r="E70" t="str">
            <v>한국개발리스</v>
          </cell>
          <cell r="F70" t="str">
            <v>현지법인</v>
          </cell>
          <cell r="H70" t="str">
            <v>고정</v>
          </cell>
          <cell r="I70" t="str">
            <v>USD</v>
          </cell>
          <cell r="J70">
            <v>3749999.44</v>
          </cell>
          <cell r="K70">
            <v>3749999.44</v>
          </cell>
          <cell r="L70">
            <v>3749999.44</v>
          </cell>
          <cell r="M70">
            <v>4930499263</v>
          </cell>
          <cell r="P70" t="str">
            <v>모기업 WORKOUT</v>
          </cell>
          <cell r="Q70">
            <v>0</v>
          </cell>
        </row>
        <row r="71">
          <cell r="B71">
            <v>1000439</v>
          </cell>
          <cell r="C71" t="str">
            <v>한국</v>
          </cell>
          <cell r="D71" t="str">
            <v>KDLC LEASE AND FINANCE LIMITED</v>
          </cell>
          <cell r="E71" t="str">
            <v>한국개발리스</v>
          </cell>
          <cell r="F71" t="str">
            <v>현지법인</v>
          </cell>
          <cell r="H71" t="str">
            <v>고정</v>
          </cell>
          <cell r="I71" t="str">
            <v>USD</v>
          </cell>
          <cell r="J71">
            <v>3749999.99</v>
          </cell>
          <cell r="K71">
            <v>3749999.99</v>
          </cell>
          <cell r="L71">
            <v>3749999.99</v>
          </cell>
          <cell r="M71">
            <v>4930499986</v>
          </cell>
          <cell r="P71" t="str">
            <v>모기업 WORKOUT</v>
          </cell>
          <cell r="Q71">
            <v>0</v>
          </cell>
        </row>
        <row r="72">
          <cell r="B72">
            <v>12000002</v>
          </cell>
          <cell r="C72" t="str">
            <v>한국</v>
          </cell>
          <cell r="D72" t="str">
            <v>KOREA LEASING (HONGKONG)</v>
          </cell>
          <cell r="E72" t="str">
            <v>한국기업리스</v>
          </cell>
          <cell r="F72" t="str">
            <v>현지법인</v>
          </cell>
          <cell r="H72" t="str">
            <v>고정</v>
          </cell>
          <cell r="I72" t="str">
            <v>USD</v>
          </cell>
          <cell r="J72">
            <v>1207514.4099999999</v>
          </cell>
          <cell r="K72">
            <v>206445.93</v>
          </cell>
          <cell r="L72">
            <v>206445.93</v>
          </cell>
          <cell r="M72">
            <v>271435108</v>
          </cell>
          <cell r="P72" t="str">
            <v>모기업 부도</v>
          </cell>
          <cell r="Q72">
            <v>0.82903232599932286</v>
          </cell>
        </row>
        <row r="73">
          <cell r="B73">
            <v>1000559</v>
          </cell>
          <cell r="C73" t="str">
            <v>한국</v>
          </cell>
          <cell r="D73" t="str">
            <v>KOREA LEASING(SINGAPORE)</v>
          </cell>
          <cell r="E73" t="str">
            <v>한국기업리스</v>
          </cell>
          <cell r="F73" t="str">
            <v>현지법인</v>
          </cell>
          <cell r="H73" t="str">
            <v>고정</v>
          </cell>
          <cell r="I73" t="str">
            <v>USD</v>
          </cell>
          <cell r="J73">
            <v>4151507.34</v>
          </cell>
          <cell r="K73">
            <v>1463402.71</v>
          </cell>
          <cell r="L73">
            <v>1463402.71</v>
          </cell>
          <cell r="M73">
            <v>1924081883</v>
          </cell>
          <cell r="P73" t="str">
            <v>모기업 부도</v>
          </cell>
          <cell r="Q73">
            <v>0.6475008737428849</v>
          </cell>
        </row>
        <row r="74">
          <cell r="B74">
            <v>1000541</v>
          </cell>
          <cell r="C74" t="str">
            <v>한국</v>
          </cell>
          <cell r="D74" t="str">
            <v>한국리스여신(광은)</v>
          </cell>
          <cell r="E74" t="str">
            <v>한국리스여신</v>
          </cell>
          <cell r="F74" t="str">
            <v>국내법인</v>
          </cell>
          <cell r="H74" t="str">
            <v>고정</v>
          </cell>
          <cell r="I74" t="str">
            <v>USD</v>
          </cell>
          <cell r="J74">
            <v>761508.37</v>
          </cell>
          <cell r="K74">
            <v>761508.37</v>
          </cell>
          <cell r="L74">
            <v>761508.37</v>
          </cell>
          <cell r="M74">
            <v>1001231204</v>
          </cell>
          <cell r="P74" t="str">
            <v>충당금설정49%</v>
          </cell>
          <cell r="Q74">
            <v>0</v>
          </cell>
        </row>
        <row r="75">
          <cell r="B75">
            <v>1000450</v>
          </cell>
          <cell r="C75" t="str">
            <v>한국</v>
          </cell>
          <cell r="D75" t="str">
            <v>한국리스여신(광은)</v>
          </cell>
          <cell r="E75" t="str">
            <v>한국리스여신</v>
          </cell>
          <cell r="F75" t="str">
            <v>국내법인</v>
          </cell>
          <cell r="H75" t="str">
            <v>고정</v>
          </cell>
          <cell r="I75" t="str">
            <v>USD</v>
          </cell>
          <cell r="J75">
            <v>1777841.85</v>
          </cell>
          <cell r="K75">
            <v>1777841.85</v>
          </cell>
          <cell r="L75">
            <v>1777841.85</v>
          </cell>
          <cell r="M75">
            <v>2337506464</v>
          </cell>
          <cell r="P75" t="str">
            <v>충당금설정49%</v>
          </cell>
          <cell r="Q75">
            <v>0</v>
          </cell>
        </row>
        <row r="76">
          <cell r="B76">
            <v>8000003</v>
          </cell>
          <cell r="C76" t="str">
            <v>한국</v>
          </cell>
          <cell r="D76" t="str">
            <v>한국리스여신(광은리스)</v>
          </cell>
          <cell r="E76" t="str">
            <v>한국리스여신</v>
          </cell>
          <cell r="F76" t="str">
            <v>국내법인</v>
          </cell>
          <cell r="H76" t="str">
            <v>고정</v>
          </cell>
          <cell r="I76" t="str">
            <v>USD</v>
          </cell>
          <cell r="J76">
            <v>1269180.6000000001</v>
          </cell>
          <cell r="K76">
            <v>1269180.6000000001</v>
          </cell>
          <cell r="L76">
            <v>1269180.6000000001</v>
          </cell>
          <cell r="M76">
            <v>1668718652</v>
          </cell>
          <cell r="Q76">
            <v>0</v>
          </cell>
        </row>
        <row r="77">
          <cell r="B77">
            <v>1000449</v>
          </cell>
          <cell r="C77" t="str">
            <v>한국</v>
          </cell>
          <cell r="D77" t="str">
            <v>한국리스여신(대구)</v>
          </cell>
          <cell r="E77" t="str">
            <v>한국리스여신</v>
          </cell>
          <cell r="F77" t="str">
            <v>국내법인</v>
          </cell>
          <cell r="H77" t="str">
            <v>고정</v>
          </cell>
          <cell r="I77" t="str">
            <v>USD</v>
          </cell>
          <cell r="J77">
            <v>3431565.62</v>
          </cell>
          <cell r="K77">
            <v>3431565.62</v>
          </cell>
          <cell r="L77">
            <v>3431565.62</v>
          </cell>
          <cell r="M77">
            <v>4511822477</v>
          </cell>
          <cell r="P77" t="str">
            <v>충당금설정49%</v>
          </cell>
          <cell r="Q77">
            <v>0</v>
          </cell>
        </row>
        <row r="78">
          <cell r="B78">
            <v>8000002</v>
          </cell>
          <cell r="C78" t="str">
            <v>한국</v>
          </cell>
          <cell r="D78" t="str">
            <v>한국리스여신(서울리스)</v>
          </cell>
          <cell r="E78" t="str">
            <v>한국리스여신</v>
          </cell>
          <cell r="F78" t="str">
            <v>국내법인</v>
          </cell>
          <cell r="H78" t="str">
            <v>고정</v>
          </cell>
          <cell r="I78" t="str">
            <v>USD</v>
          </cell>
          <cell r="J78">
            <v>762015.17</v>
          </cell>
          <cell r="K78">
            <v>762015.17</v>
          </cell>
          <cell r="L78">
            <v>762015.17</v>
          </cell>
          <cell r="M78">
            <v>1001897545</v>
          </cell>
          <cell r="Q78">
            <v>0</v>
          </cell>
        </row>
        <row r="79">
          <cell r="B79">
            <v>8000004</v>
          </cell>
          <cell r="C79" t="str">
            <v>한국</v>
          </cell>
          <cell r="D79" t="str">
            <v>한국리스여신(Korea Leasing)</v>
          </cell>
          <cell r="E79" t="str">
            <v>한국리스여신</v>
          </cell>
          <cell r="F79" t="str">
            <v>국내법인</v>
          </cell>
          <cell r="H79" t="str">
            <v>고정</v>
          </cell>
          <cell r="I79" t="str">
            <v>USD</v>
          </cell>
          <cell r="J79">
            <v>519389.01</v>
          </cell>
          <cell r="K79">
            <v>519389.01</v>
          </cell>
          <cell r="L79">
            <v>519389.01</v>
          </cell>
          <cell r="M79">
            <v>682892670</v>
          </cell>
          <cell r="Q79">
            <v>0</v>
          </cell>
        </row>
        <row r="80">
          <cell r="B80">
            <v>8000007</v>
          </cell>
          <cell r="C80" t="str">
            <v>파키스탄</v>
          </cell>
          <cell r="D80" t="str">
            <v>Fauji Kabirwala Power Co</v>
          </cell>
          <cell r="F80" t="str">
            <v>외국법인</v>
          </cell>
          <cell r="H80" t="str">
            <v>고정</v>
          </cell>
          <cell r="I80" t="str">
            <v>USD</v>
          </cell>
          <cell r="J80">
            <v>6790762.5099999998</v>
          </cell>
          <cell r="K80">
            <v>6790762.5099999998</v>
          </cell>
          <cell r="L80">
            <v>6790762.5099999998</v>
          </cell>
          <cell r="M80">
            <v>8928494548</v>
          </cell>
          <cell r="P80" t="str">
            <v>원리금정상 납입중</v>
          </cell>
          <cell r="Q80">
            <v>0</v>
          </cell>
        </row>
        <row r="81">
          <cell r="B81">
            <v>9000290</v>
          </cell>
          <cell r="C81" t="str">
            <v>파키스탄</v>
          </cell>
          <cell r="D81" t="str">
            <v>GUL AHMED ENERGY LIMITED</v>
          </cell>
          <cell r="H81" t="str">
            <v>고정</v>
          </cell>
          <cell r="I81" t="str">
            <v>USD</v>
          </cell>
          <cell r="J81">
            <v>6111108.9000000004</v>
          </cell>
          <cell r="K81">
            <v>6111108.9000000004</v>
          </cell>
          <cell r="L81">
            <v>6111108.9000000004</v>
          </cell>
          <cell r="M81">
            <v>8034885981</v>
          </cell>
          <cell r="P81" t="str">
            <v>이자정상납입중</v>
          </cell>
          <cell r="Q81">
            <v>0</v>
          </cell>
        </row>
        <row r="82">
          <cell r="B82">
            <v>1000515</v>
          </cell>
          <cell r="C82" t="str">
            <v>파키스탄</v>
          </cell>
          <cell r="D82" t="str">
            <v>REPUBLIC OF PAKISTAN</v>
          </cell>
          <cell r="H82" t="str">
            <v>고정</v>
          </cell>
          <cell r="I82" t="str">
            <v>USD</v>
          </cell>
          <cell r="J82">
            <v>1200000</v>
          </cell>
          <cell r="K82">
            <v>1200000</v>
          </cell>
          <cell r="L82">
            <v>1200000</v>
          </cell>
          <cell r="M82">
            <v>1577760000</v>
          </cell>
          <cell r="P82" t="str">
            <v>이자정상납입중</v>
          </cell>
          <cell r="Q82">
            <v>0</v>
          </cell>
        </row>
        <row r="83">
          <cell r="B83">
            <v>12000006</v>
          </cell>
          <cell r="C83" t="str">
            <v>태국</v>
          </cell>
          <cell r="D83" t="str">
            <v>BANGKOK DUSIT MEDICAL SERVICE</v>
          </cell>
          <cell r="H83" t="str">
            <v>고정</v>
          </cell>
          <cell r="I83" t="str">
            <v>USD</v>
          </cell>
          <cell r="J83">
            <v>670250</v>
          </cell>
          <cell r="K83">
            <v>670250</v>
          </cell>
          <cell r="L83">
            <v>670250</v>
          </cell>
          <cell r="M83">
            <v>881244700</v>
          </cell>
          <cell r="P83" t="str">
            <v>2001.4.24채무재조정 완료</v>
          </cell>
          <cell r="Q83">
            <v>0</v>
          </cell>
        </row>
        <row r="84">
          <cell r="B84">
            <v>8000011</v>
          </cell>
          <cell r="C84" t="str">
            <v>인도네시아</v>
          </cell>
          <cell r="D84" t="str">
            <v>Bank Dagang Negara1</v>
          </cell>
          <cell r="F84" t="str">
            <v>외국법인</v>
          </cell>
          <cell r="H84" t="str">
            <v>고정</v>
          </cell>
          <cell r="I84" t="str">
            <v>USD</v>
          </cell>
          <cell r="J84">
            <v>300000</v>
          </cell>
          <cell r="K84">
            <v>300000</v>
          </cell>
          <cell r="L84">
            <v>300000</v>
          </cell>
          <cell r="M84">
            <v>394440000</v>
          </cell>
          <cell r="O84" t="str">
            <v>BANK INDONESIA 보증</v>
          </cell>
          <cell r="P84" t="str">
            <v>EXCHANGE OFFER             (이자정상납입중)</v>
          </cell>
          <cell r="Q84">
            <v>0</v>
          </cell>
        </row>
        <row r="85">
          <cell r="B85">
            <v>8000012</v>
          </cell>
          <cell r="C85" t="str">
            <v>인도네시아</v>
          </cell>
          <cell r="D85" t="str">
            <v>Bank Dagang Negara2</v>
          </cell>
          <cell r="F85" t="str">
            <v>외국법인</v>
          </cell>
          <cell r="H85" t="str">
            <v>고정</v>
          </cell>
          <cell r="I85" t="str">
            <v>USD</v>
          </cell>
          <cell r="J85">
            <v>1350000</v>
          </cell>
          <cell r="K85">
            <v>1350000</v>
          </cell>
          <cell r="L85">
            <v>1350000</v>
          </cell>
          <cell r="M85">
            <v>1774980000</v>
          </cell>
          <cell r="O85" t="str">
            <v>BANK INDONESIA 보증</v>
          </cell>
          <cell r="P85" t="str">
            <v>EXCHANGE OFFER             (이자정상납입중)</v>
          </cell>
          <cell r="Q85">
            <v>0</v>
          </cell>
        </row>
        <row r="86">
          <cell r="B86">
            <v>8000013</v>
          </cell>
          <cell r="C86" t="str">
            <v>인도네시아</v>
          </cell>
          <cell r="D86" t="str">
            <v>Bank Dagang Negara3</v>
          </cell>
          <cell r="F86" t="str">
            <v>외국법인</v>
          </cell>
          <cell r="H86" t="str">
            <v>고정</v>
          </cell>
          <cell r="I86" t="str">
            <v>USD</v>
          </cell>
          <cell r="J86">
            <v>1350000</v>
          </cell>
          <cell r="K86">
            <v>1350000</v>
          </cell>
          <cell r="L86">
            <v>1350000</v>
          </cell>
          <cell r="M86">
            <v>1774980000</v>
          </cell>
          <cell r="O86" t="str">
            <v>BANK INDONESIA 보증</v>
          </cell>
          <cell r="P86" t="str">
            <v>EXCHANGE OFFER             (이자정상납입중)</v>
          </cell>
          <cell r="Q86">
            <v>0</v>
          </cell>
        </row>
        <row r="87">
          <cell r="B87">
            <v>8000014</v>
          </cell>
          <cell r="C87" t="str">
            <v>인도네시아</v>
          </cell>
          <cell r="D87" t="str">
            <v>Bank Negara Indonesia1</v>
          </cell>
          <cell r="F87" t="str">
            <v>외국법인</v>
          </cell>
          <cell r="H87" t="str">
            <v>고정</v>
          </cell>
          <cell r="I87" t="str">
            <v>USD</v>
          </cell>
          <cell r="J87">
            <v>875000</v>
          </cell>
          <cell r="K87">
            <v>875000</v>
          </cell>
          <cell r="L87">
            <v>875000</v>
          </cell>
          <cell r="M87">
            <v>1150450000</v>
          </cell>
          <cell r="O87" t="str">
            <v>인니정부</v>
          </cell>
          <cell r="P87" t="str">
            <v>EXCHANGE OFFER             (이자정상납입중)</v>
          </cell>
          <cell r="Q87">
            <v>0</v>
          </cell>
        </row>
        <row r="88">
          <cell r="B88">
            <v>8000015</v>
          </cell>
          <cell r="C88" t="str">
            <v>인도네시아</v>
          </cell>
          <cell r="D88" t="str">
            <v>Bank Negara Indonesia2</v>
          </cell>
          <cell r="F88" t="str">
            <v>외국법인</v>
          </cell>
          <cell r="H88" t="str">
            <v>고정</v>
          </cell>
          <cell r="I88" t="str">
            <v>USD</v>
          </cell>
          <cell r="J88">
            <v>875000</v>
          </cell>
          <cell r="K88">
            <v>875000</v>
          </cell>
          <cell r="L88">
            <v>875000</v>
          </cell>
          <cell r="M88">
            <v>1150450000</v>
          </cell>
          <cell r="O88" t="str">
            <v>인니정부</v>
          </cell>
          <cell r="P88" t="str">
            <v>EXCHANGE OFFER             (이자정상납입중)</v>
          </cell>
          <cell r="Q88">
            <v>0</v>
          </cell>
        </row>
        <row r="89">
          <cell r="B89">
            <v>8000016</v>
          </cell>
          <cell r="C89" t="str">
            <v>인도네시아</v>
          </cell>
          <cell r="D89" t="str">
            <v>Bank Negara Indonesia3</v>
          </cell>
          <cell r="F89" t="str">
            <v>외국법인</v>
          </cell>
          <cell r="H89" t="str">
            <v>고정</v>
          </cell>
          <cell r="I89" t="str">
            <v>USD</v>
          </cell>
          <cell r="J89">
            <v>750000</v>
          </cell>
          <cell r="K89">
            <v>750000</v>
          </cell>
          <cell r="L89">
            <v>750000</v>
          </cell>
          <cell r="M89">
            <v>986100000</v>
          </cell>
          <cell r="O89" t="str">
            <v>인니정부</v>
          </cell>
          <cell r="P89" t="str">
            <v>EXCHANGE OFFER             (이자정상납입중)</v>
          </cell>
          <cell r="Q89">
            <v>0</v>
          </cell>
        </row>
        <row r="90">
          <cell r="B90">
            <v>1000417</v>
          </cell>
          <cell r="C90" t="str">
            <v>인도네시아</v>
          </cell>
          <cell r="D90" t="str">
            <v>BANK DANAMON INDONESIA</v>
          </cell>
          <cell r="H90" t="str">
            <v>고정</v>
          </cell>
          <cell r="I90" t="str">
            <v>USD</v>
          </cell>
          <cell r="J90">
            <v>500000</v>
          </cell>
          <cell r="K90">
            <v>500000</v>
          </cell>
          <cell r="L90">
            <v>500000</v>
          </cell>
          <cell r="M90">
            <v>657400000</v>
          </cell>
          <cell r="O90" t="str">
            <v>BANK INDONESIA  보증</v>
          </cell>
          <cell r="P90" t="str">
            <v>EXCHANGE OFFER             (이자정상납입중)</v>
          </cell>
          <cell r="Q90">
            <v>0</v>
          </cell>
        </row>
        <row r="91">
          <cell r="B91">
            <v>1000418</v>
          </cell>
          <cell r="C91" t="str">
            <v>인도네시아</v>
          </cell>
          <cell r="D91" t="str">
            <v>BANK DANAMON INDONESIA</v>
          </cell>
          <cell r="H91" t="str">
            <v>고정</v>
          </cell>
          <cell r="I91" t="str">
            <v>USD</v>
          </cell>
          <cell r="J91">
            <v>2250000</v>
          </cell>
          <cell r="K91">
            <v>2250000</v>
          </cell>
          <cell r="L91">
            <v>2250000</v>
          </cell>
          <cell r="M91">
            <v>2958300000</v>
          </cell>
          <cell r="O91" t="str">
            <v>BANK INDONESIA  보증</v>
          </cell>
          <cell r="P91" t="str">
            <v>EXCHANGE OFFER             (이자정상납입중)</v>
          </cell>
          <cell r="Q91">
            <v>0</v>
          </cell>
        </row>
        <row r="92">
          <cell r="B92">
            <v>1000419</v>
          </cell>
          <cell r="C92" t="str">
            <v>인도네시아</v>
          </cell>
          <cell r="D92" t="str">
            <v>BANK DANAMON INDONESIA</v>
          </cell>
          <cell r="H92" t="str">
            <v>고정</v>
          </cell>
          <cell r="I92" t="str">
            <v>USD</v>
          </cell>
          <cell r="J92">
            <v>2250000</v>
          </cell>
          <cell r="K92">
            <v>2250000</v>
          </cell>
          <cell r="L92">
            <v>2250000</v>
          </cell>
          <cell r="M92">
            <v>2958300000</v>
          </cell>
          <cell r="O92" t="str">
            <v>BANK INDONESIA  보증</v>
          </cell>
          <cell r="P92" t="str">
            <v>EXCHANGE OFFER             (이자정상납입중)</v>
          </cell>
          <cell r="Q92">
            <v>0</v>
          </cell>
        </row>
        <row r="93">
          <cell r="B93">
            <v>8000019</v>
          </cell>
          <cell r="C93" t="str">
            <v>인도네시아</v>
          </cell>
          <cell r="D93" t="str">
            <v>Bank Pembangunan Indonesia1</v>
          </cell>
          <cell r="F93" t="str">
            <v>외국법인</v>
          </cell>
          <cell r="H93" t="str">
            <v>고정</v>
          </cell>
          <cell r="I93" t="str">
            <v>USD</v>
          </cell>
          <cell r="J93">
            <v>3500000</v>
          </cell>
          <cell r="K93">
            <v>3500000</v>
          </cell>
          <cell r="L93">
            <v>3500000</v>
          </cell>
          <cell r="M93">
            <v>4601800000</v>
          </cell>
          <cell r="O93" t="str">
            <v>인니정부</v>
          </cell>
          <cell r="P93" t="str">
            <v>EXCHANGE OFFER             (이자정상납입중)</v>
          </cell>
          <cell r="Q93">
            <v>0</v>
          </cell>
        </row>
        <row r="94">
          <cell r="B94">
            <v>8000018</v>
          </cell>
          <cell r="C94" t="str">
            <v>인도네시아</v>
          </cell>
          <cell r="D94" t="str">
            <v>Bank Pembangunan Indonesia2</v>
          </cell>
          <cell r="F94" t="str">
            <v>외국법인</v>
          </cell>
          <cell r="H94" t="str">
            <v>고정</v>
          </cell>
          <cell r="I94" t="str">
            <v>USD</v>
          </cell>
          <cell r="J94">
            <v>3500000</v>
          </cell>
          <cell r="K94">
            <v>3500000</v>
          </cell>
          <cell r="L94">
            <v>3500000</v>
          </cell>
          <cell r="M94">
            <v>4601800000</v>
          </cell>
          <cell r="O94" t="str">
            <v>인니정부</v>
          </cell>
          <cell r="P94" t="str">
            <v>EXCHANGE OFFER             (이자정상납입중)</v>
          </cell>
          <cell r="Q94">
            <v>0</v>
          </cell>
        </row>
        <row r="95">
          <cell r="B95">
            <v>8000017</v>
          </cell>
          <cell r="C95" t="str">
            <v>인도네시아</v>
          </cell>
          <cell r="D95" t="str">
            <v>Bank Pembangunan Indonesia3</v>
          </cell>
          <cell r="F95" t="str">
            <v>외국법인</v>
          </cell>
          <cell r="H95" t="str">
            <v>고정</v>
          </cell>
          <cell r="I95" t="str">
            <v>USD</v>
          </cell>
          <cell r="J95">
            <v>3000000</v>
          </cell>
          <cell r="K95">
            <v>3000000</v>
          </cell>
          <cell r="L95">
            <v>3000000</v>
          </cell>
          <cell r="M95">
            <v>3944400000</v>
          </cell>
          <cell r="O95" t="str">
            <v>인니정부</v>
          </cell>
          <cell r="P95" t="str">
            <v>EXCHANGE OFFER             (이자정상납입중)</v>
          </cell>
          <cell r="Q95">
            <v>0</v>
          </cell>
        </row>
        <row r="96">
          <cell r="B96">
            <v>8000023</v>
          </cell>
          <cell r="C96" t="str">
            <v>인도네시아</v>
          </cell>
          <cell r="D96" t="str">
            <v>Bank Rakyat Indonesia1</v>
          </cell>
          <cell r="F96" t="str">
            <v>외국법인</v>
          </cell>
          <cell r="H96" t="str">
            <v>고정</v>
          </cell>
          <cell r="I96" t="str">
            <v>USD</v>
          </cell>
          <cell r="J96">
            <v>150000</v>
          </cell>
          <cell r="K96">
            <v>150000</v>
          </cell>
          <cell r="L96">
            <v>150000</v>
          </cell>
          <cell r="M96">
            <v>197220000</v>
          </cell>
          <cell r="O96" t="str">
            <v>인니정부</v>
          </cell>
          <cell r="P96" t="str">
            <v>EXCHANGE OFFER             (이자정상납입중)</v>
          </cell>
          <cell r="Q96">
            <v>0</v>
          </cell>
        </row>
        <row r="97">
          <cell r="B97">
            <v>8000021</v>
          </cell>
          <cell r="C97" t="str">
            <v>인도네시아</v>
          </cell>
          <cell r="D97" t="str">
            <v>Bank Rakyat Indonesia2</v>
          </cell>
          <cell r="F97" t="str">
            <v>외국법인</v>
          </cell>
          <cell r="H97" t="str">
            <v>고정</v>
          </cell>
          <cell r="I97" t="str">
            <v>USD</v>
          </cell>
          <cell r="J97">
            <v>1200000</v>
          </cell>
          <cell r="K97">
            <v>1200000</v>
          </cell>
          <cell r="L97">
            <v>1200000</v>
          </cell>
          <cell r="M97">
            <v>1577760000</v>
          </cell>
          <cell r="O97" t="str">
            <v>인니정부</v>
          </cell>
          <cell r="P97" t="str">
            <v>EXCHANGE OFFER             (이자정상납입중)</v>
          </cell>
          <cell r="Q97">
            <v>0</v>
          </cell>
        </row>
        <row r="98">
          <cell r="B98">
            <v>8000022</v>
          </cell>
          <cell r="C98" t="str">
            <v>인도네시아</v>
          </cell>
          <cell r="D98" t="str">
            <v>Bank Rakyat Indonesia3</v>
          </cell>
          <cell r="F98" t="str">
            <v>외국법인</v>
          </cell>
          <cell r="H98" t="str">
            <v>고정</v>
          </cell>
          <cell r="I98" t="str">
            <v>USD</v>
          </cell>
          <cell r="J98">
            <v>1050000</v>
          </cell>
          <cell r="K98">
            <v>1050000</v>
          </cell>
          <cell r="L98">
            <v>1050000</v>
          </cell>
          <cell r="M98">
            <v>1380540000</v>
          </cell>
          <cell r="O98" t="str">
            <v>인니정부</v>
          </cell>
          <cell r="P98" t="str">
            <v>EXCHANGE OFFER             (이자정상납입중)</v>
          </cell>
          <cell r="Q98">
            <v>0</v>
          </cell>
        </row>
        <row r="99">
          <cell r="B99">
            <v>8000020</v>
          </cell>
          <cell r="C99" t="str">
            <v>인도네시아</v>
          </cell>
          <cell r="D99" t="str">
            <v>Bank Rakyat Indonesia4</v>
          </cell>
          <cell r="F99" t="str">
            <v>외국법인</v>
          </cell>
          <cell r="H99" t="str">
            <v>고정</v>
          </cell>
          <cell r="I99" t="str">
            <v>USD</v>
          </cell>
          <cell r="J99">
            <v>600000</v>
          </cell>
          <cell r="K99">
            <v>600000</v>
          </cell>
          <cell r="L99">
            <v>600000</v>
          </cell>
          <cell r="M99">
            <v>788880000</v>
          </cell>
          <cell r="O99" t="str">
            <v>인니정부</v>
          </cell>
          <cell r="P99" t="str">
            <v>EXCHANGE OFFER             (이자정상납입중)</v>
          </cell>
          <cell r="Q99">
            <v>0</v>
          </cell>
        </row>
        <row r="100">
          <cell r="B100">
            <v>9000209</v>
          </cell>
          <cell r="C100" t="str">
            <v>인도네시아</v>
          </cell>
          <cell r="D100" t="str">
            <v>MGTI</v>
          </cell>
          <cell r="F100" t="str">
            <v>외국법인</v>
          </cell>
          <cell r="H100" t="str">
            <v>고정</v>
          </cell>
          <cell r="I100" t="str">
            <v>USD</v>
          </cell>
          <cell r="J100">
            <v>310135.63</v>
          </cell>
          <cell r="K100">
            <v>310135.63</v>
          </cell>
          <cell r="L100">
            <v>310135.63</v>
          </cell>
          <cell r="M100">
            <v>407766326</v>
          </cell>
          <cell r="P100" t="str">
            <v>이자정상납입(지급보증잔액-12월출자전환)</v>
          </cell>
          <cell r="Q100">
            <v>0</v>
          </cell>
        </row>
        <row r="101">
          <cell r="B101">
            <v>12000017</v>
          </cell>
          <cell r="C101" t="str">
            <v>인도네시아</v>
          </cell>
          <cell r="D101" t="str">
            <v>MGTI</v>
          </cell>
          <cell r="F101" t="str">
            <v>외국법인</v>
          </cell>
          <cell r="H101" t="str">
            <v>고정</v>
          </cell>
          <cell r="I101" t="str">
            <v>USD</v>
          </cell>
          <cell r="J101">
            <v>1899879.6</v>
          </cell>
          <cell r="K101">
            <v>1899879.6</v>
          </cell>
          <cell r="L101">
            <v>1899879.6</v>
          </cell>
          <cell r="M101">
            <v>2497961698</v>
          </cell>
          <cell r="Q101">
            <v>0</v>
          </cell>
        </row>
        <row r="102">
          <cell r="B102">
            <v>8000008</v>
          </cell>
          <cell r="C102" t="str">
            <v>인도네시아</v>
          </cell>
          <cell r="D102" t="str">
            <v>Musi-pulp A1</v>
          </cell>
          <cell r="F102" t="str">
            <v>외국법인</v>
          </cell>
          <cell r="H102" t="str">
            <v>고정</v>
          </cell>
          <cell r="I102" t="str">
            <v>USD</v>
          </cell>
          <cell r="J102">
            <v>11671465.17</v>
          </cell>
          <cell r="K102">
            <v>11671465.17</v>
          </cell>
          <cell r="L102">
            <v>11671465.17</v>
          </cell>
          <cell r="M102">
            <v>15345642405</v>
          </cell>
          <cell r="P102" t="str">
            <v>원리금상환 정상진행중</v>
          </cell>
          <cell r="Q102">
            <v>0</v>
          </cell>
        </row>
        <row r="103">
          <cell r="B103">
            <v>8000009</v>
          </cell>
          <cell r="C103" t="str">
            <v>인도네시아</v>
          </cell>
          <cell r="D103" t="str">
            <v>Musi-pulp B</v>
          </cell>
          <cell r="F103" t="str">
            <v>외국법인</v>
          </cell>
          <cell r="H103" t="str">
            <v>고정</v>
          </cell>
          <cell r="I103" t="str">
            <v>USD</v>
          </cell>
          <cell r="J103">
            <v>3150000</v>
          </cell>
          <cell r="K103">
            <v>3150000</v>
          </cell>
          <cell r="L103">
            <v>3150000</v>
          </cell>
          <cell r="M103">
            <v>4141620000</v>
          </cell>
          <cell r="P103" t="str">
            <v>원리금상환 정상진행중</v>
          </cell>
          <cell r="Q103">
            <v>0</v>
          </cell>
        </row>
        <row r="104">
          <cell r="B104">
            <v>1000035</v>
          </cell>
          <cell r="C104" t="str">
            <v>인도네시아</v>
          </cell>
          <cell r="D104" t="str">
            <v>PT TANJUNGENIM LESTARI PULP</v>
          </cell>
          <cell r="H104" t="str">
            <v>고정</v>
          </cell>
          <cell r="I104" t="str">
            <v>USD</v>
          </cell>
          <cell r="J104">
            <v>1800000</v>
          </cell>
          <cell r="K104">
            <v>1800000</v>
          </cell>
          <cell r="L104">
            <v>1800000</v>
          </cell>
          <cell r="M104">
            <v>2366640000</v>
          </cell>
          <cell r="P104" t="str">
            <v>원리금상환 정상진행중</v>
          </cell>
          <cell r="Q104">
            <v>0</v>
          </cell>
        </row>
        <row r="105">
          <cell r="B105">
            <v>1000034</v>
          </cell>
          <cell r="C105" t="str">
            <v>인도네시아</v>
          </cell>
          <cell r="D105" t="str">
            <v>PT TANJUNGENIM LESTARI PULP</v>
          </cell>
          <cell r="H105" t="str">
            <v>고정</v>
          </cell>
          <cell r="I105" t="str">
            <v>USD</v>
          </cell>
          <cell r="J105">
            <v>6669408.6699999999</v>
          </cell>
          <cell r="K105">
            <v>6669408.6699999999</v>
          </cell>
          <cell r="L105">
            <v>6669408.6699999999</v>
          </cell>
          <cell r="M105">
            <v>8768938519</v>
          </cell>
          <cell r="P105" t="str">
            <v>원리금상환 정상진행중</v>
          </cell>
          <cell r="Q105">
            <v>0</v>
          </cell>
        </row>
        <row r="106">
          <cell r="B106">
            <v>1000527</v>
          </cell>
          <cell r="C106" t="str">
            <v>인도네시아</v>
          </cell>
          <cell r="D106" t="str">
            <v>PAN INDONESIA BANK</v>
          </cell>
          <cell r="H106" t="str">
            <v>고정</v>
          </cell>
          <cell r="I106" t="str">
            <v>USD</v>
          </cell>
          <cell r="J106">
            <v>125000</v>
          </cell>
          <cell r="K106">
            <v>125000</v>
          </cell>
          <cell r="L106">
            <v>125000</v>
          </cell>
          <cell r="M106">
            <v>164350000</v>
          </cell>
          <cell r="O106" t="str">
            <v>BANK INDONESIA 보증</v>
          </cell>
          <cell r="P106" t="str">
            <v>EXCHANGE OFFER             (이자정상납입중)</v>
          </cell>
          <cell r="Q106">
            <v>0</v>
          </cell>
        </row>
        <row r="107">
          <cell r="B107">
            <v>1000528</v>
          </cell>
          <cell r="C107" t="str">
            <v>인도네시아</v>
          </cell>
          <cell r="D107" t="str">
            <v>PAN INDONESIA BANK</v>
          </cell>
          <cell r="H107" t="str">
            <v>고정</v>
          </cell>
          <cell r="I107" t="str">
            <v>USD</v>
          </cell>
          <cell r="J107">
            <v>562500</v>
          </cell>
          <cell r="K107">
            <v>562500</v>
          </cell>
          <cell r="L107">
            <v>562500</v>
          </cell>
          <cell r="M107">
            <v>739575000</v>
          </cell>
          <cell r="O107" t="str">
            <v>BANK INDONESIA  보증</v>
          </cell>
          <cell r="P107" t="str">
            <v>EXCHANGE OFFER             (이자정상납입중)</v>
          </cell>
          <cell r="Q107">
            <v>0</v>
          </cell>
        </row>
        <row r="108">
          <cell r="B108">
            <v>1000529</v>
          </cell>
          <cell r="C108" t="str">
            <v>인도네시아</v>
          </cell>
          <cell r="D108" t="str">
            <v>PAN INDONESIA BANK</v>
          </cell>
          <cell r="H108" t="str">
            <v>고정</v>
          </cell>
          <cell r="I108" t="str">
            <v>USD</v>
          </cell>
          <cell r="J108">
            <v>562500</v>
          </cell>
          <cell r="K108">
            <v>562500</v>
          </cell>
          <cell r="L108">
            <v>562500</v>
          </cell>
          <cell r="M108">
            <v>739575000</v>
          </cell>
          <cell r="O108" t="str">
            <v>BANK INDONESIA  보증</v>
          </cell>
          <cell r="P108" t="str">
            <v>EXCHANGE OFFER             (이자정상납입중)</v>
          </cell>
          <cell r="Q108">
            <v>0</v>
          </cell>
        </row>
        <row r="109">
          <cell r="B109">
            <v>1000556</v>
          </cell>
          <cell r="C109" t="str">
            <v>인도네시아</v>
          </cell>
          <cell r="D109" t="str">
            <v>PT BANK DAGANG NASIONAL INDONESIA</v>
          </cell>
          <cell r="H109" t="str">
            <v>고정</v>
          </cell>
          <cell r="I109" t="str">
            <v>USD</v>
          </cell>
          <cell r="J109">
            <v>200000</v>
          </cell>
          <cell r="K109">
            <v>200000</v>
          </cell>
          <cell r="L109">
            <v>200000</v>
          </cell>
          <cell r="M109">
            <v>262960000</v>
          </cell>
          <cell r="O109" t="str">
            <v>BANK INDONESIA 보증</v>
          </cell>
          <cell r="P109" t="str">
            <v>EXCHANGE OFFER             (이자정상납입중)</v>
          </cell>
          <cell r="Q109">
            <v>0</v>
          </cell>
        </row>
        <row r="110">
          <cell r="B110">
            <v>1000413</v>
          </cell>
          <cell r="C110" t="str">
            <v>인도네시아</v>
          </cell>
          <cell r="D110" t="str">
            <v>PT BANK INTERNATIONAL INDONESIA</v>
          </cell>
          <cell r="H110" t="str">
            <v>고정</v>
          </cell>
          <cell r="I110" t="str">
            <v>USD</v>
          </cell>
          <cell r="J110">
            <v>500000</v>
          </cell>
          <cell r="K110">
            <v>500000</v>
          </cell>
          <cell r="L110">
            <v>500000</v>
          </cell>
          <cell r="M110">
            <v>657400000</v>
          </cell>
          <cell r="O110" t="str">
            <v>BANK INDONESIA</v>
          </cell>
          <cell r="P110" t="str">
            <v>EXCHANGE OFFER             (이자정상납입중)</v>
          </cell>
          <cell r="Q110">
            <v>0</v>
          </cell>
        </row>
        <row r="111">
          <cell r="B111">
            <v>1000414</v>
          </cell>
          <cell r="C111" t="str">
            <v>인도네시아</v>
          </cell>
          <cell r="D111" t="str">
            <v>PT BANK INTERNATIONAL INDONESIA</v>
          </cell>
          <cell r="H111" t="str">
            <v>고정</v>
          </cell>
          <cell r="I111" t="str">
            <v>USD</v>
          </cell>
          <cell r="J111">
            <v>2250000</v>
          </cell>
          <cell r="K111">
            <v>2250000</v>
          </cell>
          <cell r="L111">
            <v>2250000</v>
          </cell>
          <cell r="M111">
            <v>2958300000</v>
          </cell>
          <cell r="O111" t="str">
            <v>BANK  INDONESIA</v>
          </cell>
          <cell r="P111" t="str">
            <v>EXCHANGE OFFER             (이자정상납입중)</v>
          </cell>
          <cell r="Q111">
            <v>0</v>
          </cell>
        </row>
        <row r="112">
          <cell r="B112">
            <v>1000415</v>
          </cell>
          <cell r="C112" t="str">
            <v>인도네시아</v>
          </cell>
          <cell r="D112" t="str">
            <v>PT BANK INTERNATIONAL INDONESIA</v>
          </cell>
          <cell r="H112" t="str">
            <v>고정</v>
          </cell>
          <cell r="I112" t="str">
            <v>USD</v>
          </cell>
          <cell r="J112">
            <v>2250000</v>
          </cell>
          <cell r="K112">
            <v>2250000</v>
          </cell>
          <cell r="L112">
            <v>2250000</v>
          </cell>
          <cell r="M112">
            <v>2958300000</v>
          </cell>
          <cell r="O112" t="str">
            <v>BANK  INDONESIA</v>
          </cell>
          <cell r="P112" t="str">
            <v>EXCHANGE OFFER             (이자정상납입중)</v>
          </cell>
          <cell r="Q112">
            <v>0</v>
          </cell>
        </row>
        <row r="113">
          <cell r="B113">
            <v>1000402</v>
          </cell>
          <cell r="C113" t="str">
            <v>인도네시아</v>
          </cell>
          <cell r="D113" t="str">
            <v>PT BANKBALI</v>
          </cell>
          <cell r="H113" t="str">
            <v>고정</v>
          </cell>
          <cell r="I113" t="str">
            <v>USD</v>
          </cell>
          <cell r="J113">
            <v>375000</v>
          </cell>
          <cell r="K113">
            <v>375000</v>
          </cell>
          <cell r="L113">
            <v>375000</v>
          </cell>
          <cell r="M113">
            <v>493050000</v>
          </cell>
          <cell r="O113" t="str">
            <v>BANK INDONESIA</v>
          </cell>
          <cell r="P113" t="str">
            <v>EXCHANGE OFFER             (이자정상납입중)</v>
          </cell>
          <cell r="Q113">
            <v>0</v>
          </cell>
        </row>
        <row r="114">
          <cell r="B114">
            <v>1000403</v>
          </cell>
          <cell r="C114" t="str">
            <v>인도네시아</v>
          </cell>
          <cell r="D114" t="str">
            <v>PT BANKBALI</v>
          </cell>
          <cell r="H114" t="str">
            <v>고정</v>
          </cell>
          <cell r="I114" t="str">
            <v>USD</v>
          </cell>
          <cell r="J114">
            <v>1687500</v>
          </cell>
          <cell r="K114">
            <v>1687500</v>
          </cell>
          <cell r="L114">
            <v>1687500</v>
          </cell>
          <cell r="M114">
            <v>2218725000</v>
          </cell>
          <cell r="O114" t="str">
            <v>BANK  INDONESIA</v>
          </cell>
          <cell r="P114" t="str">
            <v>EXCHANGE OFFER             (이자정상납입중)</v>
          </cell>
          <cell r="Q114">
            <v>0</v>
          </cell>
        </row>
        <row r="115">
          <cell r="B115">
            <v>1000404</v>
          </cell>
          <cell r="C115" t="str">
            <v>인도네시아</v>
          </cell>
          <cell r="D115" t="str">
            <v>PT BANKBALI</v>
          </cell>
          <cell r="H115" t="str">
            <v>고정</v>
          </cell>
          <cell r="I115" t="str">
            <v>USD</v>
          </cell>
          <cell r="J115">
            <v>1687500</v>
          </cell>
          <cell r="K115">
            <v>1687500</v>
          </cell>
          <cell r="L115">
            <v>1687500</v>
          </cell>
          <cell r="M115">
            <v>2218725000</v>
          </cell>
          <cell r="O115" t="str">
            <v>BANK  INDONESIA</v>
          </cell>
          <cell r="P115" t="str">
            <v>EXCHANGE OFFER             (이자정상납입중)</v>
          </cell>
          <cell r="Q115">
            <v>0</v>
          </cell>
        </row>
        <row r="116">
          <cell r="B116">
            <v>12000005</v>
          </cell>
          <cell r="C116" t="str">
            <v>인도네시아</v>
          </cell>
          <cell r="D116" t="str">
            <v>PT BNI MULTI FINANCE</v>
          </cell>
          <cell r="H116" t="str">
            <v>고정</v>
          </cell>
          <cell r="I116" t="str">
            <v>USD</v>
          </cell>
          <cell r="J116">
            <v>348416.83</v>
          </cell>
          <cell r="K116">
            <v>348416.83</v>
          </cell>
          <cell r="L116">
            <v>348416.83</v>
          </cell>
          <cell r="M116">
            <v>458098448</v>
          </cell>
          <cell r="P116" t="str">
            <v>채무재조정완료후 원리금 정상상환중</v>
          </cell>
          <cell r="Q116">
            <v>0</v>
          </cell>
        </row>
        <row r="117">
          <cell r="B117">
            <v>1000044</v>
          </cell>
          <cell r="C117" t="str">
            <v>인도네시아</v>
          </cell>
          <cell r="D117" t="str">
            <v>PT CLEMONT FINANCE</v>
          </cell>
          <cell r="H117" t="str">
            <v>고정</v>
          </cell>
          <cell r="I117" t="str">
            <v>USD</v>
          </cell>
          <cell r="J117">
            <v>900000</v>
          </cell>
          <cell r="K117">
            <v>900000</v>
          </cell>
          <cell r="L117">
            <v>900000</v>
          </cell>
          <cell r="M117">
            <v>1183320000</v>
          </cell>
          <cell r="O117" t="str">
            <v>KORINDO 보증</v>
          </cell>
          <cell r="P117" t="str">
            <v>채무재조정완료후 원리금 정상상환중</v>
          </cell>
          <cell r="Q117">
            <v>0</v>
          </cell>
        </row>
        <row r="118">
          <cell r="B118">
            <v>1000549</v>
          </cell>
          <cell r="C118" t="str">
            <v>인도네시아</v>
          </cell>
          <cell r="D118" t="str">
            <v>PT DANARECSA B.V</v>
          </cell>
          <cell r="H118" t="str">
            <v>고정</v>
          </cell>
          <cell r="I118" t="str">
            <v>USD</v>
          </cell>
          <cell r="J118">
            <v>2550000</v>
          </cell>
          <cell r="K118">
            <v>2550000</v>
          </cell>
          <cell r="L118">
            <v>2550000</v>
          </cell>
          <cell r="M118">
            <v>3352740000</v>
          </cell>
          <cell r="P118" t="str">
            <v>채무재조정완료후 이자 정상상환중</v>
          </cell>
          <cell r="Q118">
            <v>0</v>
          </cell>
        </row>
        <row r="119">
          <cell r="B119">
            <v>1000379</v>
          </cell>
          <cell r="C119" t="str">
            <v>인도네시아</v>
          </cell>
          <cell r="D119" t="str">
            <v>PT DANARECSA B.V</v>
          </cell>
          <cell r="H119" t="str">
            <v>고정</v>
          </cell>
          <cell r="I119" t="str">
            <v>USD</v>
          </cell>
          <cell r="J119">
            <v>4250000</v>
          </cell>
          <cell r="K119">
            <v>4250000</v>
          </cell>
          <cell r="L119">
            <v>4250000</v>
          </cell>
          <cell r="M119">
            <v>5587900000</v>
          </cell>
          <cell r="P119" t="str">
            <v>채무재조정완료후 이자 정상상환중</v>
          </cell>
          <cell r="Q119">
            <v>0</v>
          </cell>
        </row>
        <row r="120">
          <cell r="B120">
            <v>9000301</v>
          </cell>
          <cell r="C120" t="str">
            <v>인도네시아</v>
          </cell>
          <cell r="D120" t="str">
            <v>PT DANARECSA B.V</v>
          </cell>
          <cell r="H120" t="str">
            <v>고정</v>
          </cell>
          <cell r="I120" t="str">
            <v>USD</v>
          </cell>
          <cell r="J120">
            <v>12750000</v>
          </cell>
          <cell r="K120">
            <v>12750000</v>
          </cell>
          <cell r="L120">
            <v>12750000</v>
          </cell>
          <cell r="M120">
            <v>16763700000</v>
          </cell>
          <cell r="P120" t="str">
            <v>채무재조정완료후 이자 정상상환중</v>
          </cell>
          <cell r="Q120">
            <v>0</v>
          </cell>
        </row>
        <row r="121">
          <cell r="B121">
            <v>8000010</v>
          </cell>
          <cell r="C121" t="str">
            <v>인도네시아</v>
          </cell>
          <cell r="D121" t="str">
            <v>Republic of Indonesia</v>
          </cell>
          <cell r="F121" t="str">
            <v>외국법인</v>
          </cell>
          <cell r="H121" t="str">
            <v>고정</v>
          </cell>
          <cell r="I121" t="str">
            <v>USD</v>
          </cell>
          <cell r="J121">
            <v>3500000</v>
          </cell>
          <cell r="K121">
            <v>3500000</v>
          </cell>
          <cell r="L121">
            <v>3500000</v>
          </cell>
          <cell r="M121">
            <v>4601800000</v>
          </cell>
          <cell r="P121" t="str">
            <v>EXCHANGE OFFER             (이자정상납입중)</v>
          </cell>
          <cell r="Q121">
            <v>0</v>
          </cell>
        </row>
        <row r="122">
          <cell r="D122" t="str">
            <v>고정 합계:</v>
          </cell>
          <cell r="J122">
            <v>141580527.69999999</v>
          </cell>
          <cell r="K122">
            <v>570458466.01000011</v>
          </cell>
          <cell r="L122">
            <v>131537463.33999999</v>
          </cell>
          <cell r="M122">
            <v>172945670651</v>
          </cell>
          <cell r="Q122">
            <v>7.0935350525607621E-2</v>
          </cell>
        </row>
        <row r="123">
          <cell r="D123" t="str">
            <v>고정이하 합계:</v>
          </cell>
          <cell r="J123">
            <v>299029970.36957896</v>
          </cell>
          <cell r="K123">
            <v>609601867.87000012</v>
          </cell>
          <cell r="L123">
            <v>169338544.22999999</v>
          </cell>
          <cell r="M123">
            <v>222646550118</v>
          </cell>
          <cell r="Q123">
            <v>0.43370711641140852</v>
          </cell>
        </row>
        <row r="124">
          <cell r="B124">
            <v>1000436</v>
          </cell>
          <cell r="C124" t="str">
            <v>한국</v>
          </cell>
          <cell r="D124" t="str">
            <v>NANJING KUMHO TIRE CO LTD</v>
          </cell>
          <cell r="E124" t="str">
            <v>금호산업(타이어)</v>
          </cell>
          <cell r="F124" t="str">
            <v>현지법인</v>
          </cell>
          <cell r="H124" t="str">
            <v>요주의</v>
          </cell>
          <cell r="I124" t="str">
            <v>USD</v>
          </cell>
          <cell r="J124">
            <v>2433361.16</v>
          </cell>
          <cell r="K124">
            <v>2433361.16</v>
          </cell>
          <cell r="L124">
            <v>2433361.16</v>
          </cell>
          <cell r="M124">
            <v>3199383253</v>
          </cell>
          <cell r="Q124">
            <v>0</v>
          </cell>
        </row>
        <row r="125">
          <cell r="B125">
            <v>9000239</v>
          </cell>
          <cell r="C125" t="str">
            <v>한국</v>
          </cell>
          <cell r="D125" t="str">
            <v>NANJING KUMHO TIRE CO LTD</v>
          </cell>
          <cell r="E125" t="str">
            <v>금호산업(타이어)</v>
          </cell>
          <cell r="F125" t="str">
            <v>현지법인</v>
          </cell>
          <cell r="H125" t="str">
            <v>요주의</v>
          </cell>
          <cell r="I125" t="str">
            <v>USD</v>
          </cell>
          <cell r="J125">
            <v>4380058.9000000004</v>
          </cell>
          <cell r="K125">
            <v>4380058.9000000004</v>
          </cell>
          <cell r="L125">
            <v>4380058.9000000004</v>
          </cell>
          <cell r="M125">
            <v>5758901441</v>
          </cell>
          <cell r="Q125">
            <v>0</v>
          </cell>
        </row>
        <row r="126">
          <cell r="B126">
            <v>12000003</v>
          </cell>
          <cell r="C126" t="str">
            <v>한국</v>
          </cell>
          <cell r="D126" t="str">
            <v>대우종합기계</v>
          </cell>
          <cell r="E126" t="str">
            <v>대우종합기계</v>
          </cell>
          <cell r="F126" t="str">
            <v>국내법인</v>
          </cell>
          <cell r="H126" t="str">
            <v>요주의</v>
          </cell>
          <cell r="I126" t="str">
            <v>USD</v>
          </cell>
          <cell r="J126">
            <v>3140719.48</v>
          </cell>
          <cell r="K126">
            <v>3140719.48</v>
          </cell>
          <cell r="L126">
            <v>3140719.48</v>
          </cell>
          <cell r="M126">
            <v>4129417972</v>
          </cell>
          <cell r="Q126">
            <v>0</v>
          </cell>
        </row>
        <row r="127">
          <cell r="B127">
            <v>1000018</v>
          </cell>
          <cell r="C127" t="str">
            <v>한국</v>
          </cell>
          <cell r="D127" t="str">
            <v>OZ ALPHA(ASIANA AIRLINES)</v>
          </cell>
          <cell r="E127" t="str">
            <v>아시아나항공</v>
          </cell>
          <cell r="F127" t="str">
            <v>SPC</v>
          </cell>
          <cell r="H127" t="str">
            <v>요주의</v>
          </cell>
          <cell r="I127" t="str">
            <v>USD</v>
          </cell>
          <cell r="J127">
            <v>1446015.86</v>
          </cell>
          <cell r="K127">
            <v>1446015.86</v>
          </cell>
          <cell r="L127">
            <v>1446015.86</v>
          </cell>
          <cell r="M127">
            <v>1901221652</v>
          </cell>
          <cell r="O127" t="str">
            <v>금호석유화학 보증</v>
          </cell>
          <cell r="P127" t="str">
            <v xml:space="preserve"> </v>
          </cell>
          <cell r="Q127">
            <v>0</v>
          </cell>
        </row>
        <row r="128">
          <cell r="B128">
            <v>9000281</v>
          </cell>
          <cell r="C128" t="str">
            <v>한국</v>
          </cell>
          <cell r="D128" t="str">
            <v>OZ BETA (ASIANA AIRLINES)</v>
          </cell>
          <cell r="E128" t="str">
            <v>아시아나항공</v>
          </cell>
          <cell r="F128" t="str">
            <v>SPC</v>
          </cell>
          <cell r="H128" t="str">
            <v>요주의</v>
          </cell>
          <cell r="I128" t="str">
            <v>USD</v>
          </cell>
          <cell r="J128">
            <v>5876818.3399999999</v>
          </cell>
          <cell r="K128">
            <v>5876818.3399999999</v>
          </cell>
          <cell r="L128">
            <v>5876818.3399999999</v>
          </cell>
          <cell r="M128">
            <v>7726840753</v>
          </cell>
          <cell r="Q128">
            <v>0</v>
          </cell>
        </row>
        <row r="129">
          <cell r="B129">
            <v>1000123</v>
          </cell>
          <cell r="C129" t="str">
            <v>한국</v>
          </cell>
          <cell r="D129" t="str">
            <v>OZ DELTA (ASIANA AIRLINES)</v>
          </cell>
          <cell r="E129" t="str">
            <v>아시아나항공</v>
          </cell>
          <cell r="F129" t="str">
            <v>SPC</v>
          </cell>
          <cell r="H129" t="str">
            <v>요주의</v>
          </cell>
          <cell r="I129" t="str">
            <v>USD</v>
          </cell>
          <cell r="J129">
            <v>6655481.4100000001</v>
          </cell>
          <cell r="K129">
            <v>6655481.4100000001</v>
          </cell>
          <cell r="L129">
            <v>6655481.4100000001</v>
          </cell>
          <cell r="M129">
            <v>8750626957</v>
          </cell>
          <cell r="O129" t="str">
            <v>금호석유화학 보증</v>
          </cell>
          <cell r="Q129">
            <v>0</v>
          </cell>
        </row>
        <row r="130">
          <cell r="B130">
            <v>9000280</v>
          </cell>
          <cell r="C130" t="str">
            <v>한국</v>
          </cell>
          <cell r="D130" t="str">
            <v>OZ EVEREST(ASIANA AIRLINES)</v>
          </cell>
          <cell r="E130" t="str">
            <v>아시아나항공</v>
          </cell>
          <cell r="F130" t="str">
            <v>SPC</v>
          </cell>
          <cell r="H130" t="str">
            <v>요주의</v>
          </cell>
          <cell r="I130" t="str">
            <v>USD</v>
          </cell>
          <cell r="J130">
            <v>2897205</v>
          </cell>
          <cell r="K130">
            <v>2897205</v>
          </cell>
          <cell r="L130">
            <v>2897205</v>
          </cell>
          <cell r="M130">
            <v>3809245134</v>
          </cell>
          <cell r="Q130">
            <v>0</v>
          </cell>
        </row>
        <row r="131">
          <cell r="B131">
            <v>8000054</v>
          </cell>
          <cell r="C131" t="str">
            <v>한국</v>
          </cell>
          <cell r="D131" t="str">
            <v>아시아나(OZ PRIME)</v>
          </cell>
          <cell r="E131" t="str">
            <v>아시아나항공</v>
          </cell>
          <cell r="F131" t="str">
            <v>SPC</v>
          </cell>
          <cell r="H131" t="str">
            <v>요주의</v>
          </cell>
          <cell r="I131" t="str">
            <v>USD</v>
          </cell>
          <cell r="J131">
            <v>4978413.0599999996</v>
          </cell>
          <cell r="K131">
            <v>4978413.0599999996</v>
          </cell>
          <cell r="L131">
            <v>4978413.0599999996</v>
          </cell>
          <cell r="M131">
            <v>6545617491</v>
          </cell>
          <cell r="O131" t="str">
            <v>금호산업</v>
          </cell>
          <cell r="Q131">
            <v>0</v>
          </cell>
        </row>
        <row r="132">
          <cell r="B132">
            <v>1000066</v>
          </cell>
          <cell r="C132" t="str">
            <v>한국</v>
          </cell>
          <cell r="D132" t="str">
            <v>NATIONAL IRANIAN TANKER CO</v>
          </cell>
          <cell r="H132" t="str">
            <v>요주의</v>
          </cell>
          <cell r="I132" t="str">
            <v>USD</v>
          </cell>
          <cell r="J132">
            <v>1058823.54</v>
          </cell>
          <cell r="K132">
            <v>1058823.54</v>
          </cell>
          <cell r="L132">
            <v>1058823.54</v>
          </cell>
          <cell r="M132">
            <v>1392141190</v>
          </cell>
          <cell r="O132" t="str">
            <v>대우조선 보증</v>
          </cell>
          <cell r="Q132">
            <v>0</v>
          </cell>
        </row>
        <row r="133">
          <cell r="B133">
            <v>1000426</v>
          </cell>
          <cell r="C133" t="str">
            <v>한국</v>
          </cell>
          <cell r="D133" t="str">
            <v>NATIONAL IRANIAN TANKER CO</v>
          </cell>
          <cell r="H133" t="str">
            <v>요주의</v>
          </cell>
          <cell r="I133" t="str">
            <v>USD</v>
          </cell>
          <cell r="J133">
            <v>1411764.66</v>
          </cell>
          <cell r="K133">
            <v>1411764.66</v>
          </cell>
          <cell r="L133">
            <v>1411764.66</v>
          </cell>
          <cell r="M133">
            <v>1856188174</v>
          </cell>
          <cell r="O133" t="str">
            <v>수출보험공사부보/대우조선보증</v>
          </cell>
          <cell r="Q133">
            <v>0</v>
          </cell>
        </row>
        <row r="134">
          <cell r="B134">
            <v>1000427</v>
          </cell>
          <cell r="C134" t="str">
            <v>한국</v>
          </cell>
          <cell r="D134" t="str">
            <v>NATIONAL IRANIAN TANKER CO</v>
          </cell>
          <cell r="H134" t="str">
            <v>요주의</v>
          </cell>
          <cell r="I134" t="str">
            <v>USD</v>
          </cell>
          <cell r="J134">
            <v>1411764.66</v>
          </cell>
          <cell r="K134">
            <v>1411764.66</v>
          </cell>
          <cell r="L134">
            <v>1411764.66</v>
          </cell>
          <cell r="M134">
            <v>1856188174</v>
          </cell>
          <cell r="O134" t="str">
            <v>대우조선 보증</v>
          </cell>
          <cell r="Q134">
            <v>0</v>
          </cell>
        </row>
        <row r="135">
          <cell r="B135">
            <v>1000596</v>
          </cell>
          <cell r="C135" t="str">
            <v>태국</v>
          </cell>
          <cell r="D135" t="str">
            <v>THAI OIL COMPANY</v>
          </cell>
          <cell r="H135" t="str">
            <v>요주의</v>
          </cell>
          <cell r="I135" t="str">
            <v>USD</v>
          </cell>
          <cell r="J135">
            <v>750000</v>
          </cell>
          <cell r="K135">
            <v>750000</v>
          </cell>
          <cell r="L135">
            <v>750000</v>
          </cell>
          <cell r="M135">
            <v>986100000</v>
          </cell>
          <cell r="P135" t="str">
            <v>대출내역변경예정</v>
          </cell>
          <cell r="Q135">
            <v>0</v>
          </cell>
        </row>
        <row r="136">
          <cell r="B136">
            <v>1000557</v>
          </cell>
          <cell r="C136" t="str">
            <v>중국</v>
          </cell>
          <cell r="D136" t="str">
            <v>YUE XIU CAPITAL</v>
          </cell>
          <cell r="H136" t="str">
            <v>요주의</v>
          </cell>
          <cell r="I136" t="str">
            <v>USD</v>
          </cell>
          <cell r="J136">
            <v>1990440</v>
          </cell>
          <cell r="K136">
            <v>1990440</v>
          </cell>
          <cell r="L136">
            <v>1990440</v>
          </cell>
          <cell r="M136">
            <v>2617030512</v>
          </cell>
          <cell r="Q136">
            <v>0</v>
          </cell>
        </row>
        <row r="137">
          <cell r="D137" t="str">
            <v>요주의 합계:</v>
          </cell>
          <cell r="J137">
            <v>38430866.069999993</v>
          </cell>
          <cell r="K137">
            <v>38430866.069999993</v>
          </cell>
          <cell r="L137">
            <v>38430866.069999993</v>
          </cell>
          <cell r="M137">
            <v>50528902703</v>
          </cell>
        </row>
        <row r="138">
          <cell r="B138">
            <v>9000279</v>
          </cell>
          <cell r="C138" t="str">
            <v>한국</v>
          </cell>
          <cell r="D138" t="str">
            <v>DSC MARITIME S.A</v>
          </cell>
          <cell r="E138" t="str">
            <v>한진해운</v>
          </cell>
          <cell r="F138" t="str">
            <v>SPC</v>
          </cell>
          <cell r="H138" t="str">
            <v>정상</v>
          </cell>
          <cell r="I138" t="str">
            <v>USD</v>
          </cell>
          <cell r="J138">
            <v>3409219.34</v>
          </cell>
          <cell r="K138">
            <v>3409219.34</v>
          </cell>
          <cell r="L138">
            <v>3409219.34</v>
          </cell>
          <cell r="M138">
            <v>4482441588</v>
          </cell>
          <cell r="O138" t="str">
            <v>대한항공보증</v>
          </cell>
          <cell r="Q138">
            <v>0</v>
          </cell>
        </row>
        <row r="139">
          <cell r="B139">
            <v>9000264</v>
          </cell>
          <cell r="C139" t="str">
            <v>한국</v>
          </cell>
          <cell r="D139" t="str">
            <v>JSS MARITIME S.A</v>
          </cell>
          <cell r="E139" t="str">
            <v>한진해운</v>
          </cell>
          <cell r="F139" t="str">
            <v>SPC</v>
          </cell>
          <cell r="H139" t="str">
            <v>정상</v>
          </cell>
          <cell r="I139" t="str">
            <v>USD</v>
          </cell>
          <cell r="J139">
            <v>3332302.71</v>
          </cell>
          <cell r="K139">
            <v>3332302.71</v>
          </cell>
          <cell r="L139">
            <v>3332302.71</v>
          </cell>
          <cell r="M139">
            <v>4381311603</v>
          </cell>
          <cell r="O139" t="str">
            <v>대한항공보증</v>
          </cell>
          <cell r="Q139">
            <v>0</v>
          </cell>
        </row>
        <row r="140">
          <cell r="B140">
            <v>9000263</v>
          </cell>
          <cell r="C140" t="str">
            <v>한국</v>
          </cell>
          <cell r="D140" t="str">
            <v>KSB INTERNATIONAL S A</v>
          </cell>
          <cell r="E140" t="str">
            <v>한진해운</v>
          </cell>
          <cell r="F140" t="str">
            <v>SPC</v>
          </cell>
          <cell r="H140" t="str">
            <v>정상</v>
          </cell>
          <cell r="I140" t="str">
            <v>USD</v>
          </cell>
          <cell r="J140">
            <v>3419571.39</v>
          </cell>
          <cell r="K140">
            <v>3419571.39</v>
          </cell>
          <cell r="L140">
            <v>3419571.39</v>
          </cell>
          <cell r="M140">
            <v>4496052463</v>
          </cell>
          <cell r="O140" t="str">
            <v>대한항공보증</v>
          </cell>
          <cell r="Q140">
            <v>0</v>
          </cell>
        </row>
        <row r="141">
          <cell r="B141">
            <v>1000014</v>
          </cell>
          <cell r="C141" t="str">
            <v>한국</v>
          </cell>
          <cell r="D141" t="str">
            <v>KSB INTERNATIONAL S.A</v>
          </cell>
          <cell r="E141" t="str">
            <v>한진해운</v>
          </cell>
          <cell r="F141" t="str">
            <v>SPC</v>
          </cell>
          <cell r="H141" t="str">
            <v>정상</v>
          </cell>
          <cell r="I141" t="str">
            <v>USD</v>
          </cell>
          <cell r="J141">
            <v>1172105.72</v>
          </cell>
          <cell r="K141">
            <v>1172105.72</v>
          </cell>
          <cell r="L141">
            <v>1172105.72</v>
          </cell>
          <cell r="M141">
            <v>1541084600</v>
          </cell>
          <cell r="O141" t="str">
            <v>대한항공보증</v>
          </cell>
          <cell r="Q141">
            <v>0</v>
          </cell>
        </row>
        <row r="142">
          <cell r="B142">
            <v>9000262</v>
          </cell>
          <cell r="C142" t="str">
            <v>한국</v>
          </cell>
          <cell r="D142" t="str">
            <v>KSC INTERNATIONAL S A</v>
          </cell>
          <cell r="E142" t="str">
            <v>한진해운</v>
          </cell>
          <cell r="F142" t="str">
            <v>SPC</v>
          </cell>
          <cell r="H142" t="str">
            <v>정상</v>
          </cell>
          <cell r="I142" t="str">
            <v>USD</v>
          </cell>
          <cell r="J142">
            <v>2926099.97</v>
          </cell>
          <cell r="K142">
            <v>2926099.97</v>
          </cell>
          <cell r="L142">
            <v>2926099.97</v>
          </cell>
          <cell r="M142">
            <v>3847236240</v>
          </cell>
          <cell r="O142" t="str">
            <v>대한항공보증</v>
          </cell>
          <cell r="Q142">
            <v>0</v>
          </cell>
        </row>
        <row r="143">
          <cell r="B143">
            <v>1000015</v>
          </cell>
          <cell r="C143" t="str">
            <v>한국</v>
          </cell>
          <cell r="D143" t="str">
            <v>KSC INTERNATIONAL S.A</v>
          </cell>
          <cell r="E143" t="str">
            <v>한진해운</v>
          </cell>
          <cell r="F143" t="str">
            <v>SPC</v>
          </cell>
          <cell r="H143" t="str">
            <v>정상</v>
          </cell>
          <cell r="I143" t="str">
            <v>USD</v>
          </cell>
          <cell r="J143">
            <v>1002961.17</v>
          </cell>
          <cell r="K143">
            <v>1002961.17</v>
          </cell>
          <cell r="L143">
            <v>1002961.17</v>
          </cell>
          <cell r="M143">
            <v>1318693346</v>
          </cell>
          <cell r="O143" t="str">
            <v>대한항공보증</v>
          </cell>
          <cell r="Q143">
            <v>0</v>
          </cell>
        </row>
        <row r="144">
          <cell r="B144">
            <v>9000261</v>
          </cell>
          <cell r="C144" t="str">
            <v>한국</v>
          </cell>
          <cell r="D144" t="str">
            <v>KSE INTERNATIONAL S A</v>
          </cell>
          <cell r="E144" t="str">
            <v>한진해운</v>
          </cell>
          <cell r="F144" t="str">
            <v>SPC</v>
          </cell>
          <cell r="H144" t="str">
            <v>정상</v>
          </cell>
          <cell r="I144" t="str">
            <v>USD</v>
          </cell>
          <cell r="J144">
            <v>7715146.21</v>
          </cell>
          <cell r="K144">
            <v>7715146.21</v>
          </cell>
          <cell r="L144">
            <v>7715146.21</v>
          </cell>
          <cell r="M144">
            <v>10143874236</v>
          </cell>
          <cell r="O144" t="str">
            <v>대한항공보증</v>
          </cell>
          <cell r="Q144">
            <v>0</v>
          </cell>
        </row>
        <row r="145">
          <cell r="B145">
            <v>1000103</v>
          </cell>
          <cell r="C145" t="str">
            <v>한국</v>
          </cell>
          <cell r="D145" t="str">
            <v>KSE INTERNATIONAL S.A</v>
          </cell>
          <cell r="E145" t="str">
            <v>한진해운</v>
          </cell>
          <cell r="F145" t="str">
            <v>SPC</v>
          </cell>
          <cell r="H145" t="str">
            <v>정상</v>
          </cell>
          <cell r="I145" t="str">
            <v>USD</v>
          </cell>
          <cell r="J145">
            <v>7715146.21</v>
          </cell>
          <cell r="K145">
            <v>7715146.21</v>
          </cell>
          <cell r="L145">
            <v>7715146.21</v>
          </cell>
          <cell r="M145">
            <v>10143874236</v>
          </cell>
          <cell r="O145" t="str">
            <v>대한항공보증</v>
          </cell>
          <cell r="Q145">
            <v>0</v>
          </cell>
        </row>
        <row r="146">
          <cell r="B146">
            <v>9000260</v>
          </cell>
          <cell r="C146" t="str">
            <v>한국</v>
          </cell>
          <cell r="D146" t="str">
            <v>KSF INTERNATIONAL PANAMA</v>
          </cell>
          <cell r="E146" t="str">
            <v>한진해운</v>
          </cell>
          <cell r="F146" t="str">
            <v>SPC</v>
          </cell>
          <cell r="H146" t="str">
            <v>정상</v>
          </cell>
          <cell r="I146" t="str">
            <v>USD</v>
          </cell>
          <cell r="J146">
            <v>2505018.23</v>
          </cell>
          <cell r="K146">
            <v>2505018.23</v>
          </cell>
          <cell r="L146">
            <v>2505018.23</v>
          </cell>
          <cell r="M146">
            <v>3293597968</v>
          </cell>
          <cell r="O146" t="str">
            <v>대한항공보증</v>
          </cell>
          <cell r="Q146">
            <v>0</v>
          </cell>
        </row>
        <row r="147">
          <cell r="B147">
            <v>1000151</v>
          </cell>
          <cell r="C147" t="str">
            <v>한국</v>
          </cell>
          <cell r="D147" t="str">
            <v>KSG INTERNATIONAL S.A</v>
          </cell>
          <cell r="E147" t="str">
            <v>한진해운</v>
          </cell>
          <cell r="F147" t="str">
            <v>SPC</v>
          </cell>
          <cell r="H147" t="str">
            <v>정상</v>
          </cell>
          <cell r="I147" t="str">
            <v>USD</v>
          </cell>
          <cell r="J147">
            <v>18549698.859999999</v>
          </cell>
          <cell r="K147">
            <v>18549698.859999999</v>
          </cell>
          <cell r="L147">
            <v>18549698.859999999</v>
          </cell>
          <cell r="M147">
            <v>24389144061</v>
          </cell>
          <cell r="O147" t="str">
            <v>가스공사/한진중공업 보증</v>
          </cell>
          <cell r="Q147">
            <v>0</v>
          </cell>
        </row>
        <row r="148">
          <cell r="B148">
            <v>1000154</v>
          </cell>
          <cell r="C148" t="str">
            <v>한국</v>
          </cell>
          <cell r="D148" t="str">
            <v>KSH INTERNATIONAL S.A</v>
          </cell>
          <cell r="E148" t="str">
            <v>한진해운</v>
          </cell>
          <cell r="F148" t="str">
            <v>SPC</v>
          </cell>
          <cell r="H148" t="str">
            <v>정상</v>
          </cell>
          <cell r="I148" t="str">
            <v>USD</v>
          </cell>
          <cell r="J148">
            <v>19398299.960000001</v>
          </cell>
          <cell r="K148">
            <v>19398299.960000001</v>
          </cell>
          <cell r="L148">
            <v>19398299.960000001</v>
          </cell>
          <cell r="M148">
            <v>25504884787</v>
          </cell>
          <cell r="O148" t="str">
            <v>산업은행보증서</v>
          </cell>
          <cell r="Q148">
            <v>0</v>
          </cell>
        </row>
        <row r="149">
          <cell r="B149">
            <v>9000278</v>
          </cell>
          <cell r="C149" t="str">
            <v>한국</v>
          </cell>
          <cell r="D149" t="str">
            <v>KSM INTERNATIONAL S A</v>
          </cell>
          <cell r="E149" t="str">
            <v>한진해운</v>
          </cell>
          <cell r="F149" t="str">
            <v>SPC</v>
          </cell>
          <cell r="H149" t="str">
            <v>정상</v>
          </cell>
          <cell r="I149" t="str">
            <v>USD</v>
          </cell>
          <cell r="J149">
            <v>3186828.46</v>
          </cell>
          <cell r="K149">
            <v>3186828.46</v>
          </cell>
          <cell r="L149">
            <v>3186828.46</v>
          </cell>
          <cell r="M149">
            <v>4190042059</v>
          </cell>
          <cell r="O149" t="str">
            <v>대한항공보증</v>
          </cell>
          <cell r="Q149">
            <v>0</v>
          </cell>
        </row>
        <row r="150">
          <cell r="B150">
            <v>1000102</v>
          </cell>
          <cell r="C150" t="str">
            <v>한국</v>
          </cell>
          <cell r="D150" t="str">
            <v>KSM INTERNATIONAL S.A</v>
          </cell>
          <cell r="E150" t="str">
            <v>한진해운</v>
          </cell>
          <cell r="F150" t="str">
            <v>SPC</v>
          </cell>
          <cell r="H150" t="str">
            <v>정상</v>
          </cell>
          <cell r="I150" t="str">
            <v>USD</v>
          </cell>
          <cell r="J150">
            <v>1593414.31</v>
          </cell>
          <cell r="K150">
            <v>1593414.31</v>
          </cell>
          <cell r="L150">
            <v>1593414.31</v>
          </cell>
          <cell r="M150">
            <v>2095021134</v>
          </cell>
          <cell r="O150" t="str">
            <v>대한항공보증</v>
          </cell>
          <cell r="Q150">
            <v>0</v>
          </cell>
        </row>
        <row r="151">
          <cell r="B151">
            <v>1000012</v>
          </cell>
          <cell r="C151" t="str">
            <v>한국</v>
          </cell>
          <cell r="D151" t="str">
            <v>KSM INTERNATIONAL S.A</v>
          </cell>
          <cell r="E151" t="str">
            <v>한진해운</v>
          </cell>
          <cell r="F151" t="str">
            <v>SPC</v>
          </cell>
          <cell r="H151" t="str">
            <v>정상</v>
          </cell>
          <cell r="I151" t="str">
            <v>USD</v>
          </cell>
          <cell r="J151">
            <v>2124552.4</v>
          </cell>
          <cell r="K151">
            <v>2124552.4</v>
          </cell>
          <cell r="L151">
            <v>2124552.4</v>
          </cell>
          <cell r="M151">
            <v>2793361495</v>
          </cell>
          <cell r="O151" t="str">
            <v>대한항공보증</v>
          </cell>
          <cell r="Q151">
            <v>0</v>
          </cell>
        </row>
        <row r="152">
          <cell r="B152">
            <v>1000003</v>
          </cell>
          <cell r="C152" t="str">
            <v>한국</v>
          </cell>
          <cell r="D152" t="str">
            <v>LNK INTERNATIONAL S.A</v>
          </cell>
          <cell r="E152" t="str">
            <v>한진해운</v>
          </cell>
          <cell r="F152" t="str">
            <v>SPC</v>
          </cell>
          <cell r="H152" t="str">
            <v>정상</v>
          </cell>
          <cell r="I152" t="str">
            <v>USD</v>
          </cell>
          <cell r="J152">
            <v>1697923.01</v>
          </cell>
          <cell r="K152">
            <v>1697923.01</v>
          </cell>
          <cell r="L152">
            <v>1697923.01</v>
          </cell>
          <cell r="M152">
            <v>2232429173</v>
          </cell>
          <cell r="O152" t="str">
            <v>대한항공보증</v>
          </cell>
          <cell r="Q152">
            <v>0</v>
          </cell>
        </row>
        <row r="153">
          <cell r="B153">
            <v>1000101</v>
          </cell>
          <cell r="C153" t="str">
            <v>한국</v>
          </cell>
          <cell r="D153" t="str">
            <v>LNK INTERNATIONAL S.A</v>
          </cell>
          <cell r="E153" t="str">
            <v>한진해운</v>
          </cell>
          <cell r="F153" t="str">
            <v>SPC</v>
          </cell>
          <cell r="H153" t="str">
            <v>정상</v>
          </cell>
          <cell r="I153" t="str">
            <v>USD</v>
          </cell>
          <cell r="J153">
            <v>2027112.12</v>
          </cell>
          <cell r="K153">
            <v>2027112.12</v>
          </cell>
          <cell r="L153">
            <v>2027112.12</v>
          </cell>
          <cell r="M153">
            <v>2665247015</v>
          </cell>
          <cell r="O153" t="str">
            <v>대한항공보증</v>
          </cell>
          <cell r="Q153">
            <v>0</v>
          </cell>
        </row>
        <row r="154">
          <cell r="B154">
            <v>9000246</v>
          </cell>
          <cell r="C154" t="str">
            <v>한국</v>
          </cell>
          <cell r="D154" t="str">
            <v>NEW MARITIME IMPERIAL S A</v>
          </cell>
          <cell r="E154" t="str">
            <v>한진해운</v>
          </cell>
          <cell r="F154" t="str">
            <v>SPC</v>
          </cell>
          <cell r="H154" t="str">
            <v>정상</v>
          </cell>
          <cell r="I154" t="str">
            <v>USD</v>
          </cell>
          <cell r="J154">
            <v>3792014.71</v>
          </cell>
          <cell r="K154">
            <v>3792014.71</v>
          </cell>
          <cell r="L154">
            <v>3792014.71</v>
          </cell>
          <cell r="M154">
            <v>4985740940</v>
          </cell>
          <cell r="O154" t="str">
            <v>대한항공보증</v>
          </cell>
          <cell r="Q154">
            <v>0</v>
          </cell>
        </row>
        <row r="155">
          <cell r="B155">
            <v>9000254</v>
          </cell>
          <cell r="C155" t="str">
            <v>한국</v>
          </cell>
          <cell r="D155" t="str">
            <v>NOAH SHIPPING PANAMA</v>
          </cell>
          <cell r="E155" t="str">
            <v>한진해운</v>
          </cell>
          <cell r="F155" t="str">
            <v>SPC</v>
          </cell>
          <cell r="H155" t="str">
            <v>정상</v>
          </cell>
          <cell r="I155" t="str">
            <v>USD</v>
          </cell>
          <cell r="J155">
            <v>1026701.93</v>
          </cell>
          <cell r="K155">
            <v>1026701.93</v>
          </cell>
          <cell r="L155">
            <v>1026701.93</v>
          </cell>
          <cell r="M155">
            <v>1349907697</v>
          </cell>
          <cell r="O155" t="str">
            <v>대한항공보증</v>
          </cell>
          <cell r="Q155">
            <v>0</v>
          </cell>
        </row>
        <row r="156">
          <cell r="B156">
            <v>9000242</v>
          </cell>
          <cell r="C156" t="str">
            <v>한국</v>
          </cell>
          <cell r="D156" t="str">
            <v>ORIENTAL PEARL SHIPPING S A</v>
          </cell>
          <cell r="E156" t="str">
            <v>한진해운</v>
          </cell>
          <cell r="F156" t="str">
            <v>SPC</v>
          </cell>
          <cell r="H156" t="str">
            <v>정상</v>
          </cell>
          <cell r="I156" t="str">
            <v>USD</v>
          </cell>
          <cell r="J156">
            <v>5795656.6100000003</v>
          </cell>
          <cell r="K156">
            <v>5795656.6100000003</v>
          </cell>
          <cell r="L156">
            <v>5795656.6100000003</v>
          </cell>
          <cell r="M156">
            <v>7620129310</v>
          </cell>
          <cell r="O156" t="str">
            <v>대한항공보증</v>
          </cell>
          <cell r="Q156">
            <v>0</v>
          </cell>
        </row>
        <row r="157">
          <cell r="B157">
            <v>9000244</v>
          </cell>
          <cell r="C157" t="str">
            <v>한국</v>
          </cell>
          <cell r="D157" t="str">
            <v>PERPETUAL GOLD SHIPPING S A</v>
          </cell>
          <cell r="E157" t="str">
            <v>한진해운</v>
          </cell>
          <cell r="F157" t="str">
            <v>SPC</v>
          </cell>
          <cell r="H157" t="str">
            <v>정상</v>
          </cell>
          <cell r="I157" t="str">
            <v>USD</v>
          </cell>
          <cell r="J157">
            <v>5907470.3899999997</v>
          </cell>
          <cell r="K157">
            <v>5907470.3899999997</v>
          </cell>
          <cell r="L157">
            <v>5907470.3899999997</v>
          </cell>
          <cell r="M157">
            <v>7767142068</v>
          </cell>
          <cell r="O157" t="str">
            <v>대한항공보증</v>
          </cell>
          <cell r="Q157">
            <v>0</v>
          </cell>
        </row>
        <row r="158">
          <cell r="B158">
            <v>1000099</v>
          </cell>
          <cell r="C158" t="str">
            <v>한국</v>
          </cell>
          <cell r="D158" t="str">
            <v>SAND PEBBLLE CO.S.A</v>
          </cell>
          <cell r="E158" t="str">
            <v>한진해운</v>
          </cell>
          <cell r="F158" t="str">
            <v>SPC</v>
          </cell>
          <cell r="H158" t="str">
            <v>정상</v>
          </cell>
          <cell r="I158" t="str">
            <v>USD</v>
          </cell>
          <cell r="J158">
            <v>1403353.61</v>
          </cell>
          <cell r="K158">
            <v>1403353.61</v>
          </cell>
          <cell r="L158">
            <v>1403353.61</v>
          </cell>
          <cell r="M158">
            <v>1845129326</v>
          </cell>
          <cell r="O158" t="str">
            <v>대한항공보증</v>
          </cell>
          <cell r="Q158">
            <v>0</v>
          </cell>
        </row>
        <row r="159">
          <cell r="B159">
            <v>9000247</v>
          </cell>
          <cell r="C159" t="str">
            <v>한국</v>
          </cell>
          <cell r="D159" t="str">
            <v>SEA GROUP SHIPHOLDING INC</v>
          </cell>
          <cell r="E159" t="str">
            <v>한진해운</v>
          </cell>
          <cell r="F159" t="str">
            <v>SPC</v>
          </cell>
          <cell r="H159" t="str">
            <v>정상</v>
          </cell>
          <cell r="I159" t="str">
            <v>USD</v>
          </cell>
          <cell r="J159">
            <v>3746677.22</v>
          </cell>
          <cell r="K159">
            <v>3746677.22</v>
          </cell>
          <cell r="L159">
            <v>3746677.22</v>
          </cell>
          <cell r="M159">
            <v>4926131208</v>
          </cell>
          <cell r="O159" t="str">
            <v>대한항공보증</v>
          </cell>
          <cell r="Q159">
            <v>0</v>
          </cell>
        </row>
        <row r="160">
          <cell r="B160">
            <v>1000100</v>
          </cell>
          <cell r="C160" t="str">
            <v>한국</v>
          </cell>
          <cell r="D160" t="str">
            <v>SKY LARK CO. S.A</v>
          </cell>
          <cell r="E160" t="str">
            <v>한진해운</v>
          </cell>
          <cell r="F160" t="str">
            <v>SPC</v>
          </cell>
          <cell r="H160" t="str">
            <v>정상</v>
          </cell>
          <cell r="I160" t="str">
            <v>USD</v>
          </cell>
          <cell r="J160">
            <v>1465385.36</v>
          </cell>
          <cell r="K160">
            <v>1465385.36</v>
          </cell>
          <cell r="L160">
            <v>1465385.36</v>
          </cell>
          <cell r="M160">
            <v>1926688671</v>
          </cell>
          <cell r="O160" t="str">
            <v>대한항공보증</v>
          </cell>
          <cell r="Q160">
            <v>0</v>
          </cell>
        </row>
        <row r="161">
          <cell r="B161">
            <v>9000255</v>
          </cell>
          <cell r="C161" t="str">
            <v>한국</v>
          </cell>
          <cell r="D161" t="str">
            <v>SNC SHIPPING PANAMA</v>
          </cell>
          <cell r="E161" t="str">
            <v>한진해운</v>
          </cell>
          <cell r="F161" t="str">
            <v>SPC</v>
          </cell>
          <cell r="H161" t="str">
            <v>정상</v>
          </cell>
          <cell r="I161" t="str">
            <v>USD</v>
          </cell>
          <cell r="J161">
            <v>857807.13</v>
          </cell>
          <cell r="K161">
            <v>857807.13</v>
          </cell>
          <cell r="L161">
            <v>857807.13</v>
          </cell>
          <cell r="M161">
            <v>1127844814</v>
          </cell>
          <cell r="O161" t="str">
            <v>대한항공보증</v>
          </cell>
          <cell r="Q161">
            <v>0</v>
          </cell>
        </row>
        <row r="162">
          <cell r="B162">
            <v>1000134</v>
          </cell>
          <cell r="C162" t="str">
            <v>한국</v>
          </cell>
          <cell r="D162" t="str">
            <v>WELL HARVEST SHIPPING S.A             (㈜한진Tc)</v>
          </cell>
          <cell r="E162" t="str">
            <v>한진해운</v>
          </cell>
          <cell r="F162" t="str">
            <v>SPC</v>
          </cell>
          <cell r="H162" t="str">
            <v>정상</v>
          </cell>
          <cell r="I162" t="str">
            <v>USD</v>
          </cell>
          <cell r="J162">
            <v>1088507.3899999999</v>
          </cell>
          <cell r="K162">
            <v>1088507.3900000001</v>
          </cell>
          <cell r="L162">
            <v>1088507.3899999999</v>
          </cell>
          <cell r="M162">
            <v>1431169516</v>
          </cell>
          <cell r="O162" t="str">
            <v>대한항공보증</v>
          </cell>
          <cell r="Q162">
            <v>0</v>
          </cell>
        </row>
        <row r="163">
          <cell r="B163">
            <v>1000160</v>
          </cell>
          <cell r="C163" t="str">
            <v>한국</v>
          </cell>
          <cell r="D163" t="str">
            <v>현대자동차(주)</v>
          </cell>
          <cell r="E163" t="str">
            <v>현대자동차</v>
          </cell>
          <cell r="F163" t="str">
            <v>국내법인</v>
          </cell>
          <cell r="H163" t="str">
            <v>정상</v>
          </cell>
          <cell r="I163" t="str">
            <v>USD</v>
          </cell>
          <cell r="J163">
            <v>8500000</v>
          </cell>
          <cell r="K163">
            <v>8500000</v>
          </cell>
          <cell r="L163">
            <v>8500000</v>
          </cell>
          <cell r="M163">
            <v>11175800000</v>
          </cell>
          <cell r="Q163">
            <v>0</v>
          </cell>
        </row>
        <row r="164">
          <cell r="B164">
            <v>1000144</v>
          </cell>
          <cell r="C164" t="str">
            <v>한국</v>
          </cell>
          <cell r="D164" t="str">
            <v>HYUNDAI MOTOR INDIA CO LTD</v>
          </cell>
          <cell r="E164" t="str">
            <v>현대자동차</v>
          </cell>
          <cell r="F164" t="str">
            <v>현지법인</v>
          </cell>
          <cell r="H164" t="str">
            <v>정상</v>
          </cell>
          <cell r="I164" t="str">
            <v>USD</v>
          </cell>
          <cell r="J164">
            <v>8800000</v>
          </cell>
          <cell r="K164">
            <v>8800000</v>
          </cell>
          <cell r="L164">
            <v>8800000</v>
          </cell>
          <cell r="M164">
            <v>11570240000</v>
          </cell>
          <cell r="O164" t="str">
            <v>현대자동차보증</v>
          </cell>
          <cell r="Q164">
            <v>0</v>
          </cell>
        </row>
        <row r="165">
          <cell r="B165">
            <v>8000029</v>
          </cell>
          <cell r="C165" t="str">
            <v>한국</v>
          </cell>
          <cell r="D165" t="str">
            <v xml:space="preserve">현대상선 (HMP) </v>
          </cell>
          <cell r="E165" t="str">
            <v>현대상선</v>
          </cell>
          <cell r="F165" t="str">
            <v>SPC</v>
          </cell>
          <cell r="H165" t="str">
            <v>정상</v>
          </cell>
          <cell r="I165" t="str">
            <v>USD</v>
          </cell>
          <cell r="J165">
            <v>3774554.37</v>
          </cell>
          <cell r="K165">
            <v>3774554.37</v>
          </cell>
          <cell r="L165">
            <v>3774554.37</v>
          </cell>
          <cell r="M165">
            <v>4962784085</v>
          </cell>
          <cell r="O165" t="str">
            <v>현대중공업</v>
          </cell>
          <cell r="Q165">
            <v>0</v>
          </cell>
        </row>
        <row r="166">
          <cell r="B166">
            <v>8000045</v>
          </cell>
          <cell r="C166" t="str">
            <v>한국</v>
          </cell>
          <cell r="D166" t="str">
            <v xml:space="preserve">현대상선(BMF) </v>
          </cell>
          <cell r="E166" t="str">
            <v>현대상선</v>
          </cell>
          <cell r="F166" t="str">
            <v>SPC</v>
          </cell>
          <cell r="H166" t="str">
            <v>정상</v>
          </cell>
          <cell r="I166" t="str">
            <v>USD</v>
          </cell>
          <cell r="J166">
            <v>4258355.83</v>
          </cell>
          <cell r="K166">
            <v>4258355.83</v>
          </cell>
          <cell r="L166">
            <v>4258355.83</v>
          </cell>
          <cell r="M166">
            <v>5598886245</v>
          </cell>
          <cell r="O166" t="str">
            <v>현대중공업</v>
          </cell>
          <cell r="Q166">
            <v>0</v>
          </cell>
        </row>
        <row r="167">
          <cell r="B167">
            <v>8000047</v>
          </cell>
          <cell r="C167" t="str">
            <v>한국</v>
          </cell>
          <cell r="D167" t="str">
            <v>현대상선(H&amp;S)</v>
          </cell>
          <cell r="E167" t="str">
            <v>현대상선</v>
          </cell>
          <cell r="F167" t="str">
            <v>SPC</v>
          </cell>
          <cell r="H167" t="str">
            <v>정상</v>
          </cell>
          <cell r="I167" t="str">
            <v>USD</v>
          </cell>
          <cell r="J167">
            <v>5309153.51</v>
          </cell>
          <cell r="K167">
            <v>5309153.51</v>
          </cell>
          <cell r="L167">
            <v>5309153.51</v>
          </cell>
          <cell r="M167">
            <v>6980475034</v>
          </cell>
          <cell r="O167" t="str">
            <v>현대자동차</v>
          </cell>
          <cell r="Q167">
            <v>0</v>
          </cell>
        </row>
        <row r="168">
          <cell r="B168">
            <v>8000030</v>
          </cell>
          <cell r="C168" t="str">
            <v>한국</v>
          </cell>
          <cell r="D168" t="str">
            <v>현대상선(HMB)</v>
          </cell>
          <cell r="E168" t="str">
            <v>현대상선</v>
          </cell>
          <cell r="F168" t="str">
            <v>SPC</v>
          </cell>
          <cell r="H168" t="str">
            <v>정상</v>
          </cell>
          <cell r="I168" t="str">
            <v>USD</v>
          </cell>
          <cell r="J168">
            <v>1560449.91</v>
          </cell>
          <cell r="K168">
            <v>1560449.91</v>
          </cell>
          <cell r="L168">
            <v>1560449.91</v>
          </cell>
          <cell r="M168">
            <v>2051679541</v>
          </cell>
          <cell r="O168" t="str">
            <v>현대중공업</v>
          </cell>
          <cell r="Q168">
            <v>0</v>
          </cell>
        </row>
        <row r="169">
          <cell r="B169">
            <v>8000031</v>
          </cell>
          <cell r="C169" t="str">
            <v>한국</v>
          </cell>
          <cell r="D169" t="str">
            <v>현대상선(HMC)</v>
          </cell>
          <cell r="E169" t="str">
            <v>현대상선</v>
          </cell>
          <cell r="F169" t="str">
            <v>SPC</v>
          </cell>
          <cell r="H169" t="str">
            <v>정상</v>
          </cell>
          <cell r="I169" t="str">
            <v>USD</v>
          </cell>
          <cell r="J169">
            <v>1559800.84</v>
          </cell>
          <cell r="K169">
            <v>1559800.84</v>
          </cell>
          <cell r="L169">
            <v>1559800.84</v>
          </cell>
          <cell r="M169">
            <v>2050826144</v>
          </cell>
          <cell r="O169" t="str">
            <v>현대중공업</v>
          </cell>
          <cell r="Q169">
            <v>0</v>
          </cell>
        </row>
        <row r="170">
          <cell r="B170">
            <v>8000032</v>
          </cell>
          <cell r="C170" t="str">
            <v>한국</v>
          </cell>
          <cell r="D170" t="str">
            <v>현대상선(HMD)</v>
          </cell>
          <cell r="E170" t="str">
            <v>현대상선</v>
          </cell>
          <cell r="F170" t="str">
            <v>SPC</v>
          </cell>
          <cell r="H170" t="str">
            <v>정상</v>
          </cell>
          <cell r="I170" t="str">
            <v>USD</v>
          </cell>
          <cell r="J170">
            <v>1561890.57</v>
          </cell>
          <cell r="K170">
            <v>1561890.57</v>
          </cell>
          <cell r="L170">
            <v>1561890.57</v>
          </cell>
          <cell r="M170">
            <v>2053573721</v>
          </cell>
          <cell r="O170" t="str">
            <v>현대중공업</v>
          </cell>
          <cell r="Q170">
            <v>0</v>
          </cell>
        </row>
        <row r="171">
          <cell r="B171">
            <v>8000033</v>
          </cell>
          <cell r="C171" t="str">
            <v>한국</v>
          </cell>
          <cell r="D171" t="str">
            <v>현대상선(HMH)</v>
          </cell>
          <cell r="E171" t="str">
            <v>현대상선</v>
          </cell>
          <cell r="F171" t="str">
            <v>SPC</v>
          </cell>
          <cell r="H171" t="str">
            <v>정상</v>
          </cell>
          <cell r="I171" t="str">
            <v>USD</v>
          </cell>
          <cell r="J171">
            <v>1609212.49</v>
          </cell>
          <cell r="K171">
            <v>1609212.49</v>
          </cell>
          <cell r="L171">
            <v>1609212.49</v>
          </cell>
          <cell r="M171">
            <v>2115792581</v>
          </cell>
          <cell r="O171" t="str">
            <v>현대중공업</v>
          </cell>
          <cell r="Q171">
            <v>0</v>
          </cell>
        </row>
        <row r="172">
          <cell r="B172">
            <v>8000034</v>
          </cell>
          <cell r="C172" t="str">
            <v>한국</v>
          </cell>
          <cell r="D172" t="str">
            <v>현대상선(HMI)</v>
          </cell>
          <cell r="E172" t="str">
            <v>현대상선</v>
          </cell>
          <cell r="F172" t="str">
            <v>SPC</v>
          </cell>
          <cell r="H172" t="str">
            <v>정상</v>
          </cell>
          <cell r="I172" t="str">
            <v>USD</v>
          </cell>
          <cell r="J172">
            <v>1613998.3</v>
          </cell>
          <cell r="K172">
            <v>1613998.3</v>
          </cell>
          <cell r="L172">
            <v>1613998.3</v>
          </cell>
          <cell r="M172">
            <v>2122084964</v>
          </cell>
          <cell r="O172" t="str">
            <v>현대중공업</v>
          </cell>
          <cell r="Q172">
            <v>0</v>
          </cell>
        </row>
        <row r="173">
          <cell r="B173">
            <v>8000035</v>
          </cell>
          <cell r="C173" t="str">
            <v>한국</v>
          </cell>
          <cell r="D173" t="str">
            <v>현대상선(HMJ)</v>
          </cell>
          <cell r="E173" t="str">
            <v>현대상선</v>
          </cell>
          <cell r="F173" t="str">
            <v>SPC</v>
          </cell>
          <cell r="H173" t="str">
            <v>정상</v>
          </cell>
          <cell r="I173" t="str">
            <v>USD</v>
          </cell>
          <cell r="J173">
            <v>1614643.52</v>
          </cell>
          <cell r="K173">
            <v>1614643.52</v>
          </cell>
          <cell r="L173">
            <v>1614643.52</v>
          </cell>
          <cell r="M173">
            <v>2122933300</v>
          </cell>
          <cell r="O173" t="str">
            <v>현대중공업</v>
          </cell>
          <cell r="Q173">
            <v>0</v>
          </cell>
        </row>
        <row r="174">
          <cell r="B174">
            <v>8000036</v>
          </cell>
          <cell r="C174" t="str">
            <v>한국</v>
          </cell>
          <cell r="D174" t="str">
            <v>현대상선(HMK)</v>
          </cell>
          <cell r="E174" t="str">
            <v>현대상선</v>
          </cell>
          <cell r="F174" t="str">
            <v>SPC</v>
          </cell>
          <cell r="H174" t="str">
            <v>정상</v>
          </cell>
          <cell r="I174" t="str">
            <v>USD</v>
          </cell>
          <cell r="J174">
            <v>1621850.3</v>
          </cell>
          <cell r="K174">
            <v>1621850.3</v>
          </cell>
          <cell r="L174">
            <v>1621850.3</v>
          </cell>
          <cell r="M174">
            <v>2132408774</v>
          </cell>
          <cell r="O174" t="str">
            <v>현대중공업</v>
          </cell>
          <cell r="Q174">
            <v>0</v>
          </cell>
        </row>
        <row r="175">
          <cell r="B175">
            <v>8000046</v>
          </cell>
          <cell r="C175" t="str">
            <v>한국</v>
          </cell>
          <cell r="D175" t="str">
            <v xml:space="preserve">현대상선(HMO) </v>
          </cell>
          <cell r="E175" t="str">
            <v>현대상선</v>
          </cell>
          <cell r="F175" t="str">
            <v>SPC</v>
          </cell>
          <cell r="H175" t="str">
            <v>정상</v>
          </cell>
          <cell r="I175" t="str">
            <v>USD</v>
          </cell>
          <cell r="J175">
            <v>2915170.54</v>
          </cell>
          <cell r="K175">
            <v>2915170.54</v>
          </cell>
          <cell r="L175">
            <v>2915170.54</v>
          </cell>
          <cell r="M175">
            <v>3832866225</v>
          </cell>
          <cell r="O175" t="str">
            <v>현대중공업</v>
          </cell>
          <cell r="Q175">
            <v>0</v>
          </cell>
        </row>
        <row r="176">
          <cell r="B176">
            <v>8000028</v>
          </cell>
          <cell r="C176" t="str">
            <v>한국</v>
          </cell>
          <cell r="D176" t="str">
            <v>현대상선(RUBY)</v>
          </cell>
          <cell r="E176" t="str">
            <v>현대상선</v>
          </cell>
          <cell r="F176" t="str">
            <v>SPC</v>
          </cell>
          <cell r="H176" t="str">
            <v>정상</v>
          </cell>
          <cell r="I176" t="str">
            <v>USD</v>
          </cell>
          <cell r="J176">
            <v>2849616.15</v>
          </cell>
          <cell r="K176">
            <v>2849616.15</v>
          </cell>
          <cell r="L176">
            <v>2849616.15</v>
          </cell>
          <cell r="M176">
            <v>3746675314</v>
          </cell>
          <cell r="O176" t="str">
            <v>현대중공업</v>
          </cell>
          <cell r="Q176">
            <v>0</v>
          </cell>
        </row>
        <row r="177">
          <cell r="B177">
            <v>8000026</v>
          </cell>
          <cell r="C177" t="str">
            <v>한국</v>
          </cell>
          <cell r="D177" t="str">
            <v>현대상선(STAR)</v>
          </cell>
          <cell r="E177" t="str">
            <v>현대상선</v>
          </cell>
          <cell r="F177" t="str">
            <v>SPC</v>
          </cell>
          <cell r="H177" t="str">
            <v>정상</v>
          </cell>
          <cell r="I177" t="str">
            <v>USD</v>
          </cell>
          <cell r="J177">
            <v>7934573.4699999997</v>
          </cell>
          <cell r="K177">
            <v>7934573.4699999997</v>
          </cell>
          <cell r="L177">
            <v>7934573.4699999997</v>
          </cell>
          <cell r="M177">
            <v>10432377198</v>
          </cell>
          <cell r="Q177">
            <v>0</v>
          </cell>
        </row>
        <row r="178">
          <cell r="B178">
            <v>8000027</v>
          </cell>
          <cell r="C178" t="str">
            <v>한국</v>
          </cell>
          <cell r="D178" t="str">
            <v>현대상선(SUN)</v>
          </cell>
          <cell r="E178" t="str">
            <v>현대상선</v>
          </cell>
          <cell r="F178" t="str">
            <v>SPC</v>
          </cell>
          <cell r="H178" t="str">
            <v>정상</v>
          </cell>
          <cell r="I178" t="str">
            <v>USD</v>
          </cell>
          <cell r="J178">
            <v>7937416.4199999999</v>
          </cell>
          <cell r="K178">
            <v>7937416.4199999999</v>
          </cell>
          <cell r="L178">
            <v>7937416.4199999999</v>
          </cell>
          <cell r="M178">
            <v>10436115109</v>
          </cell>
          <cell r="O178" t="str">
            <v>현대중공업</v>
          </cell>
          <cell r="Q178">
            <v>0</v>
          </cell>
        </row>
        <row r="179">
          <cell r="B179">
            <v>1000020</v>
          </cell>
          <cell r="C179" t="str">
            <v>한국</v>
          </cell>
          <cell r="D179" t="str">
            <v>BMF INTERNATIONAL S A</v>
          </cell>
          <cell r="E179" t="str">
            <v>현대상선</v>
          </cell>
          <cell r="F179" t="str">
            <v>SPC</v>
          </cell>
          <cell r="H179" t="str">
            <v>정상</v>
          </cell>
          <cell r="I179" t="str">
            <v>USD</v>
          </cell>
          <cell r="J179">
            <v>2504915.19</v>
          </cell>
          <cell r="K179">
            <v>2504915.19</v>
          </cell>
          <cell r="L179">
            <v>2504915.19</v>
          </cell>
          <cell r="M179">
            <v>3293462491</v>
          </cell>
          <cell r="O179" t="str">
            <v>현대중공업보증</v>
          </cell>
          <cell r="Q179">
            <v>0</v>
          </cell>
        </row>
        <row r="180">
          <cell r="B180">
            <v>1000564</v>
          </cell>
          <cell r="C180" t="str">
            <v>한국</v>
          </cell>
          <cell r="D180" t="str">
            <v>H &amp; S(현대상선 Tc)</v>
          </cell>
          <cell r="E180" t="str">
            <v>현대상선</v>
          </cell>
          <cell r="F180" t="str">
            <v>SPC</v>
          </cell>
          <cell r="H180" t="str">
            <v>정상</v>
          </cell>
          <cell r="I180" t="str">
            <v>USD</v>
          </cell>
          <cell r="J180">
            <v>2938995.69</v>
          </cell>
          <cell r="K180">
            <v>2938995.69</v>
          </cell>
          <cell r="L180">
            <v>2938995.69</v>
          </cell>
          <cell r="M180">
            <v>3864191533</v>
          </cell>
          <cell r="O180" t="str">
            <v>외환은행보증서</v>
          </cell>
          <cell r="Q180">
            <v>0</v>
          </cell>
        </row>
        <row r="181">
          <cell r="B181">
            <v>1000009</v>
          </cell>
          <cell r="C181" t="str">
            <v>한국</v>
          </cell>
          <cell r="D181" t="str">
            <v>HMA INTERNATIONAL S A</v>
          </cell>
          <cell r="E181" t="str">
            <v>현대상선</v>
          </cell>
          <cell r="F181" t="str">
            <v>SPC</v>
          </cell>
          <cell r="H181" t="str">
            <v>정상</v>
          </cell>
          <cell r="I181" t="str">
            <v>USD</v>
          </cell>
          <cell r="J181">
            <v>3426947.73</v>
          </cell>
          <cell r="K181">
            <v>3426947.73</v>
          </cell>
          <cell r="L181">
            <v>3426947.73</v>
          </cell>
          <cell r="M181">
            <v>4505750875</v>
          </cell>
          <cell r="O181" t="str">
            <v>현대중공업보증</v>
          </cell>
          <cell r="Q181">
            <v>0</v>
          </cell>
        </row>
        <row r="182">
          <cell r="B182">
            <v>1000108</v>
          </cell>
          <cell r="C182" t="str">
            <v>한국</v>
          </cell>
          <cell r="D182" t="str">
            <v>HMA INTERNATIONAL S A</v>
          </cell>
          <cell r="E182" t="str">
            <v>현대상선</v>
          </cell>
          <cell r="F182" t="str">
            <v>SPC</v>
          </cell>
          <cell r="H182" t="str">
            <v>정상</v>
          </cell>
          <cell r="I182" t="str">
            <v>USD</v>
          </cell>
          <cell r="J182">
            <v>3426947.73</v>
          </cell>
          <cell r="K182">
            <v>3426947.73</v>
          </cell>
          <cell r="L182">
            <v>3426947.73</v>
          </cell>
          <cell r="M182">
            <v>4505750875</v>
          </cell>
          <cell r="O182" t="str">
            <v>현대중공업보증</v>
          </cell>
          <cell r="Q182">
            <v>0</v>
          </cell>
        </row>
        <row r="183">
          <cell r="B183">
            <v>9000275</v>
          </cell>
          <cell r="C183" t="str">
            <v>한국</v>
          </cell>
          <cell r="D183" t="str">
            <v>HMB INTERNATIONAL S A</v>
          </cell>
          <cell r="E183" t="str">
            <v>현대상선</v>
          </cell>
          <cell r="F183" t="str">
            <v>SPC</v>
          </cell>
          <cell r="H183" t="str">
            <v>정상</v>
          </cell>
          <cell r="I183" t="str">
            <v>USD</v>
          </cell>
          <cell r="J183">
            <v>520149.96</v>
          </cell>
          <cell r="K183">
            <v>520149.96</v>
          </cell>
          <cell r="L183">
            <v>520149.96</v>
          </cell>
          <cell r="M183">
            <v>683893167</v>
          </cell>
          <cell r="O183" t="str">
            <v>현대중공업보증</v>
          </cell>
          <cell r="Q183">
            <v>0</v>
          </cell>
        </row>
        <row r="184">
          <cell r="B184">
            <v>1000004</v>
          </cell>
          <cell r="C184" t="str">
            <v>한국</v>
          </cell>
          <cell r="D184" t="str">
            <v>HMB INTERNATIONAL S A</v>
          </cell>
          <cell r="E184" t="str">
            <v>현대상선</v>
          </cell>
          <cell r="F184" t="str">
            <v>SPC</v>
          </cell>
          <cell r="H184" t="str">
            <v>정상</v>
          </cell>
          <cell r="I184" t="str">
            <v>USD</v>
          </cell>
          <cell r="J184">
            <v>1040299.92</v>
          </cell>
          <cell r="K184">
            <v>1040299.92</v>
          </cell>
          <cell r="L184">
            <v>1040299.92</v>
          </cell>
          <cell r="M184">
            <v>1367786334</v>
          </cell>
          <cell r="O184" t="str">
            <v>현대중공업보증</v>
          </cell>
          <cell r="Q184">
            <v>0</v>
          </cell>
        </row>
        <row r="185">
          <cell r="B185">
            <v>1000109</v>
          </cell>
          <cell r="C185" t="str">
            <v>한국</v>
          </cell>
          <cell r="D185" t="str">
            <v>HMB INTERNATIONAL S A</v>
          </cell>
          <cell r="E185" t="str">
            <v>현대상선</v>
          </cell>
          <cell r="F185" t="str">
            <v>SPC</v>
          </cell>
          <cell r="H185" t="str">
            <v>정상</v>
          </cell>
          <cell r="I185" t="str">
            <v>USD</v>
          </cell>
          <cell r="J185">
            <v>1040299.92</v>
          </cell>
          <cell r="K185">
            <v>1040299.92</v>
          </cell>
          <cell r="L185">
            <v>1040299.92</v>
          </cell>
          <cell r="M185">
            <v>1367786334</v>
          </cell>
          <cell r="O185" t="str">
            <v>현대중공업보증</v>
          </cell>
          <cell r="Q185">
            <v>0</v>
          </cell>
        </row>
        <row r="186">
          <cell r="B186">
            <v>1000434</v>
          </cell>
          <cell r="C186" t="str">
            <v>한국</v>
          </cell>
          <cell r="D186" t="str">
            <v>HMB INTERNATIONAL S A</v>
          </cell>
          <cell r="E186" t="str">
            <v>현대상선</v>
          </cell>
          <cell r="F186" t="str">
            <v>SPC</v>
          </cell>
          <cell r="H186" t="str">
            <v>정상</v>
          </cell>
          <cell r="I186" t="str">
            <v>USD</v>
          </cell>
          <cell r="J186">
            <v>1040299.92</v>
          </cell>
          <cell r="K186">
            <v>1040299.92</v>
          </cell>
          <cell r="L186">
            <v>1040299.92</v>
          </cell>
          <cell r="M186">
            <v>1367786334</v>
          </cell>
          <cell r="O186" t="str">
            <v>현대중공업보증</v>
          </cell>
          <cell r="Q186">
            <v>0</v>
          </cell>
        </row>
        <row r="187">
          <cell r="B187">
            <v>9000248</v>
          </cell>
          <cell r="C187" t="str">
            <v>한국</v>
          </cell>
          <cell r="D187" t="str">
            <v>HMC INTERNATIONAL S A</v>
          </cell>
          <cell r="E187" t="str">
            <v>현대상선</v>
          </cell>
          <cell r="F187" t="str">
            <v>SPC</v>
          </cell>
          <cell r="H187" t="str">
            <v>정상</v>
          </cell>
          <cell r="I187" t="str">
            <v>USD</v>
          </cell>
          <cell r="J187">
            <v>519933.6</v>
          </cell>
          <cell r="K187">
            <v>519933.6</v>
          </cell>
          <cell r="L187">
            <v>519933.6</v>
          </cell>
          <cell r="M187">
            <v>683608697</v>
          </cell>
          <cell r="O187" t="str">
            <v>현대중공업보증</v>
          </cell>
          <cell r="Q187">
            <v>0</v>
          </cell>
        </row>
        <row r="188">
          <cell r="B188">
            <v>1000110</v>
          </cell>
          <cell r="C188" t="str">
            <v>한국</v>
          </cell>
          <cell r="D188" t="str">
            <v>HMC INTERNATIONAL S A</v>
          </cell>
          <cell r="E188" t="str">
            <v>현대상선</v>
          </cell>
          <cell r="F188" t="str">
            <v>SPC</v>
          </cell>
          <cell r="H188" t="str">
            <v>정상</v>
          </cell>
          <cell r="I188" t="str">
            <v>USD</v>
          </cell>
          <cell r="J188">
            <v>1039867.21</v>
          </cell>
          <cell r="K188">
            <v>1039867.21</v>
          </cell>
          <cell r="L188">
            <v>1039867.21</v>
          </cell>
          <cell r="M188">
            <v>1367217407</v>
          </cell>
          <cell r="O188" t="str">
            <v>현대중공업보증</v>
          </cell>
          <cell r="Q188">
            <v>0</v>
          </cell>
        </row>
        <row r="189">
          <cell r="B189">
            <v>1000435</v>
          </cell>
          <cell r="C189" t="str">
            <v>한국</v>
          </cell>
          <cell r="D189" t="str">
            <v>HMC INTERNATIONAL S A</v>
          </cell>
          <cell r="E189" t="str">
            <v>현대상선</v>
          </cell>
          <cell r="F189" t="str">
            <v>SPC</v>
          </cell>
          <cell r="H189" t="str">
            <v>정상</v>
          </cell>
          <cell r="I189" t="str">
            <v>USD</v>
          </cell>
          <cell r="J189">
            <v>1039867.2</v>
          </cell>
          <cell r="K189">
            <v>1039867.2</v>
          </cell>
          <cell r="L189">
            <v>1039867.2</v>
          </cell>
          <cell r="M189">
            <v>1367217394</v>
          </cell>
          <cell r="O189" t="str">
            <v>현대중공업보증</v>
          </cell>
          <cell r="Q189">
            <v>0</v>
          </cell>
        </row>
        <row r="190">
          <cell r="B190">
            <v>1000005</v>
          </cell>
          <cell r="C190" t="str">
            <v>한국</v>
          </cell>
          <cell r="D190" t="str">
            <v>HMC INTERNATIONAL S.A</v>
          </cell>
          <cell r="E190" t="str">
            <v>현대상선</v>
          </cell>
          <cell r="F190" t="str">
            <v>SPC</v>
          </cell>
          <cell r="H190" t="str">
            <v>정상</v>
          </cell>
          <cell r="I190" t="str">
            <v>USD</v>
          </cell>
          <cell r="J190">
            <v>1039867.21</v>
          </cell>
          <cell r="K190">
            <v>1039867.21</v>
          </cell>
          <cell r="L190">
            <v>1039867.21</v>
          </cell>
          <cell r="M190">
            <v>1367217407</v>
          </cell>
          <cell r="O190" t="str">
            <v>현대중공업보증</v>
          </cell>
          <cell r="Q190">
            <v>0</v>
          </cell>
        </row>
        <row r="191">
          <cell r="B191">
            <v>1000006</v>
          </cell>
          <cell r="C191" t="str">
            <v>한국</v>
          </cell>
          <cell r="D191" t="str">
            <v>HMD INTERNATIONAL S A</v>
          </cell>
          <cell r="E191" t="str">
            <v>현대상선</v>
          </cell>
          <cell r="F191" t="str">
            <v>SPC</v>
          </cell>
          <cell r="H191" t="str">
            <v>정상</v>
          </cell>
          <cell r="I191" t="str">
            <v>USD</v>
          </cell>
          <cell r="J191">
            <v>1041260.35</v>
          </cell>
          <cell r="K191">
            <v>1041260.35</v>
          </cell>
          <cell r="L191">
            <v>1041260.35</v>
          </cell>
          <cell r="M191">
            <v>1369049108</v>
          </cell>
          <cell r="O191" t="str">
            <v>현대중공업보증</v>
          </cell>
          <cell r="Q191">
            <v>0</v>
          </cell>
        </row>
        <row r="192">
          <cell r="B192">
            <v>1000111</v>
          </cell>
          <cell r="C192" t="str">
            <v>한국</v>
          </cell>
          <cell r="D192" t="str">
            <v>HMD INTERNATIONAL S A</v>
          </cell>
          <cell r="E192" t="str">
            <v>현대상선</v>
          </cell>
          <cell r="F192" t="str">
            <v>SPC</v>
          </cell>
          <cell r="H192" t="str">
            <v>정상</v>
          </cell>
          <cell r="I192" t="str">
            <v>USD</v>
          </cell>
          <cell r="J192">
            <v>1041260.36</v>
          </cell>
          <cell r="K192">
            <v>1041260.36</v>
          </cell>
          <cell r="L192">
            <v>1041260.36</v>
          </cell>
          <cell r="M192">
            <v>1369049121</v>
          </cell>
          <cell r="O192" t="str">
            <v>현대중공업보증</v>
          </cell>
          <cell r="Q192">
            <v>0</v>
          </cell>
        </row>
        <row r="193">
          <cell r="B193">
            <v>9000249</v>
          </cell>
          <cell r="C193" t="str">
            <v>한국</v>
          </cell>
          <cell r="D193" t="str">
            <v>HMD INTERNATIONAL S A</v>
          </cell>
          <cell r="E193" t="str">
            <v>현대상선</v>
          </cell>
          <cell r="F193" t="str">
            <v>SPC</v>
          </cell>
          <cell r="H193" t="str">
            <v>정상</v>
          </cell>
          <cell r="I193" t="str">
            <v>USD</v>
          </cell>
          <cell r="J193">
            <v>1561890.57</v>
          </cell>
          <cell r="K193">
            <v>1561890.57</v>
          </cell>
          <cell r="L193">
            <v>1561890.57</v>
          </cell>
          <cell r="M193">
            <v>2053573721</v>
          </cell>
          <cell r="O193" t="str">
            <v>현대중공업보증</v>
          </cell>
          <cell r="Q193">
            <v>0</v>
          </cell>
        </row>
        <row r="194">
          <cell r="B194">
            <v>9000274</v>
          </cell>
          <cell r="C194" t="str">
            <v>한국</v>
          </cell>
          <cell r="D194" t="str">
            <v>HML INTERNATIONAL SA</v>
          </cell>
          <cell r="E194" t="str">
            <v>현대상선</v>
          </cell>
          <cell r="F194" t="str">
            <v>SPC</v>
          </cell>
          <cell r="H194" t="str">
            <v>정상</v>
          </cell>
          <cell r="I194" t="str">
            <v>USD</v>
          </cell>
          <cell r="J194">
            <v>1370063.66</v>
          </cell>
          <cell r="K194">
            <v>1370063.66</v>
          </cell>
          <cell r="L194">
            <v>1370063.66</v>
          </cell>
          <cell r="M194">
            <v>1801359700</v>
          </cell>
          <cell r="O194" t="str">
            <v>현대중공업보증</v>
          </cell>
          <cell r="Q194">
            <v>0</v>
          </cell>
        </row>
        <row r="195">
          <cell r="B195">
            <v>9000272</v>
          </cell>
          <cell r="C195" t="str">
            <v>한국</v>
          </cell>
          <cell r="D195" t="str">
            <v>HMM INTERNATIONAL SA</v>
          </cell>
          <cell r="E195" t="str">
            <v>현대상선</v>
          </cell>
          <cell r="F195" t="str">
            <v>SPC</v>
          </cell>
          <cell r="H195" t="str">
            <v>정상</v>
          </cell>
          <cell r="I195" t="str">
            <v>USD</v>
          </cell>
          <cell r="J195">
            <v>1373128.75</v>
          </cell>
          <cell r="K195">
            <v>1373128.75</v>
          </cell>
          <cell r="L195">
            <v>1373128.75</v>
          </cell>
          <cell r="M195">
            <v>1805389680</v>
          </cell>
          <cell r="O195" t="str">
            <v>현대중공업보증</v>
          </cell>
          <cell r="Q195">
            <v>0</v>
          </cell>
        </row>
        <row r="196">
          <cell r="B196">
            <v>9000273</v>
          </cell>
          <cell r="C196" t="str">
            <v>한국</v>
          </cell>
          <cell r="D196" t="str">
            <v>HMN INTERNATIONAL SA</v>
          </cell>
          <cell r="E196" t="str">
            <v>현대상선</v>
          </cell>
          <cell r="F196" t="str">
            <v>SPC</v>
          </cell>
          <cell r="H196" t="str">
            <v>정상</v>
          </cell>
          <cell r="I196" t="str">
            <v>USD</v>
          </cell>
          <cell r="J196">
            <v>1374447.08</v>
          </cell>
          <cell r="K196">
            <v>1374447.08</v>
          </cell>
          <cell r="L196">
            <v>1374447.08</v>
          </cell>
          <cell r="M196">
            <v>1807123020</v>
          </cell>
          <cell r="O196" t="str">
            <v>현대중공업보증</v>
          </cell>
          <cell r="Q196">
            <v>0</v>
          </cell>
        </row>
        <row r="197">
          <cell r="B197">
            <v>1000021</v>
          </cell>
          <cell r="C197" t="str">
            <v>한국</v>
          </cell>
          <cell r="D197" t="str">
            <v>HMO INTERNATIONAL S A</v>
          </cell>
          <cell r="E197" t="str">
            <v>현대상선</v>
          </cell>
          <cell r="F197" t="str">
            <v>SPC</v>
          </cell>
          <cell r="H197" t="str">
            <v>정상</v>
          </cell>
          <cell r="I197" t="str">
            <v>USD</v>
          </cell>
          <cell r="J197">
            <v>1714806.19</v>
          </cell>
          <cell r="K197">
            <v>1714806.19</v>
          </cell>
          <cell r="L197">
            <v>1714806.19</v>
          </cell>
          <cell r="M197">
            <v>2254627178</v>
          </cell>
          <cell r="O197" t="str">
            <v>현대중공업보증</v>
          </cell>
          <cell r="Q197">
            <v>0</v>
          </cell>
        </row>
        <row r="198">
          <cell r="B198">
            <v>9000253</v>
          </cell>
          <cell r="C198" t="str">
            <v>한국</v>
          </cell>
          <cell r="D198" t="str">
            <v>HUB LEASE LIMITED</v>
          </cell>
          <cell r="E198" t="str">
            <v>현대상선</v>
          </cell>
          <cell r="F198" t="str">
            <v>SPC</v>
          </cell>
          <cell r="H198" t="str">
            <v>정상</v>
          </cell>
          <cell r="I198" t="str">
            <v>USD</v>
          </cell>
          <cell r="J198">
            <v>4896279.83</v>
          </cell>
          <cell r="K198">
            <v>4896279.83</v>
          </cell>
          <cell r="L198">
            <v>4896279.83</v>
          </cell>
          <cell r="M198">
            <v>6437628720</v>
          </cell>
          <cell r="O198" t="str">
            <v>현대정공 보증</v>
          </cell>
          <cell r="Q198">
            <v>0</v>
          </cell>
        </row>
        <row r="199">
          <cell r="B199">
            <v>9000245</v>
          </cell>
          <cell r="C199" t="str">
            <v>한국</v>
          </cell>
          <cell r="D199" t="str">
            <v>KOSOV INTERNATIONAL S.A          (AFRAN SUN한소해운)</v>
          </cell>
          <cell r="E199" t="str">
            <v>현대상선</v>
          </cell>
          <cell r="F199" t="str">
            <v>SPC</v>
          </cell>
          <cell r="H199" t="str">
            <v>정상</v>
          </cell>
          <cell r="I199" t="str">
            <v>USD</v>
          </cell>
          <cell r="J199">
            <v>2664110.48</v>
          </cell>
          <cell r="K199">
            <v>2664110.48</v>
          </cell>
          <cell r="L199">
            <v>2664110.48</v>
          </cell>
          <cell r="M199">
            <v>3502772459</v>
          </cell>
          <cell r="O199" t="str">
            <v>현대중공업보증</v>
          </cell>
          <cell r="Q199">
            <v>0</v>
          </cell>
        </row>
        <row r="200">
          <cell r="B200">
            <v>1000112</v>
          </cell>
          <cell r="C200" t="str">
            <v>한국</v>
          </cell>
          <cell r="D200" t="str">
            <v>KOSOV INTERNATIONAL S.A          (AFRAN SUN한소해운)</v>
          </cell>
          <cell r="E200" t="str">
            <v>현대상선</v>
          </cell>
          <cell r="F200" t="str">
            <v>SPC</v>
          </cell>
          <cell r="H200" t="str">
            <v>정상</v>
          </cell>
          <cell r="I200" t="str">
            <v>USD</v>
          </cell>
          <cell r="J200">
            <v>6558729.4000000004</v>
          </cell>
          <cell r="K200">
            <v>6558729.4000000004</v>
          </cell>
          <cell r="L200">
            <v>6558729.4000000004</v>
          </cell>
          <cell r="M200">
            <v>8623417415</v>
          </cell>
          <cell r="O200" t="str">
            <v>현대중공업보증</v>
          </cell>
          <cell r="Q200">
            <v>0</v>
          </cell>
        </row>
        <row r="201">
          <cell r="B201">
            <v>9000252</v>
          </cell>
          <cell r="C201" t="str">
            <v>한국</v>
          </cell>
          <cell r="D201" t="str">
            <v>RUBY MARINE INTERNATIONAL PA</v>
          </cell>
          <cell r="E201" t="str">
            <v>현대상선</v>
          </cell>
          <cell r="F201" t="str">
            <v>SPC</v>
          </cell>
          <cell r="H201" t="str">
            <v>정상</v>
          </cell>
          <cell r="I201" t="str">
            <v>USD</v>
          </cell>
          <cell r="J201">
            <v>2849616.15</v>
          </cell>
          <cell r="K201">
            <v>2849616.15</v>
          </cell>
          <cell r="L201">
            <v>2849616.15</v>
          </cell>
          <cell r="M201">
            <v>3746675314</v>
          </cell>
          <cell r="O201" t="str">
            <v>현대중공업보증</v>
          </cell>
          <cell r="Q201">
            <v>0</v>
          </cell>
        </row>
        <row r="202">
          <cell r="B202">
            <v>1000120</v>
          </cell>
          <cell r="C202" t="str">
            <v>한국</v>
          </cell>
          <cell r="D202" t="str">
            <v>RUBY MARINE INTERNATIONAL S.A</v>
          </cell>
          <cell r="E202" t="str">
            <v>현대상선</v>
          </cell>
          <cell r="F202" t="str">
            <v>SPC</v>
          </cell>
          <cell r="H202" t="str">
            <v>정상</v>
          </cell>
          <cell r="I202" t="str">
            <v>USD</v>
          </cell>
          <cell r="J202">
            <v>2849616.15</v>
          </cell>
          <cell r="K202">
            <v>2849616.15</v>
          </cell>
          <cell r="L202">
            <v>2849616.15</v>
          </cell>
          <cell r="M202">
            <v>3746675314</v>
          </cell>
          <cell r="O202" t="str">
            <v>현대중공업보증</v>
          </cell>
          <cell r="Q202">
            <v>0</v>
          </cell>
        </row>
        <row r="203">
          <cell r="B203">
            <v>9000250</v>
          </cell>
          <cell r="C203" t="str">
            <v>한국</v>
          </cell>
          <cell r="D203" t="str">
            <v>STAR MARINE INTERNATIONAL S A</v>
          </cell>
          <cell r="E203" t="str">
            <v>현대상선</v>
          </cell>
          <cell r="F203" t="str">
            <v>SPC</v>
          </cell>
          <cell r="H203" t="str">
            <v>정상</v>
          </cell>
          <cell r="I203" t="str">
            <v>USD</v>
          </cell>
          <cell r="J203">
            <v>7934573.4699999997</v>
          </cell>
          <cell r="K203">
            <v>7934573.4699999997</v>
          </cell>
          <cell r="L203">
            <v>7934573.4699999997</v>
          </cell>
          <cell r="M203">
            <v>10432377198</v>
          </cell>
          <cell r="O203" t="str">
            <v>현대중공업보증</v>
          </cell>
          <cell r="Q203">
            <v>0</v>
          </cell>
        </row>
        <row r="204">
          <cell r="B204">
            <v>1000118</v>
          </cell>
          <cell r="C204" t="str">
            <v>한국</v>
          </cell>
          <cell r="D204" t="str">
            <v>STAR MARINE INTERNATIONAL S.A</v>
          </cell>
          <cell r="E204" t="str">
            <v>현대상선</v>
          </cell>
          <cell r="F204" t="str">
            <v>SPC</v>
          </cell>
          <cell r="H204" t="str">
            <v>정상</v>
          </cell>
          <cell r="I204" t="str">
            <v>USD</v>
          </cell>
          <cell r="J204">
            <v>7934573.4699999997</v>
          </cell>
          <cell r="K204">
            <v>7934573.4699999997</v>
          </cell>
          <cell r="L204">
            <v>7934573.4699999997</v>
          </cell>
          <cell r="M204">
            <v>10432377198</v>
          </cell>
          <cell r="O204" t="str">
            <v>현대중공업보증</v>
          </cell>
          <cell r="Q204">
            <v>0</v>
          </cell>
        </row>
        <row r="205">
          <cell r="B205">
            <v>1000119</v>
          </cell>
          <cell r="C205" t="str">
            <v>한국</v>
          </cell>
          <cell r="D205" t="str">
            <v>SUN MARINE INTERNATIONAL S.A</v>
          </cell>
          <cell r="E205" t="str">
            <v>현대상선</v>
          </cell>
          <cell r="F205" t="str">
            <v>SPC</v>
          </cell>
          <cell r="H205" t="str">
            <v>정상</v>
          </cell>
          <cell r="I205" t="str">
            <v>USD</v>
          </cell>
          <cell r="J205">
            <v>7937416.4199999999</v>
          </cell>
          <cell r="K205">
            <v>7937416.4199999999</v>
          </cell>
          <cell r="L205">
            <v>7937416.4199999999</v>
          </cell>
          <cell r="M205">
            <v>10436115109</v>
          </cell>
          <cell r="O205" t="str">
            <v>현대중공업보증</v>
          </cell>
          <cell r="Q205">
            <v>0</v>
          </cell>
        </row>
        <row r="206">
          <cell r="B206">
            <v>9000251</v>
          </cell>
          <cell r="C206" t="str">
            <v>한국</v>
          </cell>
          <cell r="D206" t="str">
            <v>SUN MARINE SHIPHOLDING PANAMA</v>
          </cell>
          <cell r="E206" t="str">
            <v>현대상선</v>
          </cell>
          <cell r="F206" t="str">
            <v>SPC</v>
          </cell>
          <cell r="H206" t="str">
            <v>정상</v>
          </cell>
          <cell r="I206" t="str">
            <v>USD</v>
          </cell>
          <cell r="J206">
            <v>7937416.4199999999</v>
          </cell>
          <cell r="K206">
            <v>7937416.4199999999</v>
          </cell>
          <cell r="L206">
            <v>7937416.4199999999</v>
          </cell>
          <cell r="M206">
            <v>10436115109</v>
          </cell>
          <cell r="O206" t="str">
            <v>현대중공업보증</v>
          </cell>
          <cell r="Q206">
            <v>0</v>
          </cell>
        </row>
        <row r="207">
          <cell r="B207">
            <v>1000538</v>
          </cell>
          <cell r="C207" t="str">
            <v>한국</v>
          </cell>
          <cell r="D207" t="str">
            <v>GOB LEASING INTERNATIONAL S A</v>
          </cell>
          <cell r="E207" t="str">
            <v>거양해운</v>
          </cell>
          <cell r="F207" t="str">
            <v>SPC</v>
          </cell>
          <cell r="H207" t="str">
            <v>정상</v>
          </cell>
          <cell r="I207" t="str">
            <v>USD</v>
          </cell>
          <cell r="J207">
            <v>1955835.65</v>
          </cell>
          <cell r="K207">
            <v>1955835.65</v>
          </cell>
          <cell r="L207">
            <v>1955835.65</v>
          </cell>
          <cell r="M207">
            <v>2571532712</v>
          </cell>
          <cell r="O207" t="str">
            <v>대한항공보증</v>
          </cell>
          <cell r="Q207">
            <v>0</v>
          </cell>
        </row>
        <row r="208">
          <cell r="B208">
            <v>1000174</v>
          </cell>
          <cell r="C208" t="str">
            <v>한국</v>
          </cell>
          <cell r="D208" t="str">
            <v>NEW RAY ENTERPRISE</v>
          </cell>
          <cell r="E208" t="str">
            <v>고려해운</v>
          </cell>
          <cell r="F208" t="str">
            <v>SPC</v>
          </cell>
          <cell r="H208" t="str">
            <v>정상</v>
          </cell>
          <cell r="I208" t="str">
            <v>USD</v>
          </cell>
          <cell r="J208">
            <v>544635.29</v>
          </cell>
          <cell r="K208">
            <v>544635.29</v>
          </cell>
          <cell r="L208">
            <v>544635.29</v>
          </cell>
          <cell r="M208">
            <v>716086479</v>
          </cell>
          <cell r="O208" t="str">
            <v>고려해운보증</v>
          </cell>
          <cell r="Q208">
            <v>0</v>
          </cell>
        </row>
        <row r="209">
          <cell r="B209">
            <v>1000093</v>
          </cell>
          <cell r="C209" t="str">
            <v>한국</v>
          </cell>
          <cell r="D209" t="str">
            <v>RORO INTERNATIONAL S.A (1,2)</v>
          </cell>
          <cell r="E209" t="str">
            <v>광양선박</v>
          </cell>
          <cell r="F209" t="str">
            <v>SPC</v>
          </cell>
          <cell r="H209" t="str">
            <v>정상</v>
          </cell>
          <cell r="I209" t="str">
            <v>USD</v>
          </cell>
          <cell r="J209">
            <v>3181249.43</v>
          </cell>
          <cell r="K209">
            <v>3181249.43</v>
          </cell>
          <cell r="L209">
            <v>3181249.43</v>
          </cell>
          <cell r="M209">
            <v>4182706750</v>
          </cell>
          <cell r="O209" t="str">
            <v>쌍용, 대한해운</v>
          </cell>
          <cell r="Q209">
            <v>0</v>
          </cell>
        </row>
        <row r="210">
          <cell r="B210">
            <v>9000296</v>
          </cell>
          <cell r="C210" t="str">
            <v>한국</v>
          </cell>
          <cell r="D210" t="str">
            <v>KLB INTERNATIONAL LTD</v>
          </cell>
          <cell r="E210" t="str">
            <v>국민은행 런던</v>
          </cell>
          <cell r="F210" t="str">
            <v>현지법인</v>
          </cell>
          <cell r="H210" t="str">
            <v>정상</v>
          </cell>
          <cell r="I210" t="str">
            <v>USD</v>
          </cell>
          <cell r="J210">
            <v>10000000</v>
          </cell>
          <cell r="K210">
            <v>10000000</v>
          </cell>
          <cell r="L210">
            <v>10000000</v>
          </cell>
          <cell r="M210">
            <v>13148000000</v>
          </cell>
          <cell r="Q210">
            <v>0</v>
          </cell>
        </row>
        <row r="211">
          <cell r="B211">
            <v>1000140</v>
          </cell>
          <cell r="C211" t="str">
            <v>한국</v>
          </cell>
          <cell r="D211" t="str">
            <v>KOOKMINBANK LUXEMBOURG S.A</v>
          </cell>
          <cell r="E211" t="str">
            <v>국민은행 룩셈</v>
          </cell>
          <cell r="F211" t="str">
            <v>현지법인</v>
          </cell>
          <cell r="H211" t="str">
            <v>정상</v>
          </cell>
          <cell r="I211" t="str">
            <v>USD</v>
          </cell>
          <cell r="J211">
            <v>10000000</v>
          </cell>
          <cell r="K211">
            <v>10000000</v>
          </cell>
          <cell r="L211">
            <v>10000000</v>
          </cell>
          <cell r="M211">
            <v>13148000000</v>
          </cell>
          <cell r="Q211">
            <v>0</v>
          </cell>
        </row>
        <row r="212">
          <cell r="B212">
            <v>1000096</v>
          </cell>
          <cell r="C212" t="str">
            <v>한국</v>
          </cell>
          <cell r="D212" t="str">
            <v>DOYA SHIPPING S.A</v>
          </cell>
          <cell r="E212" t="str">
            <v>동양메이저</v>
          </cell>
          <cell r="F212" t="str">
            <v>SPC</v>
          </cell>
          <cell r="H212" t="str">
            <v>정상</v>
          </cell>
          <cell r="I212" t="str">
            <v>USD</v>
          </cell>
          <cell r="J212">
            <v>1781967.72</v>
          </cell>
          <cell r="K212">
            <v>1781967.72</v>
          </cell>
          <cell r="L212">
            <v>1781967.72</v>
          </cell>
          <cell r="M212">
            <v>2342931158</v>
          </cell>
          <cell r="N212" t="str">
            <v xml:space="preserve"> </v>
          </cell>
          <cell r="Q212">
            <v>0</v>
          </cell>
        </row>
        <row r="213">
          <cell r="B213">
            <v>9000243</v>
          </cell>
          <cell r="C213" t="str">
            <v>한국</v>
          </cell>
          <cell r="D213" t="str">
            <v>ORION MARINE SHIPPING SA</v>
          </cell>
          <cell r="E213" t="str">
            <v>동양메이저</v>
          </cell>
          <cell r="F213" t="str">
            <v>SPC</v>
          </cell>
          <cell r="H213" t="str">
            <v>정상</v>
          </cell>
          <cell r="I213" t="str">
            <v>USD</v>
          </cell>
          <cell r="J213">
            <v>3411313.58</v>
          </cell>
          <cell r="K213">
            <v>3411313.58</v>
          </cell>
          <cell r="L213">
            <v>3411313.58</v>
          </cell>
          <cell r="M213">
            <v>4485195094</v>
          </cell>
          <cell r="Q213">
            <v>0</v>
          </cell>
        </row>
        <row r="214">
          <cell r="B214">
            <v>12000016</v>
          </cell>
          <cell r="C214" t="str">
            <v>한국</v>
          </cell>
          <cell r="D214" t="str">
            <v>SAMSUNG.U.K.</v>
          </cell>
          <cell r="E214" t="str">
            <v>삼성물산</v>
          </cell>
          <cell r="F214" t="str">
            <v>현지법인</v>
          </cell>
          <cell r="H214" t="str">
            <v>정상</v>
          </cell>
          <cell r="I214" t="str">
            <v>USD</v>
          </cell>
          <cell r="J214">
            <v>10000000</v>
          </cell>
          <cell r="K214">
            <v>10000000</v>
          </cell>
          <cell r="L214">
            <v>10000000</v>
          </cell>
          <cell r="M214">
            <v>13148000000</v>
          </cell>
          <cell r="Q214">
            <v>0</v>
          </cell>
        </row>
        <row r="215">
          <cell r="B215">
            <v>1000008</v>
          </cell>
          <cell r="C215" t="str">
            <v>한국</v>
          </cell>
          <cell r="D215" t="str">
            <v>NEW BULK AY SHIPPING S A</v>
          </cell>
          <cell r="E215" t="str">
            <v>삼성중공업</v>
          </cell>
          <cell r="F215" t="str">
            <v>SPC</v>
          </cell>
          <cell r="H215" t="str">
            <v>정상</v>
          </cell>
          <cell r="I215" t="str">
            <v>USD</v>
          </cell>
          <cell r="J215">
            <v>1710653.78</v>
          </cell>
          <cell r="K215">
            <v>1710653.78</v>
          </cell>
          <cell r="L215">
            <v>1710653.78</v>
          </cell>
          <cell r="M215">
            <v>2249167589</v>
          </cell>
          <cell r="Q215">
            <v>0</v>
          </cell>
        </row>
        <row r="216">
          <cell r="B216">
            <v>1000010</v>
          </cell>
          <cell r="C216" t="str">
            <v>한국</v>
          </cell>
          <cell r="D216" t="str">
            <v>NEW BULK BY SHIPPING S A</v>
          </cell>
          <cell r="E216" t="str">
            <v>삼성중공업</v>
          </cell>
          <cell r="F216" t="str">
            <v>SPC</v>
          </cell>
          <cell r="H216" t="str">
            <v>정상</v>
          </cell>
          <cell r="I216" t="str">
            <v>USD</v>
          </cell>
          <cell r="J216">
            <v>1894087.65</v>
          </cell>
          <cell r="K216">
            <v>1894087.65</v>
          </cell>
          <cell r="L216">
            <v>1894087.65</v>
          </cell>
          <cell r="M216">
            <v>2490346442</v>
          </cell>
          <cell r="Q216">
            <v>0</v>
          </cell>
        </row>
        <row r="217">
          <cell r="B217">
            <v>1000011</v>
          </cell>
          <cell r="C217" t="str">
            <v>한국</v>
          </cell>
          <cell r="D217" t="str">
            <v>NEW BULK CY SHIPPING S.A</v>
          </cell>
          <cell r="E217" t="str">
            <v>삼성중공업</v>
          </cell>
          <cell r="F217" t="str">
            <v>SPC</v>
          </cell>
          <cell r="H217" t="str">
            <v>정상</v>
          </cell>
          <cell r="I217" t="str">
            <v>USD</v>
          </cell>
          <cell r="J217">
            <v>1907524.96</v>
          </cell>
          <cell r="K217">
            <v>1907524.96</v>
          </cell>
          <cell r="L217">
            <v>1907524.96</v>
          </cell>
          <cell r="M217">
            <v>2508013817</v>
          </cell>
          <cell r="Q217">
            <v>0</v>
          </cell>
        </row>
        <row r="218">
          <cell r="B218">
            <v>1000447</v>
          </cell>
          <cell r="C218" t="str">
            <v>한국</v>
          </cell>
          <cell r="D218" t="str">
            <v>삼화콘덴서</v>
          </cell>
          <cell r="E218" t="str">
            <v>삼화콘덴서</v>
          </cell>
          <cell r="F218" t="str">
            <v>국내법인</v>
          </cell>
          <cell r="H218" t="str">
            <v>정상</v>
          </cell>
          <cell r="I218" t="str">
            <v>USD</v>
          </cell>
          <cell r="J218">
            <v>86153.64</v>
          </cell>
          <cell r="K218">
            <v>86153.64</v>
          </cell>
          <cell r="L218">
            <v>86153.64</v>
          </cell>
          <cell r="M218">
            <v>113274805</v>
          </cell>
          <cell r="Q218">
            <v>0</v>
          </cell>
        </row>
        <row r="219">
          <cell r="B219">
            <v>1000139</v>
          </cell>
          <cell r="C219" t="str">
            <v>한국</v>
          </cell>
          <cell r="D219" t="str">
            <v>(주)신세기통신</v>
          </cell>
          <cell r="E219" t="str">
            <v>SK TELECOM</v>
          </cell>
          <cell r="F219" t="str">
            <v>국내법인</v>
          </cell>
          <cell r="H219" t="str">
            <v>정상</v>
          </cell>
          <cell r="I219" t="str">
            <v>USD</v>
          </cell>
          <cell r="J219">
            <v>2000000</v>
          </cell>
          <cell r="K219">
            <v>2000000</v>
          </cell>
          <cell r="L219">
            <v>2000000</v>
          </cell>
          <cell r="M219">
            <v>2629600000</v>
          </cell>
          <cell r="Q219">
            <v>0</v>
          </cell>
        </row>
        <row r="220">
          <cell r="B220">
            <v>1000128</v>
          </cell>
          <cell r="C220" t="str">
            <v>한국</v>
          </cell>
          <cell r="D220" t="str">
            <v>(주)신세기통신</v>
          </cell>
          <cell r="E220" t="str">
            <v>SK TELECOM</v>
          </cell>
          <cell r="F220" t="str">
            <v>국내법인</v>
          </cell>
          <cell r="H220" t="str">
            <v>정상</v>
          </cell>
          <cell r="I220" t="str">
            <v>USD</v>
          </cell>
          <cell r="J220">
            <v>3000000</v>
          </cell>
          <cell r="K220">
            <v>3000000</v>
          </cell>
          <cell r="L220">
            <v>3000000</v>
          </cell>
          <cell r="M220">
            <v>3944400000</v>
          </cell>
          <cell r="O220" t="str">
            <v>포항제철</v>
          </cell>
          <cell r="Q220">
            <v>0</v>
          </cell>
        </row>
        <row r="221">
          <cell r="B221">
            <v>1000030</v>
          </cell>
          <cell r="C221" t="str">
            <v>한국</v>
          </cell>
          <cell r="D221" t="str">
            <v>NEW OCEAN FX SHIPPING CO.LTD</v>
          </cell>
          <cell r="E221" t="str">
            <v>신한캐피탈</v>
          </cell>
          <cell r="F221" t="str">
            <v>SPC</v>
          </cell>
          <cell r="H221" t="str">
            <v>정상</v>
          </cell>
          <cell r="I221" t="str">
            <v>USD</v>
          </cell>
          <cell r="J221">
            <v>2035005.19</v>
          </cell>
          <cell r="K221">
            <v>2035005.19</v>
          </cell>
          <cell r="L221">
            <v>2035005.19</v>
          </cell>
          <cell r="M221">
            <v>2675624823</v>
          </cell>
          <cell r="Q221">
            <v>0</v>
          </cell>
        </row>
        <row r="222">
          <cell r="B222">
            <v>9000241</v>
          </cell>
          <cell r="C222" t="str">
            <v>한국</v>
          </cell>
          <cell r="D222" t="str">
            <v>NEW OCEAN FX SHIPPING CO.LTD</v>
          </cell>
          <cell r="E222" t="str">
            <v>신한캐피탈</v>
          </cell>
          <cell r="F222" t="str">
            <v>SPC</v>
          </cell>
          <cell r="H222" t="str">
            <v>정상</v>
          </cell>
          <cell r="I222" t="str">
            <v>USD</v>
          </cell>
          <cell r="J222">
            <v>2035005.22</v>
          </cell>
          <cell r="K222">
            <v>2035005.22</v>
          </cell>
          <cell r="L222">
            <v>2035005.22</v>
          </cell>
          <cell r="M222">
            <v>2675624863</v>
          </cell>
          <cell r="Q222">
            <v>0</v>
          </cell>
        </row>
        <row r="223">
          <cell r="B223">
            <v>1000467</v>
          </cell>
          <cell r="C223" t="str">
            <v>한국</v>
          </cell>
          <cell r="D223" t="str">
            <v>YANBIAN EAGON WOOD PRODUCTION</v>
          </cell>
          <cell r="E223" t="str">
            <v>이건산업</v>
          </cell>
          <cell r="F223" t="str">
            <v>현지법인</v>
          </cell>
          <cell r="H223" t="str">
            <v>정상</v>
          </cell>
          <cell r="I223" t="str">
            <v>USD</v>
          </cell>
          <cell r="J223">
            <v>1085714.28</v>
          </cell>
          <cell r="K223">
            <v>1085714.28</v>
          </cell>
          <cell r="L223">
            <v>1085714.28</v>
          </cell>
          <cell r="M223">
            <v>1427497135</v>
          </cell>
          <cell r="Q223">
            <v>0</v>
          </cell>
        </row>
        <row r="224">
          <cell r="B224">
            <v>1000453</v>
          </cell>
          <cell r="C224" t="str">
            <v>한국</v>
          </cell>
          <cell r="D224" t="str">
            <v>제일제당</v>
          </cell>
          <cell r="E224" t="str">
            <v>제일제당</v>
          </cell>
          <cell r="F224" t="str">
            <v>국내법인</v>
          </cell>
          <cell r="H224" t="str">
            <v>정상</v>
          </cell>
          <cell r="I224" t="str">
            <v>USD</v>
          </cell>
          <cell r="J224">
            <v>10000000</v>
          </cell>
          <cell r="K224">
            <v>10000000</v>
          </cell>
          <cell r="L224">
            <v>10000000</v>
          </cell>
          <cell r="M224">
            <v>13148000000</v>
          </cell>
          <cell r="Q224">
            <v>0</v>
          </cell>
        </row>
        <row r="225">
          <cell r="B225">
            <v>12000007</v>
          </cell>
          <cell r="C225" t="str">
            <v>한국</v>
          </cell>
          <cell r="D225" t="str">
            <v>PT KOLON INDONESIA</v>
          </cell>
          <cell r="E225" t="str">
            <v>코오롱</v>
          </cell>
          <cell r="F225" t="str">
            <v>현지법인</v>
          </cell>
          <cell r="H225" t="str">
            <v>정상</v>
          </cell>
          <cell r="I225" t="str">
            <v>USD</v>
          </cell>
          <cell r="J225">
            <v>6000000</v>
          </cell>
          <cell r="K225">
            <v>6000000</v>
          </cell>
          <cell r="L225">
            <v>6000000</v>
          </cell>
          <cell r="M225">
            <v>7888800000</v>
          </cell>
          <cell r="O225" t="str">
            <v>㈜코오롱보증</v>
          </cell>
          <cell r="Q225">
            <v>0</v>
          </cell>
        </row>
        <row r="226">
          <cell r="B226">
            <v>12000009</v>
          </cell>
          <cell r="C226" t="str">
            <v>한국</v>
          </cell>
          <cell r="D226" t="str">
            <v>PMX INDSTRIES</v>
          </cell>
          <cell r="E226" t="str">
            <v>풍산</v>
          </cell>
          <cell r="F226" t="str">
            <v>현지법인</v>
          </cell>
          <cell r="H226" t="str">
            <v>정상</v>
          </cell>
          <cell r="I226" t="str">
            <v>USD</v>
          </cell>
          <cell r="J226">
            <v>15000000</v>
          </cell>
          <cell r="K226">
            <v>15000000</v>
          </cell>
          <cell r="L226">
            <v>15000000</v>
          </cell>
          <cell r="M226">
            <v>19722000000</v>
          </cell>
          <cell r="Q226">
            <v>0</v>
          </cell>
        </row>
        <row r="227">
          <cell r="B227">
            <v>1000582</v>
          </cell>
          <cell r="C227" t="str">
            <v>한국</v>
          </cell>
          <cell r="D227" t="str">
            <v>PMX INDUSTRIES INC</v>
          </cell>
          <cell r="E227" t="str">
            <v>풍산</v>
          </cell>
          <cell r="F227" t="str">
            <v>현지법인</v>
          </cell>
          <cell r="H227" t="str">
            <v>정상</v>
          </cell>
          <cell r="I227" t="str">
            <v>USD</v>
          </cell>
          <cell r="J227">
            <v>10000000</v>
          </cell>
          <cell r="K227">
            <v>10000000</v>
          </cell>
          <cell r="L227">
            <v>10000000</v>
          </cell>
          <cell r="M227">
            <v>13148000000</v>
          </cell>
          <cell r="O227" t="str">
            <v>㈜풍산 보증</v>
          </cell>
          <cell r="Q227">
            <v>0</v>
          </cell>
        </row>
        <row r="228">
          <cell r="B228">
            <v>1000145</v>
          </cell>
          <cell r="C228" t="str">
            <v>한국</v>
          </cell>
          <cell r="D228" t="str">
            <v>HANKOOK TIRE JIAXING CO</v>
          </cell>
          <cell r="E228" t="str">
            <v>한국타이어</v>
          </cell>
          <cell r="F228" t="str">
            <v>현지법인</v>
          </cell>
          <cell r="H228" t="str">
            <v>정상</v>
          </cell>
          <cell r="I228" t="str">
            <v>USD</v>
          </cell>
          <cell r="J228">
            <v>5499999.9800000004</v>
          </cell>
          <cell r="K228">
            <v>5499999.9800000004</v>
          </cell>
          <cell r="L228">
            <v>5499999.9800000004</v>
          </cell>
          <cell r="M228">
            <v>7231399973</v>
          </cell>
          <cell r="O228" t="str">
            <v>PROJECT FINANCING+부분 유담보</v>
          </cell>
          <cell r="Q228">
            <v>0</v>
          </cell>
        </row>
        <row r="229">
          <cell r="B229">
            <v>9000226</v>
          </cell>
          <cell r="C229" t="str">
            <v>한국</v>
          </cell>
          <cell r="D229" t="str">
            <v>HANKOOK TIRE JIAXING CO</v>
          </cell>
          <cell r="E229" t="str">
            <v>한국타이어</v>
          </cell>
          <cell r="F229" t="str">
            <v>현지법인</v>
          </cell>
          <cell r="H229" t="str">
            <v>정상</v>
          </cell>
          <cell r="I229" t="str">
            <v>USD</v>
          </cell>
          <cell r="J229">
            <v>7857142.8300000001</v>
          </cell>
          <cell r="K229">
            <v>7857142.8300000001</v>
          </cell>
          <cell r="L229">
            <v>7857142.8300000001</v>
          </cell>
          <cell r="M229">
            <v>10330571392</v>
          </cell>
          <cell r="O229" t="str">
            <v>PROJECT FINANCING+부분 유담보</v>
          </cell>
          <cell r="Q229">
            <v>0</v>
          </cell>
        </row>
        <row r="230">
          <cell r="B230">
            <v>1000105</v>
          </cell>
          <cell r="C230" t="str">
            <v>한국</v>
          </cell>
          <cell r="D230" t="str">
            <v>BUSINESS CENTER(블라디보스톡)</v>
          </cell>
          <cell r="E230" t="str">
            <v>현대중공업</v>
          </cell>
          <cell r="F230" t="str">
            <v>현지법인</v>
          </cell>
          <cell r="H230" t="str">
            <v>정상</v>
          </cell>
          <cell r="I230" t="str">
            <v>USD</v>
          </cell>
          <cell r="J230">
            <v>2222222.23</v>
          </cell>
          <cell r="K230">
            <v>2222222.23</v>
          </cell>
          <cell r="L230">
            <v>2222222.23</v>
          </cell>
          <cell r="M230">
            <v>2921777788</v>
          </cell>
          <cell r="Q230">
            <v>0</v>
          </cell>
        </row>
        <row r="231">
          <cell r="B231">
            <v>1000443</v>
          </cell>
          <cell r="C231" t="str">
            <v>한국</v>
          </cell>
          <cell r="D231" t="str">
            <v>효성</v>
          </cell>
          <cell r="E231" t="str">
            <v>효성</v>
          </cell>
          <cell r="F231" t="str">
            <v>국내법인</v>
          </cell>
          <cell r="H231" t="str">
            <v>정상</v>
          </cell>
          <cell r="I231" t="str">
            <v>USD</v>
          </cell>
          <cell r="J231">
            <v>793636.36</v>
          </cell>
          <cell r="K231">
            <v>793636.36</v>
          </cell>
          <cell r="L231">
            <v>793636.36</v>
          </cell>
          <cell r="M231">
            <v>1043473086</v>
          </cell>
          <cell r="O231" t="str">
            <v>효성 보증</v>
          </cell>
          <cell r="Q231">
            <v>0</v>
          </cell>
        </row>
        <row r="232">
          <cell r="B232">
            <v>12000008</v>
          </cell>
          <cell r="C232" t="str">
            <v>한국</v>
          </cell>
          <cell r="D232" t="str">
            <v>HYOSUNG AMERICA</v>
          </cell>
          <cell r="E232" t="str">
            <v>효성</v>
          </cell>
          <cell r="F232" t="str">
            <v>현지법인</v>
          </cell>
          <cell r="H232" t="str">
            <v>정상</v>
          </cell>
          <cell r="I232" t="str">
            <v>USD</v>
          </cell>
          <cell r="J232">
            <v>25000000</v>
          </cell>
          <cell r="K232">
            <v>25000000</v>
          </cell>
          <cell r="L232">
            <v>25000000</v>
          </cell>
          <cell r="M232">
            <v>32870000000</v>
          </cell>
          <cell r="O232" t="str">
            <v>㈜효성보증및나대지담보 (139억)</v>
          </cell>
          <cell r="Q232">
            <v>0</v>
          </cell>
        </row>
        <row r="233">
          <cell r="B233">
            <v>12000004</v>
          </cell>
          <cell r="C233" t="str">
            <v>한국</v>
          </cell>
          <cell r="D233" t="str">
            <v>SK GLOBAL AMERICA LTD</v>
          </cell>
          <cell r="E233" t="str">
            <v>SK GLOBAL</v>
          </cell>
          <cell r="F233" t="str">
            <v>현지법인</v>
          </cell>
          <cell r="H233" t="str">
            <v>정상</v>
          </cell>
          <cell r="I233" t="str">
            <v>USD</v>
          </cell>
          <cell r="J233">
            <v>9000000</v>
          </cell>
          <cell r="K233">
            <v>9000000</v>
          </cell>
          <cell r="L233">
            <v>9000000</v>
          </cell>
          <cell r="M233">
            <v>11833200000</v>
          </cell>
          <cell r="O233" t="str">
            <v>SK GLOBAL,SK CORP 보증</v>
          </cell>
          <cell r="Q233">
            <v>0</v>
          </cell>
        </row>
        <row r="234">
          <cell r="B234">
            <v>1000142</v>
          </cell>
          <cell r="C234" t="str">
            <v>한국</v>
          </cell>
          <cell r="D234" t="str">
            <v>SKC INC</v>
          </cell>
          <cell r="E234" t="str">
            <v>SKC</v>
          </cell>
          <cell r="F234" t="str">
            <v>현지법인</v>
          </cell>
          <cell r="H234" t="str">
            <v>정상</v>
          </cell>
          <cell r="I234" t="str">
            <v>USD</v>
          </cell>
          <cell r="J234">
            <v>3600000</v>
          </cell>
          <cell r="K234">
            <v>3600000</v>
          </cell>
          <cell r="L234">
            <v>3600000</v>
          </cell>
          <cell r="M234">
            <v>4733280000</v>
          </cell>
          <cell r="O234" t="str">
            <v>SKC보증</v>
          </cell>
          <cell r="Q234">
            <v>0</v>
          </cell>
        </row>
        <row r="235">
          <cell r="B235">
            <v>8000058</v>
          </cell>
          <cell r="C235" t="str">
            <v>한국</v>
          </cell>
          <cell r="D235" t="str">
            <v>H&amp;CB Finance(HK) LT</v>
          </cell>
          <cell r="E235" t="str">
            <v>국민은행</v>
          </cell>
          <cell r="F235" t="str">
            <v>현지법인</v>
          </cell>
          <cell r="H235" t="str">
            <v>정상</v>
          </cell>
          <cell r="I235" t="str">
            <v>USD</v>
          </cell>
          <cell r="J235">
            <v>10000000</v>
          </cell>
          <cell r="K235">
            <v>10000000</v>
          </cell>
          <cell r="L235">
            <v>10000000</v>
          </cell>
          <cell r="M235">
            <v>13148000000</v>
          </cell>
          <cell r="Q235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연체 (수식)"/>
      <sheetName val="무수익(수식)"/>
      <sheetName val="연체 ()"/>
      <sheetName val="일수"/>
      <sheetName val="1995년 섹터별 매출"/>
      <sheetName val="첨부1"/>
      <sheetName val="fwd"/>
      <sheetName val="유가증권현황"/>
      <sheetName val="통합건전성별분류(0201)"/>
      <sheetName val="월별데이타"/>
      <sheetName val="분기별데이타"/>
      <sheetName val="연불"/>
      <sheetName val="연체,무수익현황(수식)"/>
      <sheetName val="INDEX관리"/>
      <sheetName val="93상각비"/>
      <sheetName val="명세"/>
      <sheetName val="주간계획"/>
      <sheetName val="지역개발"/>
      <sheetName val="기본Data"/>
      <sheetName val="Sheet1"/>
      <sheetName val="절별"/>
      <sheetName val="Sheet3"/>
      <sheetName val="Sheet2"/>
      <sheetName val="유가증권"/>
      <sheetName val="인덱스정의서"/>
      <sheetName val="이자율별 차입금 적수"/>
      <sheetName val="대환취급"/>
      <sheetName val="본현"/>
      <sheetName val="기준봉급표"/>
      <sheetName val="f_BS"/>
      <sheetName val="인력(정규직)"/>
      <sheetName val="2002년매출"/>
      <sheetName val="차수"/>
      <sheetName val="조회총괄"/>
      <sheetName val="기초자료(20010831)"/>
      <sheetName val="DDETABLE"/>
      <sheetName val="계정과목"/>
      <sheetName val="환율시트"/>
      <sheetName val="snapshot_cover"/>
      <sheetName val="자산DATA"/>
      <sheetName val="차량(구)"/>
      <sheetName val="토지건물배분안"/>
      <sheetName val="합병BS"/>
      <sheetName val="보험금"/>
      <sheetName val="Comments"/>
      <sheetName val="대출금"/>
      <sheetName val="code"/>
      <sheetName val="식음료"/>
      <sheetName val="영업외손익등"/>
      <sheetName val="12월말"/>
      <sheetName val="basic_info"/>
      <sheetName val="분당임차변경"/>
      <sheetName val="LIST"/>
      <sheetName val="대지급금(외화)"/>
      <sheetName val="Sheet1 (2)"/>
      <sheetName val="10월 급여"/>
      <sheetName val="정의"/>
      <sheetName val="연체대출"/>
      <sheetName val="갑지"/>
      <sheetName val="실행"/>
      <sheetName val="합동별(기표용)"/>
      <sheetName val="성적표96"/>
      <sheetName val="접대비(을)"/>
      <sheetName val="Ⅱ1-0타"/>
      <sheetName val="수정사항"/>
      <sheetName val="대차대조표"/>
      <sheetName val="종퇴10"/>
      <sheetName val="퇴직10"/>
      <sheetName val="수불명세서"/>
      <sheetName val="BS_AVG_2010"/>
      <sheetName val="FX"/>
      <sheetName val="성과평가실적"/>
      <sheetName val="예적금"/>
      <sheetName val="분석적 검토-payroll "/>
      <sheetName val="건물"/>
      <sheetName val="TEMP1"/>
      <sheetName val="TEMP2"/>
      <sheetName val="支払手形"/>
      <sheetName val="雑収"/>
      <sheetName val="108.수선비"/>
      <sheetName val="Macro1"/>
      <sheetName val="경비집계"/>
      <sheetName val="연령분석3월"/>
      <sheetName val="회사정보"/>
      <sheetName val="TLCF"/>
      <sheetName val="차입금상환표"/>
      <sheetName val="주요재무비율"/>
      <sheetName val="이익잉여금처분계산서"/>
      <sheetName val="현금흐름표"/>
      <sheetName val="가정"/>
      <sheetName val="Sheet11"/>
      <sheetName val="반제품"/>
      <sheetName val="재공품"/>
      <sheetName val="타과목"/>
      <sheetName val="보증금(전신전화가입권)"/>
      <sheetName val="환율INDEX"/>
      <sheetName val="인원계획"/>
      <sheetName val="Scenario"/>
      <sheetName val="법인전체-집계용"/>
      <sheetName val="8월차잔"/>
      <sheetName val="아파트진행률"/>
      <sheetName val="현금"/>
      <sheetName val="기초코드"/>
      <sheetName val="Template"/>
      <sheetName val="sap`04.7.14"/>
      <sheetName val="적용환율"/>
      <sheetName val="비용"/>
      <sheetName val="계수원본(99.2.28)"/>
      <sheetName val="10.31"/>
      <sheetName val="(참고) 리스크 맵"/>
      <sheetName val="정산표"/>
      <sheetName val="00'미수"/>
      <sheetName val="Ctrl"/>
      <sheetName val="4"/>
      <sheetName val="관계주식명세"/>
      <sheetName val="BM_NEW2"/>
    </sheetNames>
    <sheetDataSet>
      <sheetData sheetId="0" refreshError="1"/>
      <sheetData sheetId="1"/>
      <sheetData sheetId="2" refreshError="1">
        <row r="10">
          <cell r="E10">
            <v>5.8168034976500499E-2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"/>
      <sheetName val="연불"/>
      <sheetName val="분모"/>
      <sheetName val="근기"/>
      <sheetName val="근거"/>
      <sheetName val="일일"/>
      <sheetName val="국대장"/>
      <sheetName val="연"/>
      <sheetName val="불"/>
      <sheetName val="건전화직할"/>
      <sheetName val="건전화지역"/>
      <sheetName val="대동"/>
      <sheetName val="장은"/>
      <sheetName val="대기업"/>
      <sheetName val="전월"/>
      <sheetName val="지역"/>
      <sheetName val="건전성등급"/>
      <sheetName val="추정"/>
      <sheetName val=""/>
      <sheetName val="_x0000_ÖÐ"/>
      <sheetName val="_x0000__x0000__x0000__x0000__x0001__x0000_@Ð_x0013__x0000__x0001_ü­C_x0000__x0000__x0000__x0000_"/>
      <sheetName val="_x0001_„@Ð_x0013__x0000__x0001_ü­C_x0000_"/>
      <sheetName val="_x0000_ØÐ"/>
      <sheetName val="01반기조정감"/>
      <sheetName val="01반기조정증"/>
      <sheetName val="연체 ()"/>
      <sheetName val="전체요주의"/>
      <sheetName val="INDEX관리"/>
      <sheetName val="현금흐름Ⅰ"/>
      <sheetName val="93상각비"/>
      <sheetName val="정산표"/>
      <sheetName val="Sheet6"/>
      <sheetName val="MACRO2"/>
      <sheetName val="제품목록"/>
      <sheetName val="Assp_BS"/>
      <sheetName val="계획(안)"/>
      <sheetName val="96 하반기 전시회 경비"/>
      <sheetName val="사모사채LS"/>
      <sheetName val="지급보증대지급금LS"/>
      <sheetName val="상품수불(합산)"/>
      <sheetName val="매매손실준비금"/>
      <sheetName val="기초자료"/>
      <sheetName val="대차대조표"/>
      <sheetName val="KA021901"/>
      <sheetName val="대환취급"/>
      <sheetName val="제품CODE"/>
      <sheetName val="기계기구"/>
      <sheetName val="건물"/>
      <sheetName val="원가"/>
      <sheetName val="OLD실적"/>
      <sheetName val="자금손익총괄"/>
      <sheetName val="합병BS"/>
      <sheetName val="통합지보건전성(0201)"/>
      <sheetName val="상환익(2001년도)"/>
      <sheetName val="유가증권현황"/>
      <sheetName val="Ⅱ1-0타"/>
      <sheetName val="2.상각보정명세"/>
      <sheetName val="분개장·원장"/>
      <sheetName val="외화평가"/>
      <sheetName val="#3"/>
      <sheetName val="志岐シール"/>
      <sheetName val="수익성분석2"/>
      <sheetName val="f_BS"/>
      <sheetName val="기초자료(20010831)"/>
      <sheetName val="96년7월평잔"/>
      <sheetName val="임시"/>
      <sheetName val="Sheet4"/>
      <sheetName val="전환대상"/>
      <sheetName val="fwd"/>
      <sheetName val="basic_info"/>
      <sheetName val="분당임차변경"/>
      <sheetName val="10.유가증권매각손익"/>
      <sheetName val="주식배당"/>
      <sheetName val="보정사항"/>
      <sheetName val="_x0001_„@Ð_x0013_"/>
      <sheetName val="LIST"/>
      <sheetName val="장외on2"/>
      <sheetName val="22. 시장리스크측정모형 사후검증"/>
      <sheetName val="9월제조원가"/>
      <sheetName val="기본사항"/>
      <sheetName val="햇반총원가표실적_org"/>
      <sheetName val="환율INDEX"/>
      <sheetName val="대지급금(외화)"/>
      <sheetName val="Sheet1 (2)"/>
      <sheetName val="10월 급여"/>
      <sheetName val="정의"/>
      <sheetName val="연체대출"/>
      <sheetName val="갑지"/>
      <sheetName val="실행"/>
      <sheetName val="합동별(기표용)"/>
      <sheetName val="전체"/>
      <sheetName val="Norminal GDP"/>
      <sheetName val="자재,노무CODE"/>
      <sheetName val="8월차잔"/>
      <sheetName val="영업외손익등"/>
      <sheetName val="접대비(을)"/>
      <sheetName val="TEMP1"/>
      <sheetName val="TEMP2"/>
      <sheetName val="支払手形"/>
      <sheetName val="雑収"/>
      <sheetName val="108.수선비"/>
      <sheetName val="Macro1"/>
      <sheetName val="경비집계"/>
      <sheetName val="Code"/>
      <sheetName val="연령분석3월"/>
      <sheetName val="회사정보"/>
      <sheetName val="TLCF"/>
      <sheetName val="차입금상환표"/>
      <sheetName val="월별합산"/>
      <sheetName val="@Ðü­C"/>
      <sheetName val="„@Ðü­C"/>
      <sheetName val="연체_()"/>
      <sheetName val="96_하반기_전시회_경비"/>
      <sheetName val="2_상각보정명세"/>
      <sheetName val="99년하반기"/>
      <sheetName val="RD제품개발투자비(매가)"/>
      <sheetName val="2담당0113"/>
      <sheetName val="1담당0113"/>
      <sheetName val="Scenario"/>
      <sheetName val="적용환율"/>
      <sheetName val="조회총괄"/>
      <sheetName val="비용"/>
      <sheetName val="계정과목"/>
      <sheetName val="환율시트"/>
      <sheetName val="계수원본(99.2.28)"/>
      <sheetName val="10.31"/>
      <sheetName val="(참고) 리스크 맵"/>
      <sheetName val="_9년자재매각"/>
      <sheetName val="기타유동부채"/>
      <sheetName val="재고 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/>
      <sheetData sheetId="110"/>
      <sheetData sheetId="111"/>
      <sheetData sheetId="112"/>
      <sheetData sheetId="113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최종원장"/>
      <sheetName val="환율시트"/>
      <sheetName val="master"/>
      <sheetName val="2000년도중 매입분"/>
      <sheetName val="수입"/>
      <sheetName val="이익잉여금처분계산서"/>
      <sheetName val="재무상태변동표"/>
      <sheetName val="제조원가명세서"/>
      <sheetName val="현금흐름표"/>
      <sheetName val="월별수입"/>
      <sheetName val="BS(5월-경리과)"/>
      <sheetName val="보험금"/>
      <sheetName val="Ctrl"/>
      <sheetName val="FG"/>
    </sheetNames>
    <sheetDataSet>
      <sheetData sheetId="0" refreshError="1"/>
      <sheetData sheetId="1" refreshError="1">
        <row r="3">
          <cell r="A3" t="str">
            <v>BDT</v>
          </cell>
          <cell r="B3">
            <v>20.71</v>
          </cell>
          <cell r="C3">
            <v>1.8599999999999998E-2</v>
          </cell>
        </row>
        <row r="4">
          <cell r="A4" t="str">
            <v>BFR</v>
          </cell>
          <cell r="B4">
            <v>24.39</v>
          </cell>
          <cell r="C4">
            <v>2.1899999999999999E-2</v>
          </cell>
        </row>
        <row r="5">
          <cell r="A5" t="str">
            <v>DEM</v>
          </cell>
          <cell r="B5">
            <v>503.02</v>
          </cell>
          <cell r="C5">
            <v>0.4511</v>
          </cell>
        </row>
        <row r="6">
          <cell r="A6" t="str">
            <v>GBP</v>
          </cell>
          <cell r="B6">
            <v>1645.07</v>
          </cell>
          <cell r="C6">
            <v>1.4754</v>
          </cell>
        </row>
        <row r="7">
          <cell r="A7" t="str">
            <v>IDR</v>
          </cell>
          <cell r="B7">
            <v>0.12740000000000001</v>
          </cell>
          <cell r="C7">
            <v>1.1400000000000001E-4</v>
          </cell>
        </row>
        <row r="8">
          <cell r="A8" t="str">
            <v>MYR</v>
          </cell>
          <cell r="B8">
            <v>293.42</v>
          </cell>
          <cell r="C8">
            <v>0.26319999999999999</v>
          </cell>
        </row>
        <row r="9">
          <cell r="A9" t="str">
            <v>PHP</v>
          </cell>
          <cell r="B9">
            <v>24.19</v>
          </cell>
          <cell r="C9">
            <v>2.1700000000000001E-2</v>
          </cell>
        </row>
        <row r="10">
          <cell r="A10" t="str">
            <v>SFR</v>
          </cell>
          <cell r="B10">
            <v>646.64</v>
          </cell>
          <cell r="C10">
            <v>0.57989999999999997</v>
          </cell>
        </row>
        <row r="11">
          <cell r="A11" t="str">
            <v>THB</v>
          </cell>
          <cell r="B11">
            <v>26.44</v>
          </cell>
          <cell r="C11">
            <v>2.3699999999999999E-2</v>
          </cell>
        </row>
        <row r="12">
          <cell r="A12" t="str">
            <v>USD</v>
          </cell>
          <cell r="B12">
            <v>1115</v>
          </cell>
          <cell r="C12">
            <v>1</v>
          </cell>
        </row>
        <row r="13">
          <cell r="A13" t="str">
            <v>YEN</v>
          </cell>
          <cell r="B13">
            <v>10.3088</v>
          </cell>
          <cell r="C13">
            <v>9.2460000000000007E-3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0"/>
      <sheetName val="환율시트"/>
      <sheetName val="BIS자산분류"/>
      <sheetName val="계정과목"/>
      <sheetName val="자산총괄"/>
      <sheetName val="소재지기준"/>
      <sheetName val="만기도래"/>
      <sheetName val="자산총괄표-1"/>
      <sheetName val="Sheet3"/>
      <sheetName val="Sheet4"/>
      <sheetName val="Sheet6"/>
      <sheetName val="Sheet1"/>
      <sheetName val="Sheet8"/>
      <sheetName val="Sheet10"/>
      <sheetName val="Sheet11"/>
      <sheetName val="Sheet12"/>
      <sheetName val="Sheet13"/>
      <sheetName val="한은보고서(최종분) "/>
      <sheetName val="자산총괄표-2"/>
      <sheetName val="Sheet5"/>
      <sheetName val="Sheet7"/>
      <sheetName val="Sheet2"/>
      <sheetName val="Sheet9"/>
      <sheetName val="한은전산망(출자자산)"/>
      <sheetName val="만기 7일초과"/>
      <sheetName val="장은자산"/>
      <sheetName val="외화증권현황수정전(9912)"/>
      <sheetName val="외화증권현황수정후(9912)"/>
      <sheetName val="외화증권현황(최정명Sub,9909)"/>
      <sheetName val="환율정보"/>
      <sheetName val="Sheet14"/>
      <sheetName val="Sheet15"/>
      <sheetName val="한은보고서(최종분)  (2)"/>
      <sheetName val="한은전산망(출자자산) (2)"/>
      <sheetName val="이익잉여금처분계산서"/>
      <sheetName val="재무상태변동표"/>
      <sheetName val="제조원가명세서"/>
      <sheetName val="현금흐름표"/>
      <sheetName val="BS(5월-경리과)"/>
      <sheetName val="Ⅱ1-0타"/>
      <sheetName val="원시데이타"/>
      <sheetName val="매각대상(전체)"/>
      <sheetName val="인스탄스 정의"/>
      <sheetName val="수입"/>
      <sheetName val="fwd09"/>
      <sheetName val="data"/>
      <sheetName val="경영관리사업계획"/>
    </sheetNames>
    <sheetDataSet>
      <sheetData sheetId="0">
        <row r="5">
          <cell r="A5" t="str">
            <v>BFR</v>
          </cell>
        </row>
      </sheetData>
      <sheetData sheetId="1" refreshError="1">
        <row r="5">
          <cell r="A5" t="str">
            <v>BFR</v>
          </cell>
          <cell r="B5">
            <v>2.4899999999999999E-2</v>
          </cell>
          <cell r="C5">
            <v>30.84</v>
          </cell>
        </row>
        <row r="6">
          <cell r="A6" t="str">
            <v>DEM</v>
          </cell>
          <cell r="B6">
            <v>0.51359999999999995</v>
          </cell>
          <cell r="C6">
            <v>636.12</v>
          </cell>
        </row>
        <row r="7">
          <cell r="A7" t="str">
            <v>ECU</v>
          </cell>
          <cell r="B7">
            <v>1.0044999999999999</v>
          </cell>
          <cell r="C7">
            <v>1244.1500000000001</v>
          </cell>
        </row>
        <row r="8">
          <cell r="A8" t="str">
            <v>HKD</v>
          </cell>
          <cell r="B8">
            <v>0.12870000000000001</v>
          </cell>
          <cell r="C8">
            <v>152.6</v>
          </cell>
        </row>
        <row r="9">
          <cell r="A9" t="str">
            <v>IDR</v>
          </cell>
          <cell r="B9">
            <v>1.4100000000000001E-4</v>
          </cell>
          <cell r="C9">
            <v>0.15359999999999999</v>
          </cell>
        </row>
        <row r="10">
          <cell r="A10" t="str">
            <v>SFR</v>
          </cell>
          <cell r="B10">
            <v>0.62629999999999997</v>
          </cell>
          <cell r="C10">
            <v>776.78</v>
          </cell>
        </row>
        <row r="11">
          <cell r="A11" t="str">
            <v>THB</v>
          </cell>
          <cell r="B11">
            <v>2.6700000000000002E-2</v>
          </cell>
          <cell r="C11">
            <v>30.93</v>
          </cell>
        </row>
        <row r="12">
          <cell r="A12" t="str">
            <v>USD</v>
          </cell>
          <cell r="B12">
            <v>1</v>
          </cell>
          <cell r="C12">
            <v>1184.9000000000001</v>
          </cell>
        </row>
        <row r="13">
          <cell r="A13" t="str">
            <v>YEN</v>
          </cell>
          <cell r="B13">
            <v>9.7940000000000006E-3</v>
          </cell>
          <cell r="C13">
            <v>10.708500000000001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환율시트"/>
      <sheetName val="PD(차주)"/>
    </sheetNames>
    <sheetDataSet>
      <sheetData sheetId="0">
        <row r="5">
          <cell r="A5" t="str">
            <v>BFR</v>
          </cell>
        </row>
      </sheetData>
      <sheetData sheetId="1" refreshError="1">
        <row r="5">
          <cell r="A5" t="str">
            <v>BFR</v>
          </cell>
          <cell r="B5">
            <v>2.7900000000000001E-2</v>
          </cell>
          <cell r="C5">
            <v>24.75</v>
          </cell>
        </row>
        <row r="6">
          <cell r="A6" t="str">
            <v>DEM</v>
          </cell>
          <cell r="B6">
            <v>0.5746</v>
          </cell>
          <cell r="C6">
            <v>510.26</v>
          </cell>
        </row>
        <row r="7">
          <cell r="A7" t="str">
            <v>ECU</v>
          </cell>
          <cell r="B7">
            <v>1.1275999999999999</v>
          </cell>
          <cell r="C7">
            <v>1001.42</v>
          </cell>
        </row>
        <row r="8">
          <cell r="A8" t="str">
            <v>IDR</v>
          </cell>
          <cell r="B8">
            <v>4.1199999999999999E-4</v>
          </cell>
          <cell r="C8">
            <v>0.36549999999999999</v>
          </cell>
        </row>
        <row r="9">
          <cell r="A9" t="str">
            <v>SFR</v>
          </cell>
          <cell r="B9">
            <v>0.68730000000000002</v>
          </cell>
          <cell r="C9">
            <v>610.38</v>
          </cell>
        </row>
        <row r="10">
          <cell r="A10" t="str">
            <v>THB</v>
          </cell>
          <cell r="B10">
            <v>4.1500000000000002E-2</v>
          </cell>
          <cell r="C10">
            <v>36.85</v>
          </cell>
        </row>
        <row r="11">
          <cell r="A11" t="str">
            <v>USD</v>
          </cell>
          <cell r="B11">
            <v>1</v>
          </cell>
          <cell r="C11">
            <v>888.1</v>
          </cell>
        </row>
        <row r="12">
          <cell r="A12" t="str">
            <v>YEN</v>
          </cell>
          <cell r="B12">
            <v>8.7299999999999999E-3</v>
          </cell>
          <cell r="C12">
            <v>7.7529000000000003</v>
          </cell>
        </row>
      </sheetData>
      <sheetData sheetId="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환율시트"/>
      <sheetName val="BIS자산분류"/>
      <sheetName val="대차대조표"/>
      <sheetName val="계정과목"/>
      <sheetName val="월말현황(외자+국금)"/>
      <sheetName val="월말현황(외자) "/>
      <sheetName val="８월매도"/>
      <sheetName val="８월매입 "/>
      <sheetName val="12월까지만기"/>
      <sheetName val="위험가중본란)"/>
      <sheetName val="위험가중각주"/>
      <sheetName val="임치총괄표"/>
      <sheetName val="임치기관별"/>
      <sheetName val="시가평가"/>
      <sheetName val="시가-상품"/>
      <sheetName val="시가평가총괄"/>
      <sheetName val="시가평가총괄-수정"/>
      <sheetName val="시가평가 (4)"/>
      <sheetName val="시가수정"/>
      <sheetName val="시가근기-금액"/>
      <sheetName val="시가근기-국별"/>
      <sheetName val="NOMURA"/>
      <sheetName val="NOMURA (2)"/>
      <sheetName val="CRLY"/>
      <sheetName val="CRLY-2"/>
      <sheetName val="CRLY (2)"/>
      <sheetName val="NOMURA (4)"/>
      <sheetName val="시가평가 (2)"/>
      <sheetName val="시가평가 (금액순)"/>
      <sheetName val="시가평가 (국별))"/>
      <sheetName val="각주현황"/>
      <sheetName val="laroux"/>
      <sheetName val="월말현황(외자+국금) (2)"/>
      <sheetName val="８월매도 (2)"/>
      <sheetName val="８월매입  (2)"/>
    </sheetNames>
    <sheetDataSet>
      <sheetData sheetId="0" refreshError="1">
        <row r="5">
          <cell r="A5" t="str">
            <v>BFR</v>
          </cell>
          <cell r="B5">
            <v>2.6800000000000001E-2</v>
          </cell>
          <cell r="C5">
            <v>24.15</v>
          </cell>
        </row>
        <row r="6">
          <cell r="A6" t="str">
            <v>DEM</v>
          </cell>
          <cell r="B6">
            <v>0.55279999999999996</v>
          </cell>
          <cell r="C6">
            <v>498.62</v>
          </cell>
        </row>
        <row r="7">
          <cell r="A7" t="str">
            <v>ECU</v>
          </cell>
          <cell r="B7">
            <v>1.0873999999999999</v>
          </cell>
          <cell r="C7">
            <v>980.83</v>
          </cell>
        </row>
        <row r="8">
          <cell r="A8" t="str">
            <v>IDR</v>
          </cell>
          <cell r="B8">
            <v>3.4099999999999999E-4</v>
          </cell>
          <cell r="C8">
            <v>0.30730000000000002</v>
          </cell>
        </row>
        <row r="9">
          <cell r="A9" t="str">
            <v>SFR</v>
          </cell>
          <cell r="B9">
            <v>0.67</v>
          </cell>
          <cell r="C9">
            <v>604.36</v>
          </cell>
        </row>
        <row r="10">
          <cell r="A10" t="str">
            <v>THB</v>
          </cell>
          <cell r="B10">
            <v>2.93E-2</v>
          </cell>
          <cell r="C10">
            <v>26.45</v>
          </cell>
        </row>
        <row r="11">
          <cell r="A11" t="str">
            <v>USD</v>
          </cell>
          <cell r="B11">
            <v>1</v>
          </cell>
          <cell r="C11">
            <v>902</v>
          </cell>
        </row>
        <row r="12">
          <cell r="A12" t="str">
            <v>YEN</v>
          </cell>
          <cell r="B12">
            <v>8.2780000000000006E-3</v>
          </cell>
          <cell r="C12">
            <v>7.4668999999999999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1.bin"/><Relationship Id="rId2" Type="http://schemas.openxmlformats.org/officeDocument/2006/relationships/hyperlink" Target="mailto:liz.choi@kbfg.com" TargetMode="External"/><Relationship Id="rId1" Type="http://schemas.openxmlformats.org/officeDocument/2006/relationships/hyperlink" Target="mailto:hanki_kim@kbfg.com" TargetMode="External"/><Relationship Id="rId4" Type="http://schemas.openxmlformats.org/officeDocument/2006/relationships/drawing" Target="../drawings/drawing5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M67"/>
  <sheetViews>
    <sheetView showGridLines="0" tabSelected="1" view="pageBreakPreview" zoomScale="85" zoomScaleNormal="85" zoomScaleSheetLayoutView="85" workbookViewId="0">
      <selection activeCell="P15" sqref="P15"/>
    </sheetView>
  </sheetViews>
  <sheetFormatPr defaultRowHeight="15"/>
  <cols>
    <col min="1" max="1" width="2.125" style="1" customWidth="1"/>
    <col min="2" max="2" width="2.25" style="1" customWidth="1"/>
    <col min="3" max="3" width="3.5" style="1" customWidth="1"/>
    <col min="4" max="4" width="2.5" style="1" customWidth="1"/>
    <col min="5" max="5" width="29.5" style="1" customWidth="1"/>
    <col min="6" max="6" width="3.5" style="1" customWidth="1"/>
    <col min="7" max="7" width="29.5" style="1" customWidth="1"/>
    <col min="8" max="8" width="3.5" style="1" customWidth="1"/>
    <col min="9" max="9" width="29.5" style="1" customWidth="1"/>
    <col min="10" max="10" width="2.5" style="1" customWidth="1"/>
    <col min="11" max="11" width="29.5" style="1" customWidth="1"/>
    <col min="12" max="12" width="2.5" style="1" customWidth="1"/>
    <col min="13" max="251" width="9" style="1"/>
    <col min="252" max="253" width="2.125" style="1" customWidth="1"/>
    <col min="254" max="255" width="15.5" style="1" customWidth="1"/>
    <col min="256" max="256" width="6.125" style="1" customWidth="1"/>
    <col min="257" max="257" width="2" style="1" customWidth="1"/>
    <col min="258" max="258" width="4.375" style="1" customWidth="1"/>
    <col min="259" max="259" width="16.125" style="1" customWidth="1"/>
    <col min="260" max="260" width="15.5" style="1" customWidth="1"/>
    <col min="261" max="261" width="6.375" style="1" customWidth="1"/>
    <col min="262" max="263" width="4.625" style="1" customWidth="1"/>
    <col min="264" max="264" width="4.125" style="1" customWidth="1"/>
    <col min="265" max="265" width="19.125" style="1" customWidth="1"/>
    <col min="266" max="266" width="31.125" style="1" customWidth="1"/>
    <col min="267" max="267" width="7.375" style="1" customWidth="1"/>
    <col min="268" max="507" width="9" style="1"/>
    <col min="508" max="509" width="2.125" style="1" customWidth="1"/>
    <col min="510" max="511" width="15.5" style="1" customWidth="1"/>
    <col min="512" max="512" width="6.125" style="1" customWidth="1"/>
    <col min="513" max="513" width="2" style="1" customWidth="1"/>
    <col min="514" max="514" width="4.375" style="1" customWidth="1"/>
    <col min="515" max="515" width="16.125" style="1" customWidth="1"/>
    <col min="516" max="516" width="15.5" style="1" customWidth="1"/>
    <col min="517" max="517" width="6.375" style="1" customWidth="1"/>
    <col min="518" max="519" width="4.625" style="1" customWidth="1"/>
    <col min="520" max="520" width="4.125" style="1" customWidth="1"/>
    <col min="521" max="521" width="19.125" style="1" customWidth="1"/>
    <col min="522" max="522" width="31.125" style="1" customWidth="1"/>
    <col min="523" max="523" width="7.375" style="1" customWidth="1"/>
    <col min="524" max="763" width="9" style="1"/>
    <col min="764" max="765" width="2.125" style="1" customWidth="1"/>
    <col min="766" max="767" width="15.5" style="1" customWidth="1"/>
    <col min="768" max="768" width="6.125" style="1" customWidth="1"/>
    <col min="769" max="769" width="2" style="1" customWidth="1"/>
    <col min="770" max="770" width="4.375" style="1" customWidth="1"/>
    <col min="771" max="771" width="16.125" style="1" customWidth="1"/>
    <col min="772" max="772" width="15.5" style="1" customWidth="1"/>
    <col min="773" max="773" width="6.375" style="1" customWidth="1"/>
    <col min="774" max="775" width="4.625" style="1" customWidth="1"/>
    <col min="776" max="776" width="4.125" style="1" customWidth="1"/>
    <col min="777" max="777" width="19.125" style="1" customWidth="1"/>
    <col min="778" max="778" width="31.125" style="1" customWidth="1"/>
    <col min="779" max="779" width="7.375" style="1" customWidth="1"/>
    <col min="780" max="1019" width="9" style="1"/>
    <col min="1020" max="1021" width="2.125" style="1" customWidth="1"/>
    <col min="1022" max="1023" width="15.5" style="1" customWidth="1"/>
    <col min="1024" max="1024" width="6.125" style="1" customWidth="1"/>
    <col min="1025" max="1025" width="2" style="1" customWidth="1"/>
    <col min="1026" max="1026" width="4.375" style="1" customWidth="1"/>
    <col min="1027" max="1027" width="16.125" style="1" customWidth="1"/>
    <col min="1028" max="1028" width="15.5" style="1" customWidth="1"/>
    <col min="1029" max="1029" width="6.375" style="1" customWidth="1"/>
    <col min="1030" max="1031" width="4.625" style="1" customWidth="1"/>
    <col min="1032" max="1032" width="4.125" style="1" customWidth="1"/>
    <col min="1033" max="1033" width="19.125" style="1" customWidth="1"/>
    <col min="1034" max="1034" width="31.125" style="1" customWidth="1"/>
    <col min="1035" max="1035" width="7.375" style="1" customWidth="1"/>
    <col min="1036" max="1275" width="9" style="1"/>
    <col min="1276" max="1277" width="2.125" style="1" customWidth="1"/>
    <col min="1278" max="1279" width="15.5" style="1" customWidth="1"/>
    <col min="1280" max="1280" width="6.125" style="1" customWidth="1"/>
    <col min="1281" max="1281" width="2" style="1" customWidth="1"/>
    <col min="1282" max="1282" width="4.375" style="1" customWidth="1"/>
    <col min="1283" max="1283" width="16.125" style="1" customWidth="1"/>
    <col min="1284" max="1284" width="15.5" style="1" customWidth="1"/>
    <col min="1285" max="1285" width="6.375" style="1" customWidth="1"/>
    <col min="1286" max="1287" width="4.625" style="1" customWidth="1"/>
    <col min="1288" max="1288" width="4.125" style="1" customWidth="1"/>
    <col min="1289" max="1289" width="19.125" style="1" customWidth="1"/>
    <col min="1290" max="1290" width="31.125" style="1" customWidth="1"/>
    <col min="1291" max="1291" width="7.375" style="1" customWidth="1"/>
    <col min="1292" max="1531" width="9" style="1"/>
    <col min="1532" max="1533" width="2.125" style="1" customWidth="1"/>
    <col min="1534" max="1535" width="15.5" style="1" customWidth="1"/>
    <col min="1536" max="1536" width="6.125" style="1" customWidth="1"/>
    <col min="1537" max="1537" width="2" style="1" customWidth="1"/>
    <col min="1538" max="1538" width="4.375" style="1" customWidth="1"/>
    <col min="1539" max="1539" width="16.125" style="1" customWidth="1"/>
    <col min="1540" max="1540" width="15.5" style="1" customWidth="1"/>
    <col min="1541" max="1541" width="6.375" style="1" customWidth="1"/>
    <col min="1542" max="1543" width="4.625" style="1" customWidth="1"/>
    <col min="1544" max="1544" width="4.125" style="1" customWidth="1"/>
    <col min="1545" max="1545" width="19.125" style="1" customWidth="1"/>
    <col min="1546" max="1546" width="31.125" style="1" customWidth="1"/>
    <col min="1547" max="1547" width="7.375" style="1" customWidth="1"/>
    <col min="1548" max="1787" width="9" style="1"/>
    <col min="1788" max="1789" width="2.125" style="1" customWidth="1"/>
    <col min="1790" max="1791" width="15.5" style="1" customWidth="1"/>
    <col min="1792" max="1792" width="6.125" style="1" customWidth="1"/>
    <col min="1793" max="1793" width="2" style="1" customWidth="1"/>
    <col min="1794" max="1794" width="4.375" style="1" customWidth="1"/>
    <col min="1795" max="1795" width="16.125" style="1" customWidth="1"/>
    <col min="1796" max="1796" width="15.5" style="1" customWidth="1"/>
    <col min="1797" max="1797" width="6.375" style="1" customWidth="1"/>
    <col min="1798" max="1799" width="4.625" style="1" customWidth="1"/>
    <col min="1800" max="1800" width="4.125" style="1" customWidth="1"/>
    <col min="1801" max="1801" width="19.125" style="1" customWidth="1"/>
    <col min="1802" max="1802" width="31.125" style="1" customWidth="1"/>
    <col min="1803" max="1803" width="7.375" style="1" customWidth="1"/>
    <col min="1804" max="2043" width="9" style="1"/>
    <col min="2044" max="2045" width="2.125" style="1" customWidth="1"/>
    <col min="2046" max="2047" width="15.5" style="1" customWidth="1"/>
    <col min="2048" max="2048" width="6.125" style="1" customWidth="1"/>
    <col min="2049" max="2049" width="2" style="1" customWidth="1"/>
    <col min="2050" max="2050" width="4.375" style="1" customWidth="1"/>
    <col min="2051" max="2051" width="16.125" style="1" customWidth="1"/>
    <col min="2052" max="2052" width="15.5" style="1" customWidth="1"/>
    <col min="2053" max="2053" width="6.375" style="1" customWidth="1"/>
    <col min="2054" max="2055" width="4.625" style="1" customWidth="1"/>
    <col min="2056" max="2056" width="4.125" style="1" customWidth="1"/>
    <col min="2057" max="2057" width="19.125" style="1" customWidth="1"/>
    <col min="2058" max="2058" width="31.125" style="1" customWidth="1"/>
    <col min="2059" max="2059" width="7.375" style="1" customWidth="1"/>
    <col min="2060" max="2299" width="9" style="1"/>
    <col min="2300" max="2301" width="2.125" style="1" customWidth="1"/>
    <col min="2302" max="2303" width="15.5" style="1" customWidth="1"/>
    <col min="2304" max="2304" width="6.125" style="1" customWidth="1"/>
    <col min="2305" max="2305" width="2" style="1" customWidth="1"/>
    <col min="2306" max="2306" width="4.375" style="1" customWidth="1"/>
    <col min="2307" max="2307" width="16.125" style="1" customWidth="1"/>
    <col min="2308" max="2308" width="15.5" style="1" customWidth="1"/>
    <col min="2309" max="2309" width="6.375" style="1" customWidth="1"/>
    <col min="2310" max="2311" width="4.625" style="1" customWidth="1"/>
    <col min="2312" max="2312" width="4.125" style="1" customWidth="1"/>
    <col min="2313" max="2313" width="19.125" style="1" customWidth="1"/>
    <col min="2314" max="2314" width="31.125" style="1" customWidth="1"/>
    <col min="2315" max="2315" width="7.375" style="1" customWidth="1"/>
    <col min="2316" max="2555" width="9" style="1"/>
    <col min="2556" max="2557" width="2.125" style="1" customWidth="1"/>
    <col min="2558" max="2559" width="15.5" style="1" customWidth="1"/>
    <col min="2560" max="2560" width="6.125" style="1" customWidth="1"/>
    <col min="2561" max="2561" width="2" style="1" customWidth="1"/>
    <col min="2562" max="2562" width="4.375" style="1" customWidth="1"/>
    <col min="2563" max="2563" width="16.125" style="1" customWidth="1"/>
    <col min="2564" max="2564" width="15.5" style="1" customWidth="1"/>
    <col min="2565" max="2565" width="6.375" style="1" customWidth="1"/>
    <col min="2566" max="2567" width="4.625" style="1" customWidth="1"/>
    <col min="2568" max="2568" width="4.125" style="1" customWidth="1"/>
    <col min="2569" max="2569" width="19.125" style="1" customWidth="1"/>
    <col min="2570" max="2570" width="31.125" style="1" customWidth="1"/>
    <col min="2571" max="2571" width="7.375" style="1" customWidth="1"/>
    <col min="2572" max="2811" width="9" style="1"/>
    <col min="2812" max="2813" width="2.125" style="1" customWidth="1"/>
    <col min="2814" max="2815" width="15.5" style="1" customWidth="1"/>
    <col min="2816" max="2816" width="6.125" style="1" customWidth="1"/>
    <col min="2817" max="2817" width="2" style="1" customWidth="1"/>
    <col min="2818" max="2818" width="4.375" style="1" customWidth="1"/>
    <col min="2819" max="2819" width="16.125" style="1" customWidth="1"/>
    <col min="2820" max="2820" width="15.5" style="1" customWidth="1"/>
    <col min="2821" max="2821" width="6.375" style="1" customWidth="1"/>
    <col min="2822" max="2823" width="4.625" style="1" customWidth="1"/>
    <col min="2824" max="2824" width="4.125" style="1" customWidth="1"/>
    <col min="2825" max="2825" width="19.125" style="1" customWidth="1"/>
    <col min="2826" max="2826" width="31.125" style="1" customWidth="1"/>
    <col min="2827" max="2827" width="7.375" style="1" customWidth="1"/>
    <col min="2828" max="3067" width="9" style="1"/>
    <col min="3068" max="3069" width="2.125" style="1" customWidth="1"/>
    <col min="3070" max="3071" width="15.5" style="1" customWidth="1"/>
    <col min="3072" max="3072" width="6.125" style="1" customWidth="1"/>
    <col min="3073" max="3073" width="2" style="1" customWidth="1"/>
    <col min="3074" max="3074" width="4.375" style="1" customWidth="1"/>
    <col min="3075" max="3075" width="16.125" style="1" customWidth="1"/>
    <col min="3076" max="3076" width="15.5" style="1" customWidth="1"/>
    <col min="3077" max="3077" width="6.375" style="1" customWidth="1"/>
    <col min="3078" max="3079" width="4.625" style="1" customWidth="1"/>
    <col min="3080" max="3080" width="4.125" style="1" customWidth="1"/>
    <col min="3081" max="3081" width="19.125" style="1" customWidth="1"/>
    <col min="3082" max="3082" width="31.125" style="1" customWidth="1"/>
    <col min="3083" max="3083" width="7.375" style="1" customWidth="1"/>
    <col min="3084" max="3323" width="9" style="1"/>
    <col min="3324" max="3325" width="2.125" style="1" customWidth="1"/>
    <col min="3326" max="3327" width="15.5" style="1" customWidth="1"/>
    <col min="3328" max="3328" width="6.125" style="1" customWidth="1"/>
    <col min="3329" max="3329" width="2" style="1" customWidth="1"/>
    <col min="3330" max="3330" width="4.375" style="1" customWidth="1"/>
    <col min="3331" max="3331" width="16.125" style="1" customWidth="1"/>
    <col min="3332" max="3332" width="15.5" style="1" customWidth="1"/>
    <col min="3333" max="3333" width="6.375" style="1" customWidth="1"/>
    <col min="3334" max="3335" width="4.625" style="1" customWidth="1"/>
    <col min="3336" max="3336" width="4.125" style="1" customWidth="1"/>
    <col min="3337" max="3337" width="19.125" style="1" customWidth="1"/>
    <col min="3338" max="3338" width="31.125" style="1" customWidth="1"/>
    <col min="3339" max="3339" width="7.375" style="1" customWidth="1"/>
    <col min="3340" max="3579" width="9" style="1"/>
    <col min="3580" max="3581" width="2.125" style="1" customWidth="1"/>
    <col min="3582" max="3583" width="15.5" style="1" customWidth="1"/>
    <col min="3584" max="3584" width="6.125" style="1" customWidth="1"/>
    <col min="3585" max="3585" width="2" style="1" customWidth="1"/>
    <col min="3586" max="3586" width="4.375" style="1" customWidth="1"/>
    <col min="3587" max="3587" width="16.125" style="1" customWidth="1"/>
    <col min="3588" max="3588" width="15.5" style="1" customWidth="1"/>
    <col min="3589" max="3589" width="6.375" style="1" customWidth="1"/>
    <col min="3590" max="3591" width="4.625" style="1" customWidth="1"/>
    <col min="3592" max="3592" width="4.125" style="1" customWidth="1"/>
    <col min="3593" max="3593" width="19.125" style="1" customWidth="1"/>
    <col min="3594" max="3594" width="31.125" style="1" customWidth="1"/>
    <col min="3595" max="3595" width="7.375" style="1" customWidth="1"/>
    <col min="3596" max="3835" width="9" style="1"/>
    <col min="3836" max="3837" width="2.125" style="1" customWidth="1"/>
    <col min="3838" max="3839" width="15.5" style="1" customWidth="1"/>
    <col min="3840" max="3840" width="6.125" style="1" customWidth="1"/>
    <col min="3841" max="3841" width="2" style="1" customWidth="1"/>
    <col min="3842" max="3842" width="4.375" style="1" customWidth="1"/>
    <col min="3843" max="3843" width="16.125" style="1" customWidth="1"/>
    <col min="3844" max="3844" width="15.5" style="1" customWidth="1"/>
    <col min="3845" max="3845" width="6.375" style="1" customWidth="1"/>
    <col min="3846" max="3847" width="4.625" style="1" customWidth="1"/>
    <col min="3848" max="3848" width="4.125" style="1" customWidth="1"/>
    <col min="3849" max="3849" width="19.125" style="1" customWidth="1"/>
    <col min="3850" max="3850" width="31.125" style="1" customWidth="1"/>
    <col min="3851" max="3851" width="7.375" style="1" customWidth="1"/>
    <col min="3852" max="4091" width="9" style="1"/>
    <col min="4092" max="4093" width="2.125" style="1" customWidth="1"/>
    <col min="4094" max="4095" width="15.5" style="1" customWidth="1"/>
    <col min="4096" max="4096" width="6.125" style="1" customWidth="1"/>
    <col min="4097" max="4097" width="2" style="1" customWidth="1"/>
    <col min="4098" max="4098" width="4.375" style="1" customWidth="1"/>
    <col min="4099" max="4099" width="16.125" style="1" customWidth="1"/>
    <col min="4100" max="4100" width="15.5" style="1" customWidth="1"/>
    <col min="4101" max="4101" width="6.375" style="1" customWidth="1"/>
    <col min="4102" max="4103" width="4.625" style="1" customWidth="1"/>
    <col min="4104" max="4104" width="4.125" style="1" customWidth="1"/>
    <col min="4105" max="4105" width="19.125" style="1" customWidth="1"/>
    <col min="4106" max="4106" width="31.125" style="1" customWidth="1"/>
    <col min="4107" max="4107" width="7.375" style="1" customWidth="1"/>
    <col min="4108" max="4347" width="9" style="1"/>
    <col min="4348" max="4349" width="2.125" style="1" customWidth="1"/>
    <col min="4350" max="4351" width="15.5" style="1" customWidth="1"/>
    <col min="4352" max="4352" width="6.125" style="1" customWidth="1"/>
    <col min="4353" max="4353" width="2" style="1" customWidth="1"/>
    <col min="4354" max="4354" width="4.375" style="1" customWidth="1"/>
    <col min="4355" max="4355" width="16.125" style="1" customWidth="1"/>
    <col min="4356" max="4356" width="15.5" style="1" customWidth="1"/>
    <col min="4357" max="4357" width="6.375" style="1" customWidth="1"/>
    <col min="4358" max="4359" width="4.625" style="1" customWidth="1"/>
    <col min="4360" max="4360" width="4.125" style="1" customWidth="1"/>
    <col min="4361" max="4361" width="19.125" style="1" customWidth="1"/>
    <col min="4362" max="4362" width="31.125" style="1" customWidth="1"/>
    <col min="4363" max="4363" width="7.375" style="1" customWidth="1"/>
    <col min="4364" max="4603" width="9" style="1"/>
    <col min="4604" max="4605" width="2.125" style="1" customWidth="1"/>
    <col min="4606" max="4607" width="15.5" style="1" customWidth="1"/>
    <col min="4608" max="4608" width="6.125" style="1" customWidth="1"/>
    <col min="4609" max="4609" width="2" style="1" customWidth="1"/>
    <col min="4610" max="4610" width="4.375" style="1" customWidth="1"/>
    <col min="4611" max="4611" width="16.125" style="1" customWidth="1"/>
    <col min="4612" max="4612" width="15.5" style="1" customWidth="1"/>
    <col min="4613" max="4613" width="6.375" style="1" customWidth="1"/>
    <col min="4614" max="4615" width="4.625" style="1" customWidth="1"/>
    <col min="4616" max="4616" width="4.125" style="1" customWidth="1"/>
    <col min="4617" max="4617" width="19.125" style="1" customWidth="1"/>
    <col min="4618" max="4618" width="31.125" style="1" customWidth="1"/>
    <col min="4619" max="4619" width="7.375" style="1" customWidth="1"/>
    <col min="4620" max="4859" width="9" style="1"/>
    <col min="4860" max="4861" width="2.125" style="1" customWidth="1"/>
    <col min="4862" max="4863" width="15.5" style="1" customWidth="1"/>
    <col min="4864" max="4864" width="6.125" style="1" customWidth="1"/>
    <col min="4865" max="4865" width="2" style="1" customWidth="1"/>
    <col min="4866" max="4866" width="4.375" style="1" customWidth="1"/>
    <col min="4867" max="4867" width="16.125" style="1" customWidth="1"/>
    <col min="4868" max="4868" width="15.5" style="1" customWidth="1"/>
    <col min="4869" max="4869" width="6.375" style="1" customWidth="1"/>
    <col min="4870" max="4871" width="4.625" style="1" customWidth="1"/>
    <col min="4872" max="4872" width="4.125" style="1" customWidth="1"/>
    <col min="4873" max="4873" width="19.125" style="1" customWidth="1"/>
    <col min="4874" max="4874" width="31.125" style="1" customWidth="1"/>
    <col min="4875" max="4875" width="7.375" style="1" customWidth="1"/>
    <col min="4876" max="5115" width="9" style="1"/>
    <col min="5116" max="5117" width="2.125" style="1" customWidth="1"/>
    <col min="5118" max="5119" width="15.5" style="1" customWidth="1"/>
    <col min="5120" max="5120" width="6.125" style="1" customWidth="1"/>
    <col min="5121" max="5121" width="2" style="1" customWidth="1"/>
    <col min="5122" max="5122" width="4.375" style="1" customWidth="1"/>
    <col min="5123" max="5123" width="16.125" style="1" customWidth="1"/>
    <col min="5124" max="5124" width="15.5" style="1" customWidth="1"/>
    <col min="5125" max="5125" width="6.375" style="1" customWidth="1"/>
    <col min="5126" max="5127" width="4.625" style="1" customWidth="1"/>
    <col min="5128" max="5128" width="4.125" style="1" customWidth="1"/>
    <col min="5129" max="5129" width="19.125" style="1" customWidth="1"/>
    <col min="5130" max="5130" width="31.125" style="1" customWidth="1"/>
    <col min="5131" max="5131" width="7.375" style="1" customWidth="1"/>
    <col min="5132" max="5371" width="9" style="1"/>
    <col min="5372" max="5373" width="2.125" style="1" customWidth="1"/>
    <col min="5374" max="5375" width="15.5" style="1" customWidth="1"/>
    <col min="5376" max="5376" width="6.125" style="1" customWidth="1"/>
    <col min="5377" max="5377" width="2" style="1" customWidth="1"/>
    <col min="5378" max="5378" width="4.375" style="1" customWidth="1"/>
    <col min="5379" max="5379" width="16.125" style="1" customWidth="1"/>
    <col min="5380" max="5380" width="15.5" style="1" customWidth="1"/>
    <col min="5381" max="5381" width="6.375" style="1" customWidth="1"/>
    <col min="5382" max="5383" width="4.625" style="1" customWidth="1"/>
    <col min="5384" max="5384" width="4.125" style="1" customWidth="1"/>
    <col min="5385" max="5385" width="19.125" style="1" customWidth="1"/>
    <col min="5386" max="5386" width="31.125" style="1" customWidth="1"/>
    <col min="5387" max="5387" width="7.375" style="1" customWidth="1"/>
    <col min="5388" max="5627" width="9" style="1"/>
    <col min="5628" max="5629" width="2.125" style="1" customWidth="1"/>
    <col min="5630" max="5631" width="15.5" style="1" customWidth="1"/>
    <col min="5632" max="5632" width="6.125" style="1" customWidth="1"/>
    <col min="5633" max="5633" width="2" style="1" customWidth="1"/>
    <col min="5634" max="5634" width="4.375" style="1" customWidth="1"/>
    <col min="5635" max="5635" width="16.125" style="1" customWidth="1"/>
    <col min="5636" max="5636" width="15.5" style="1" customWidth="1"/>
    <col min="5637" max="5637" width="6.375" style="1" customWidth="1"/>
    <col min="5638" max="5639" width="4.625" style="1" customWidth="1"/>
    <col min="5640" max="5640" width="4.125" style="1" customWidth="1"/>
    <col min="5641" max="5641" width="19.125" style="1" customWidth="1"/>
    <col min="5642" max="5642" width="31.125" style="1" customWidth="1"/>
    <col min="5643" max="5643" width="7.375" style="1" customWidth="1"/>
    <col min="5644" max="5883" width="9" style="1"/>
    <col min="5884" max="5885" width="2.125" style="1" customWidth="1"/>
    <col min="5886" max="5887" width="15.5" style="1" customWidth="1"/>
    <col min="5888" max="5888" width="6.125" style="1" customWidth="1"/>
    <col min="5889" max="5889" width="2" style="1" customWidth="1"/>
    <col min="5890" max="5890" width="4.375" style="1" customWidth="1"/>
    <col min="5891" max="5891" width="16.125" style="1" customWidth="1"/>
    <col min="5892" max="5892" width="15.5" style="1" customWidth="1"/>
    <col min="5893" max="5893" width="6.375" style="1" customWidth="1"/>
    <col min="5894" max="5895" width="4.625" style="1" customWidth="1"/>
    <col min="5896" max="5896" width="4.125" style="1" customWidth="1"/>
    <col min="5897" max="5897" width="19.125" style="1" customWidth="1"/>
    <col min="5898" max="5898" width="31.125" style="1" customWidth="1"/>
    <col min="5899" max="5899" width="7.375" style="1" customWidth="1"/>
    <col min="5900" max="6139" width="9" style="1"/>
    <col min="6140" max="6141" width="2.125" style="1" customWidth="1"/>
    <col min="6142" max="6143" width="15.5" style="1" customWidth="1"/>
    <col min="6144" max="6144" width="6.125" style="1" customWidth="1"/>
    <col min="6145" max="6145" width="2" style="1" customWidth="1"/>
    <col min="6146" max="6146" width="4.375" style="1" customWidth="1"/>
    <col min="6147" max="6147" width="16.125" style="1" customWidth="1"/>
    <col min="6148" max="6148" width="15.5" style="1" customWidth="1"/>
    <col min="6149" max="6149" width="6.375" style="1" customWidth="1"/>
    <col min="6150" max="6151" width="4.625" style="1" customWidth="1"/>
    <col min="6152" max="6152" width="4.125" style="1" customWidth="1"/>
    <col min="6153" max="6153" width="19.125" style="1" customWidth="1"/>
    <col min="6154" max="6154" width="31.125" style="1" customWidth="1"/>
    <col min="6155" max="6155" width="7.375" style="1" customWidth="1"/>
    <col min="6156" max="6395" width="9" style="1"/>
    <col min="6396" max="6397" width="2.125" style="1" customWidth="1"/>
    <col min="6398" max="6399" width="15.5" style="1" customWidth="1"/>
    <col min="6400" max="6400" width="6.125" style="1" customWidth="1"/>
    <col min="6401" max="6401" width="2" style="1" customWidth="1"/>
    <col min="6402" max="6402" width="4.375" style="1" customWidth="1"/>
    <col min="6403" max="6403" width="16.125" style="1" customWidth="1"/>
    <col min="6404" max="6404" width="15.5" style="1" customWidth="1"/>
    <col min="6405" max="6405" width="6.375" style="1" customWidth="1"/>
    <col min="6406" max="6407" width="4.625" style="1" customWidth="1"/>
    <col min="6408" max="6408" width="4.125" style="1" customWidth="1"/>
    <col min="6409" max="6409" width="19.125" style="1" customWidth="1"/>
    <col min="6410" max="6410" width="31.125" style="1" customWidth="1"/>
    <col min="6411" max="6411" width="7.375" style="1" customWidth="1"/>
    <col min="6412" max="6651" width="9" style="1"/>
    <col min="6652" max="6653" width="2.125" style="1" customWidth="1"/>
    <col min="6654" max="6655" width="15.5" style="1" customWidth="1"/>
    <col min="6656" max="6656" width="6.125" style="1" customWidth="1"/>
    <col min="6657" max="6657" width="2" style="1" customWidth="1"/>
    <col min="6658" max="6658" width="4.375" style="1" customWidth="1"/>
    <col min="6659" max="6659" width="16.125" style="1" customWidth="1"/>
    <col min="6660" max="6660" width="15.5" style="1" customWidth="1"/>
    <col min="6661" max="6661" width="6.375" style="1" customWidth="1"/>
    <col min="6662" max="6663" width="4.625" style="1" customWidth="1"/>
    <col min="6664" max="6664" width="4.125" style="1" customWidth="1"/>
    <col min="6665" max="6665" width="19.125" style="1" customWidth="1"/>
    <col min="6666" max="6666" width="31.125" style="1" customWidth="1"/>
    <col min="6667" max="6667" width="7.375" style="1" customWidth="1"/>
    <col min="6668" max="6907" width="9" style="1"/>
    <col min="6908" max="6909" width="2.125" style="1" customWidth="1"/>
    <col min="6910" max="6911" width="15.5" style="1" customWidth="1"/>
    <col min="6912" max="6912" width="6.125" style="1" customWidth="1"/>
    <col min="6913" max="6913" width="2" style="1" customWidth="1"/>
    <col min="6914" max="6914" width="4.375" style="1" customWidth="1"/>
    <col min="6915" max="6915" width="16.125" style="1" customWidth="1"/>
    <col min="6916" max="6916" width="15.5" style="1" customWidth="1"/>
    <col min="6917" max="6917" width="6.375" style="1" customWidth="1"/>
    <col min="6918" max="6919" width="4.625" style="1" customWidth="1"/>
    <col min="6920" max="6920" width="4.125" style="1" customWidth="1"/>
    <col min="6921" max="6921" width="19.125" style="1" customWidth="1"/>
    <col min="6922" max="6922" width="31.125" style="1" customWidth="1"/>
    <col min="6923" max="6923" width="7.375" style="1" customWidth="1"/>
    <col min="6924" max="7163" width="9" style="1"/>
    <col min="7164" max="7165" width="2.125" style="1" customWidth="1"/>
    <col min="7166" max="7167" width="15.5" style="1" customWidth="1"/>
    <col min="7168" max="7168" width="6.125" style="1" customWidth="1"/>
    <col min="7169" max="7169" width="2" style="1" customWidth="1"/>
    <col min="7170" max="7170" width="4.375" style="1" customWidth="1"/>
    <col min="7171" max="7171" width="16.125" style="1" customWidth="1"/>
    <col min="7172" max="7172" width="15.5" style="1" customWidth="1"/>
    <col min="7173" max="7173" width="6.375" style="1" customWidth="1"/>
    <col min="7174" max="7175" width="4.625" style="1" customWidth="1"/>
    <col min="7176" max="7176" width="4.125" style="1" customWidth="1"/>
    <col min="7177" max="7177" width="19.125" style="1" customWidth="1"/>
    <col min="7178" max="7178" width="31.125" style="1" customWidth="1"/>
    <col min="7179" max="7179" width="7.375" style="1" customWidth="1"/>
    <col min="7180" max="7419" width="9" style="1"/>
    <col min="7420" max="7421" width="2.125" style="1" customWidth="1"/>
    <col min="7422" max="7423" width="15.5" style="1" customWidth="1"/>
    <col min="7424" max="7424" width="6.125" style="1" customWidth="1"/>
    <col min="7425" max="7425" width="2" style="1" customWidth="1"/>
    <col min="7426" max="7426" width="4.375" style="1" customWidth="1"/>
    <col min="7427" max="7427" width="16.125" style="1" customWidth="1"/>
    <col min="7428" max="7428" width="15.5" style="1" customWidth="1"/>
    <col min="7429" max="7429" width="6.375" style="1" customWidth="1"/>
    <col min="7430" max="7431" width="4.625" style="1" customWidth="1"/>
    <col min="7432" max="7432" width="4.125" style="1" customWidth="1"/>
    <col min="7433" max="7433" width="19.125" style="1" customWidth="1"/>
    <col min="7434" max="7434" width="31.125" style="1" customWidth="1"/>
    <col min="7435" max="7435" width="7.375" style="1" customWidth="1"/>
    <col min="7436" max="7675" width="9" style="1"/>
    <col min="7676" max="7677" width="2.125" style="1" customWidth="1"/>
    <col min="7678" max="7679" width="15.5" style="1" customWidth="1"/>
    <col min="7680" max="7680" width="6.125" style="1" customWidth="1"/>
    <col min="7681" max="7681" width="2" style="1" customWidth="1"/>
    <col min="7682" max="7682" width="4.375" style="1" customWidth="1"/>
    <col min="7683" max="7683" width="16.125" style="1" customWidth="1"/>
    <col min="7684" max="7684" width="15.5" style="1" customWidth="1"/>
    <col min="7685" max="7685" width="6.375" style="1" customWidth="1"/>
    <col min="7686" max="7687" width="4.625" style="1" customWidth="1"/>
    <col min="7688" max="7688" width="4.125" style="1" customWidth="1"/>
    <col min="7689" max="7689" width="19.125" style="1" customWidth="1"/>
    <col min="7690" max="7690" width="31.125" style="1" customWidth="1"/>
    <col min="7691" max="7691" width="7.375" style="1" customWidth="1"/>
    <col min="7692" max="7931" width="9" style="1"/>
    <col min="7932" max="7933" width="2.125" style="1" customWidth="1"/>
    <col min="7934" max="7935" width="15.5" style="1" customWidth="1"/>
    <col min="7936" max="7936" width="6.125" style="1" customWidth="1"/>
    <col min="7937" max="7937" width="2" style="1" customWidth="1"/>
    <col min="7938" max="7938" width="4.375" style="1" customWidth="1"/>
    <col min="7939" max="7939" width="16.125" style="1" customWidth="1"/>
    <col min="7940" max="7940" width="15.5" style="1" customWidth="1"/>
    <col min="7941" max="7941" width="6.375" style="1" customWidth="1"/>
    <col min="7942" max="7943" width="4.625" style="1" customWidth="1"/>
    <col min="7944" max="7944" width="4.125" style="1" customWidth="1"/>
    <col min="7945" max="7945" width="19.125" style="1" customWidth="1"/>
    <col min="7946" max="7946" width="31.125" style="1" customWidth="1"/>
    <col min="7947" max="7947" width="7.375" style="1" customWidth="1"/>
    <col min="7948" max="8187" width="9" style="1"/>
    <col min="8188" max="8189" width="2.125" style="1" customWidth="1"/>
    <col min="8190" max="8191" width="15.5" style="1" customWidth="1"/>
    <col min="8192" max="8192" width="6.125" style="1" customWidth="1"/>
    <col min="8193" max="8193" width="2" style="1" customWidth="1"/>
    <col min="8194" max="8194" width="4.375" style="1" customWidth="1"/>
    <col min="8195" max="8195" width="16.125" style="1" customWidth="1"/>
    <col min="8196" max="8196" width="15.5" style="1" customWidth="1"/>
    <col min="8197" max="8197" width="6.375" style="1" customWidth="1"/>
    <col min="8198" max="8199" width="4.625" style="1" customWidth="1"/>
    <col min="8200" max="8200" width="4.125" style="1" customWidth="1"/>
    <col min="8201" max="8201" width="19.125" style="1" customWidth="1"/>
    <col min="8202" max="8202" width="31.125" style="1" customWidth="1"/>
    <col min="8203" max="8203" width="7.375" style="1" customWidth="1"/>
    <col min="8204" max="8443" width="9" style="1"/>
    <col min="8444" max="8445" width="2.125" style="1" customWidth="1"/>
    <col min="8446" max="8447" width="15.5" style="1" customWidth="1"/>
    <col min="8448" max="8448" width="6.125" style="1" customWidth="1"/>
    <col min="8449" max="8449" width="2" style="1" customWidth="1"/>
    <col min="8450" max="8450" width="4.375" style="1" customWidth="1"/>
    <col min="8451" max="8451" width="16.125" style="1" customWidth="1"/>
    <col min="8452" max="8452" width="15.5" style="1" customWidth="1"/>
    <col min="8453" max="8453" width="6.375" style="1" customWidth="1"/>
    <col min="8454" max="8455" width="4.625" style="1" customWidth="1"/>
    <col min="8456" max="8456" width="4.125" style="1" customWidth="1"/>
    <col min="8457" max="8457" width="19.125" style="1" customWidth="1"/>
    <col min="8458" max="8458" width="31.125" style="1" customWidth="1"/>
    <col min="8459" max="8459" width="7.375" style="1" customWidth="1"/>
    <col min="8460" max="8699" width="9" style="1"/>
    <col min="8700" max="8701" width="2.125" style="1" customWidth="1"/>
    <col min="8702" max="8703" width="15.5" style="1" customWidth="1"/>
    <col min="8704" max="8704" width="6.125" style="1" customWidth="1"/>
    <col min="8705" max="8705" width="2" style="1" customWidth="1"/>
    <col min="8706" max="8706" width="4.375" style="1" customWidth="1"/>
    <col min="8707" max="8707" width="16.125" style="1" customWidth="1"/>
    <col min="8708" max="8708" width="15.5" style="1" customWidth="1"/>
    <col min="8709" max="8709" width="6.375" style="1" customWidth="1"/>
    <col min="8710" max="8711" width="4.625" style="1" customWidth="1"/>
    <col min="8712" max="8712" width="4.125" style="1" customWidth="1"/>
    <col min="8713" max="8713" width="19.125" style="1" customWidth="1"/>
    <col min="8714" max="8714" width="31.125" style="1" customWidth="1"/>
    <col min="8715" max="8715" width="7.375" style="1" customWidth="1"/>
    <col min="8716" max="8955" width="9" style="1"/>
    <col min="8956" max="8957" width="2.125" style="1" customWidth="1"/>
    <col min="8958" max="8959" width="15.5" style="1" customWidth="1"/>
    <col min="8960" max="8960" width="6.125" style="1" customWidth="1"/>
    <col min="8961" max="8961" width="2" style="1" customWidth="1"/>
    <col min="8962" max="8962" width="4.375" style="1" customWidth="1"/>
    <col min="8963" max="8963" width="16.125" style="1" customWidth="1"/>
    <col min="8964" max="8964" width="15.5" style="1" customWidth="1"/>
    <col min="8965" max="8965" width="6.375" style="1" customWidth="1"/>
    <col min="8966" max="8967" width="4.625" style="1" customWidth="1"/>
    <col min="8968" max="8968" width="4.125" style="1" customWidth="1"/>
    <col min="8969" max="8969" width="19.125" style="1" customWidth="1"/>
    <col min="8970" max="8970" width="31.125" style="1" customWidth="1"/>
    <col min="8971" max="8971" width="7.375" style="1" customWidth="1"/>
    <col min="8972" max="9211" width="9" style="1"/>
    <col min="9212" max="9213" width="2.125" style="1" customWidth="1"/>
    <col min="9214" max="9215" width="15.5" style="1" customWidth="1"/>
    <col min="9216" max="9216" width="6.125" style="1" customWidth="1"/>
    <col min="9217" max="9217" width="2" style="1" customWidth="1"/>
    <col min="9218" max="9218" width="4.375" style="1" customWidth="1"/>
    <col min="9219" max="9219" width="16.125" style="1" customWidth="1"/>
    <col min="9220" max="9220" width="15.5" style="1" customWidth="1"/>
    <col min="9221" max="9221" width="6.375" style="1" customWidth="1"/>
    <col min="9222" max="9223" width="4.625" style="1" customWidth="1"/>
    <col min="9224" max="9224" width="4.125" style="1" customWidth="1"/>
    <col min="9225" max="9225" width="19.125" style="1" customWidth="1"/>
    <col min="9226" max="9226" width="31.125" style="1" customWidth="1"/>
    <col min="9227" max="9227" width="7.375" style="1" customWidth="1"/>
    <col min="9228" max="9467" width="9" style="1"/>
    <col min="9468" max="9469" width="2.125" style="1" customWidth="1"/>
    <col min="9470" max="9471" width="15.5" style="1" customWidth="1"/>
    <col min="9472" max="9472" width="6.125" style="1" customWidth="1"/>
    <col min="9473" max="9473" width="2" style="1" customWidth="1"/>
    <col min="9474" max="9474" width="4.375" style="1" customWidth="1"/>
    <col min="9475" max="9475" width="16.125" style="1" customWidth="1"/>
    <col min="9476" max="9476" width="15.5" style="1" customWidth="1"/>
    <col min="9477" max="9477" width="6.375" style="1" customWidth="1"/>
    <col min="9478" max="9479" width="4.625" style="1" customWidth="1"/>
    <col min="9480" max="9480" width="4.125" style="1" customWidth="1"/>
    <col min="9481" max="9481" width="19.125" style="1" customWidth="1"/>
    <col min="9482" max="9482" width="31.125" style="1" customWidth="1"/>
    <col min="9483" max="9483" width="7.375" style="1" customWidth="1"/>
    <col min="9484" max="9723" width="9" style="1"/>
    <col min="9724" max="9725" width="2.125" style="1" customWidth="1"/>
    <col min="9726" max="9727" width="15.5" style="1" customWidth="1"/>
    <col min="9728" max="9728" width="6.125" style="1" customWidth="1"/>
    <col min="9729" max="9729" width="2" style="1" customWidth="1"/>
    <col min="9730" max="9730" width="4.375" style="1" customWidth="1"/>
    <col min="9731" max="9731" width="16.125" style="1" customWidth="1"/>
    <col min="9732" max="9732" width="15.5" style="1" customWidth="1"/>
    <col min="9733" max="9733" width="6.375" style="1" customWidth="1"/>
    <col min="9734" max="9735" width="4.625" style="1" customWidth="1"/>
    <col min="9736" max="9736" width="4.125" style="1" customWidth="1"/>
    <col min="9737" max="9737" width="19.125" style="1" customWidth="1"/>
    <col min="9738" max="9738" width="31.125" style="1" customWidth="1"/>
    <col min="9739" max="9739" width="7.375" style="1" customWidth="1"/>
    <col min="9740" max="9979" width="9" style="1"/>
    <col min="9980" max="9981" width="2.125" style="1" customWidth="1"/>
    <col min="9982" max="9983" width="15.5" style="1" customWidth="1"/>
    <col min="9984" max="9984" width="6.125" style="1" customWidth="1"/>
    <col min="9985" max="9985" width="2" style="1" customWidth="1"/>
    <col min="9986" max="9986" width="4.375" style="1" customWidth="1"/>
    <col min="9987" max="9987" width="16.125" style="1" customWidth="1"/>
    <col min="9988" max="9988" width="15.5" style="1" customWidth="1"/>
    <col min="9989" max="9989" width="6.375" style="1" customWidth="1"/>
    <col min="9990" max="9991" width="4.625" style="1" customWidth="1"/>
    <col min="9992" max="9992" width="4.125" style="1" customWidth="1"/>
    <col min="9993" max="9993" width="19.125" style="1" customWidth="1"/>
    <col min="9994" max="9994" width="31.125" style="1" customWidth="1"/>
    <col min="9995" max="9995" width="7.375" style="1" customWidth="1"/>
    <col min="9996" max="10235" width="9" style="1"/>
    <col min="10236" max="10237" width="2.125" style="1" customWidth="1"/>
    <col min="10238" max="10239" width="15.5" style="1" customWidth="1"/>
    <col min="10240" max="10240" width="6.125" style="1" customWidth="1"/>
    <col min="10241" max="10241" width="2" style="1" customWidth="1"/>
    <col min="10242" max="10242" width="4.375" style="1" customWidth="1"/>
    <col min="10243" max="10243" width="16.125" style="1" customWidth="1"/>
    <col min="10244" max="10244" width="15.5" style="1" customWidth="1"/>
    <col min="10245" max="10245" width="6.375" style="1" customWidth="1"/>
    <col min="10246" max="10247" width="4.625" style="1" customWidth="1"/>
    <col min="10248" max="10248" width="4.125" style="1" customWidth="1"/>
    <col min="10249" max="10249" width="19.125" style="1" customWidth="1"/>
    <col min="10250" max="10250" width="31.125" style="1" customWidth="1"/>
    <col min="10251" max="10251" width="7.375" style="1" customWidth="1"/>
    <col min="10252" max="10491" width="9" style="1"/>
    <col min="10492" max="10493" width="2.125" style="1" customWidth="1"/>
    <col min="10494" max="10495" width="15.5" style="1" customWidth="1"/>
    <col min="10496" max="10496" width="6.125" style="1" customWidth="1"/>
    <col min="10497" max="10497" width="2" style="1" customWidth="1"/>
    <col min="10498" max="10498" width="4.375" style="1" customWidth="1"/>
    <col min="10499" max="10499" width="16.125" style="1" customWidth="1"/>
    <col min="10500" max="10500" width="15.5" style="1" customWidth="1"/>
    <col min="10501" max="10501" width="6.375" style="1" customWidth="1"/>
    <col min="10502" max="10503" width="4.625" style="1" customWidth="1"/>
    <col min="10504" max="10504" width="4.125" style="1" customWidth="1"/>
    <col min="10505" max="10505" width="19.125" style="1" customWidth="1"/>
    <col min="10506" max="10506" width="31.125" style="1" customWidth="1"/>
    <col min="10507" max="10507" width="7.375" style="1" customWidth="1"/>
    <col min="10508" max="10747" width="9" style="1"/>
    <col min="10748" max="10749" width="2.125" style="1" customWidth="1"/>
    <col min="10750" max="10751" width="15.5" style="1" customWidth="1"/>
    <col min="10752" max="10752" width="6.125" style="1" customWidth="1"/>
    <col min="10753" max="10753" width="2" style="1" customWidth="1"/>
    <col min="10754" max="10754" width="4.375" style="1" customWidth="1"/>
    <col min="10755" max="10755" width="16.125" style="1" customWidth="1"/>
    <col min="10756" max="10756" width="15.5" style="1" customWidth="1"/>
    <col min="10757" max="10757" width="6.375" style="1" customWidth="1"/>
    <col min="10758" max="10759" width="4.625" style="1" customWidth="1"/>
    <col min="10760" max="10760" width="4.125" style="1" customWidth="1"/>
    <col min="10761" max="10761" width="19.125" style="1" customWidth="1"/>
    <col min="10762" max="10762" width="31.125" style="1" customWidth="1"/>
    <col min="10763" max="10763" width="7.375" style="1" customWidth="1"/>
    <col min="10764" max="11003" width="9" style="1"/>
    <col min="11004" max="11005" width="2.125" style="1" customWidth="1"/>
    <col min="11006" max="11007" width="15.5" style="1" customWidth="1"/>
    <col min="11008" max="11008" width="6.125" style="1" customWidth="1"/>
    <col min="11009" max="11009" width="2" style="1" customWidth="1"/>
    <col min="11010" max="11010" width="4.375" style="1" customWidth="1"/>
    <col min="11011" max="11011" width="16.125" style="1" customWidth="1"/>
    <col min="11012" max="11012" width="15.5" style="1" customWidth="1"/>
    <col min="11013" max="11013" width="6.375" style="1" customWidth="1"/>
    <col min="11014" max="11015" width="4.625" style="1" customWidth="1"/>
    <col min="11016" max="11016" width="4.125" style="1" customWidth="1"/>
    <col min="11017" max="11017" width="19.125" style="1" customWidth="1"/>
    <col min="11018" max="11018" width="31.125" style="1" customWidth="1"/>
    <col min="11019" max="11019" width="7.375" style="1" customWidth="1"/>
    <col min="11020" max="11259" width="9" style="1"/>
    <col min="11260" max="11261" width="2.125" style="1" customWidth="1"/>
    <col min="11262" max="11263" width="15.5" style="1" customWidth="1"/>
    <col min="11264" max="11264" width="6.125" style="1" customWidth="1"/>
    <col min="11265" max="11265" width="2" style="1" customWidth="1"/>
    <col min="11266" max="11266" width="4.375" style="1" customWidth="1"/>
    <col min="11267" max="11267" width="16.125" style="1" customWidth="1"/>
    <col min="11268" max="11268" width="15.5" style="1" customWidth="1"/>
    <col min="11269" max="11269" width="6.375" style="1" customWidth="1"/>
    <col min="11270" max="11271" width="4.625" style="1" customWidth="1"/>
    <col min="11272" max="11272" width="4.125" style="1" customWidth="1"/>
    <col min="11273" max="11273" width="19.125" style="1" customWidth="1"/>
    <col min="11274" max="11274" width="31.125" style="1" customWidth="1"/>
    <col min="11275" max="11275" width="7.375" style="1" customWidth="1"/>
    <col min="11276" max="11515" width="9" style="1"/>
    <col min="11516" max="11517" width="2.125" style="1" customWidth="1"/>
    <col min="11518" max="11519" width="15.5" style="1" customWidth="1"/>
    <col min="11520" max="11520" width="6.125" style="1" customWidth="1"/>
    <col min="11521" max="11521" width="2" style="1" customWidth="1"/>
    <col min="11522" max="11522" width="4.375" style="1" customWidth="1"/>
    <col min="11523" max="11523" width="16.125" style="1" customWidth="1"/>
    <col min="11524" max="11524" width="15.5" style="1" customWidth="1"/>
    <col min="11525" max="11525" width="6.375" style="1" customWidth="1"/>
    <col min="11526" max="11527" width="4.625" style="1" customWidth="1"/>
    <col min="11528" max="11528" width="4.125" style="1" customWidth="1"/>
    <col min="11529" max="11529" width="19.125" style="1" customWidth="1"/>
    <col min="11530" max="11530" width="31.125" style="1" customWidth="1"/>
    <col min="11531" max="11531" width="7.375" style="1" customWidth="1"/>
    <col min="11532" max="11771" width="9" style="1"/>
    <col min="11772" max="11773" width="2.125" style="1" customWidth="1"/>
    <col min="11774" max="11775" width="15.5" style="1" customWidth="1"/>
    <col min="11776" max="11776" width="6.125" style="1" customWidth="1"/>
    <col min="11777" max="11777" width="2" style="1" customWidth="1"/>
    <col min="11778" max="11778" width="4.375" style="1" customWidth="1"/>
    <col min="11779" max="11779" width="16.125" style="1" customWidth="1"/>
    <col min="11780" max="11780" width="15.5" style="1" customWidth="1"/>
    <col min="11781" max="11781" width="6.375" style="1" customWidth="1"/>
    <col min="11782" max="11783" width="4.625" style="1" customWidth="1"/>
    <col min="11784" max="11784" width="4.125" style="1" customWidth="1"/>
    <col min="11785" max="11785" width="19.125" style="1" customWidth="1"/>
    <col min="11786" max="11786" width="31.125" style="1" customWidth="1"/>
    <col min="11787" max="11787" width="7.375" style="1" customWidth="1"/>
    <col min="11788" max="12027" width="9" style="1"/>
    <col min="12028" max="12029" width="2.125" style="1" customWidth="1"/>
    <col min="12030" max="12031" width="15.5" style="1" customWidth="1"/>
    <col min="12032" max="12032" width="6.125" style="1" customWidth="1"/>
    <col min="12033" max="12033" width="2" style="1" customWidth="1"/>
    <col min="12034" max="12034" width="4.375" style="1" customWidth="1"/>
    <col min="12035" max="12035" width="16.125" style="1" customWidth="1"/>
    <col min="12036" max="12036" width="15.5" style="1" customWidth="1"/>
    <col min="12037" max="12037" width="6.375" style="1" customWidth="1"/>
    <col min="12038" max="12039" width="4.625" style="1" customWidth="1"/>
    <col min="12040" max="12040" width="4.125" style="1" customWidth="1"/>
    <col min="12041" max="12041" width="19.125" style="1" customWidth="1"/>
    <col min="12042" max="12042" width="31.125" style="1" customWidth="1"/>
    <col min="12043" max="12043" width="7.375" style="1" customWidth="1"/>
    <col min="12044" max="12283" width="9" style="1"/>
    <col min="12284" max="12285" width="2.125" style="1" customWidth="1"/>
    <col min="12286" max="12287" width="15.5" style="1" customWidth="1"/>
    <col min="12288" max="12288" width="6.125" style="1" customWidth="1"/>
    <col min="12289" max="12289" width="2" style="1" customWidth="1"/>
    <col min="12290" max="12290" width="4.375" style="1" customWidth="1"/>
    <col min="12291" max="12291" width="16.125" style="1" customWidth="1"/>
    <col min="12292" max="12292" width="15.5" style="1" customWidth="1"/>
    <col min="12293" max="12293" width="6.375" style="1" customWidth="1"/>
    <col min="12294" max="12295" width="4.625" style="1" customWidth="1"/>
    <col min="12296" max="12296" width="4.125" style="1" customWidth="1"/>
    <col min="12297" max="12297" width="19.125" style="1" customWidth="1"/>
    <col min="12298" max="12298" width="31.125" style="1" customWidth="1"/>
    <col min="12299" max="12299" width="7.375" style="1" customWidth="1"/>
    <col min="12300" max="12539" width="9" style="1"/>
    <col min="12540" max="12541" width="2.125" style="1" customWidth="1"/>
    <col min="12542" max="12543" width="15.5" style="1" customWidth="1"/>
    <col min="12544" max="12544" width="6.125" style="1" customWidth="1"/>
    <col min="12545" max="12545" width="2" style="1" customWidth="1"/>
    <col min="12546" max="12546" width="4.375" style="1" customWidth="1"/>
    <col min="12547" max="12547" width="16.125" style="1" customWidth="1"/>
    <col min="12548" max="12548" width="15.5" style="1" customWidth="1"/>
    <col min="12549" max="12549" width="6.375" style="1" customWidth="1"/>
    <col min="12550" max="12551" width="4.625" style="1" customWidth="1"/>
    <col min="12552" max="12552" width="4.125" style="1" customWidth="1"/>
    <col min="12553" max="12553" width="19.125" style="1" customWidth="1"/>
    <col min="12554" max="12554" width="31.125" style="1" customWidth="1"/>
    <col min="12555" max="12555" width="7.375" style="1" customWidth="1"/>
    <col min="12556" max="12795" width="9" style="1"/>
    <col min="12796" max="12797" width="2.125" style="1" customWidth="1"/>
    <col min="12798" max="12799" width="15.5" style="1" customWidth="1"/>
    <col min="12800" max="12800" width="6.125" style="1" customWidth="1"/>
    <col min="12801" max="12801" width="2" style="1" customWidth="1"/>
    <col min="12802" max="12802" width="4.375" style="1" customWidth="1"/>
    <col min="12803" max="12803" width="16.125" style="1" customWidth="1"/>
    <col min="12804" max="12804" width="15.5" style="1" customWidth="1"/>
    <col min="12805" max="12805" width="6.375" style="1" customWidth="1"/>
    <col min="12806" max="12807" width="4.625" style="1" customWidth="1"/>
    <col min="12808" max="12808" width="4.125" style="1" customWidth="1"/>
    <col min="12809" max="12809" width="19.125" style="1" customWidth="1"/>
    <col min="12810" max="12810" width="31.125" style="1" customWidth="1"/>
    <col min="12811" max="12811" width="7.375" style="1" customWidth="1"/>
    <col min="12812" max="13051" width="9" style="1"/>
    <col min="13052" max="13053" width="2.125" style="1" customWidth="1"/>
    <col min="13054" max="13055" width="15.5" style="1" customWidth="1"/>
    <col min="13056" max="13056" width="6.125" style="1" customWidth="1"/>
    <col min="13057" max="13057" width="2" style="1" customWidth="1"/>
    <col min="13058" max="13058" width="4.375" style="1" customWidth="1"/>
    <col min="13059" max="13059" width="16.125" style="1" customWidth="1"/>
    <col min="13060" max="13060" width="15.5" style="1" customWidth="1"/>
    <col min="13061" max="13061" width="6.375" style="1" customWidth="1"/>
    <col min="13062" max="13063" width="4.625" style="1" customWidth="1"/>
    <col min="13064" max="13064" width="4.125" style="1" customWidth="1"/>
    <col min="13065" max="13065" width="19.125" style="1" customWidth="1"/>
    <col min="13066" max="13066" width="31.125" style="1" customWidth="1"/>
    <col min="13067" max="13067" width="7.375" style="1" customWidth="1"/>
    <col min="13068" max="13307" width="9" style="1"/>
    <col min="13308" max="13309" width="2.125" style="1" customWidth="1"/>
    <col min="13310" max="13311" width="15.5" style="1" customWidth="1"/>
    <col min="13312" max="13312" width="6.125" style="1" customWidth="1"/>
    <col min="13313" max="13313" width="2" style="1" customWidth="1"/>
    <col min="13314" max="13314" width="4.375" style="1" customWidth="1"/>
    <col min="13315" max="13315" width="16.125" style="1" customWidth="1"/>
    <col min="13316" max="13316" width="15.5" style="1" customWidth="1"/>
    <col min="13317" max="13317" width="6.375" style="1" customWidth="1"/>
    <col min="13318" max="13319" width="4.625" style="1" customWidth="1"/>
    <col min="13320" max="13320" width="4.125" style="1" customWidth="1"/>
    <col min="13321" max="13321" width="19.125" style="1" customWidth="1"/>
    <col min="13322" max="13322" width="31.125" style="1" customWidth="1"/>
    <col min="13323" max="13323" width="7.375" style="1" customWidth="1"/>
    <col min="13324" max="13563" width="9" style="1"/>
    <col min="13564" max="13565" width="2.125" style="1" customWidth="1"/>
    <col min="13566" max="13567" width="15.5" style="1" customWidth="1"/>
    <col min="13568" max="13568" width="6.125" style="1" customWidth="1"/>
    <col min="13569" max="13569" width="2" style="1" customWidth="1"/>
    <col min="13570" max="13570" width="4.375" style="1" customWidth="1"/>
    <col min="13571" max="13571" width="16.125" style="1" customWidth="1"/>
    <col min="13572" max="13572" width="15.5" style="1" customWidth="1"/>
    <col min="13573" max="13573" width="6.375" style="1" customWidth="1"/>
    <col min="13574" max="13575" width="4.625" style="1" customWidth="1"/>
    <col min="13576" max="13576" width="4.125" style="1" customWidth="1"/>
    <col min="13577" max="13577" width="19.125" style="1" customWidth="1"/>
    <col min="13578" max="13578" width="31.125" style="1" customWidth="1"/>
    <col min="13579" max="13579" width="7.375" style="1" customWidth="1"/>
    <col min="13580" max="13819" width="9" style="1"/>
    <col min="13820" max="13821" width="2.125" style="1" customWidth="1"/>
    <col min="13822" max="13823" width="15.5" style="1" customWidth="1"/>
    <col min="13824" max="13824" width="6.125" style="1" customWidth="1"/>
    <col min="13825" max="13825" width="2" style="1" customWidth="1"/>
    <col min="13826" max="13826" width="4.375" style="1" customWidth="1"/>
    <col min="13827" max="13827" width="16.125" style="1" customWidth="1"/>
    <col min="13828" max="13828" width="15.5" style="1" customWidth="1"/>
    <col min="13829" max="13829" width="6.375" style="1" customWidth="1"/>
    <col min="13830" max="13831" width="4.625" style="1" customWidth="1"/>
    <col min="13832" max="13832" width="4.125" style="1" customWidth="1"/>
    <col min="13833" max="13833" width="19.125" style="1" customWidth="1"/>
    <col min="13834" max="13834" width="31.125" style="1" customWidth="1"/>
    <col min="13835" max="13835" width="7.375" style="1" customWidth="1"/>
    <col min="13836" max="14075" width="9" style="1"/>
    <col min="14076" max="14077" width="2.125" style="1" customWidth="1"/>
    <col min="14078" max="14079" width="15.5" style="1" customWidth="1"/>
    <col min="14080" max="14080" width="6.125" style="1" customWidth="1"/>
    <col min="14081" max="14081" width="2" style="1" customWidth="1"/>
    <col min="14082" max="14082" width="4.375" style="1" customWidth="1"/>
    <col min="14083" max="14083" width="16.125" style="1" customWidth="1"/>
    <col min="14084" max="14084" width="15.5" style="1" customWidth="1"/>
    <col min="14085" max="14085" width="6.375" style="1" customWidth="1"/>
    <col min="14086" max="14087" width="4.625" style="1" customWidth="1"/>
    <col min="14088" max="14088" width="4.125" style="1" customWidth="1"/>
    <col min="14089" max="14089" width="19.125" style="1" customWidth="1"/>
    <col min="14090" max="14090" width="31.125" style="1" customWidth="1"/>
    <col min="14091" max="14091" width="7.375" style="1" customWidth="1"/>
    <col min="14092" max="14331" width="9" style="1"/>
    <col min="14332" max="14333" width="2.125" style="1" customWidth="1"/>
    <col min="14334" max="14335" width="15.5" style="1" customWidth="1"/>
    <col min="14336" max="14336" width="6.125" style="1" customWidth="1"/>
    <col min="14337" max="14337" width="2" style="1" customWidth="1"/>
    <col min="14338" max="14338" width="4.375" style="1" customWidth="1"/>
    <col min="14339" max="14339" width="16.125" style="1" customWidth="1"/>
    <col min="14340" max="14340" width="15.5" style="1" customWidth="1"/>
    <col min="14341" max="14341" width="6.375" style="1" customWidth="1"/>
    <col min="14342" max="14343" width="4.625" style="1" customWidth="1"/>
    <col min="14344" max="14344" width="4.125" style="1" customWidth="1"/>
    <col min="14345" max="14345" width="19.125" style="1" customWidth="1"/>
    <col min="14346" max="14346" width="31.125" style="1" customWidth="1"/>
    <col min="14347" max="14347" width="7.375" style="1" customWidth="1"/>
    <col min="14348" max="14587" width="9" style="1"/>
    <col min="14588" max="14589" width="2.125" style="1" customWidth="1"/>
    <col min="14590" max="14591" width="15.5" style="1" customWidth="1"/>
    <col min="14592" max="14592" width="6.125" style="1" customWidth="1"/>
    <col min="14593" max="14593" width="2" style="1" customWidth="1"/>
    <col min="14594" max="14594" width="4.375" style="1" customWidth="1"/>
    <col min="14595" max="14595" width="16.125" style="1" customWidth="1"/>
    <col min="14596" max="14596" width="15.5" style="1" customWidth="1"/>
    <col min="14597" max="14597" width="6.375" style="1" customWidth="1"/>
    <col min="14598" max="14599" width="4.625" style="1" customWidth="1"/>
    <col min="14600" max="14600" width="4.125" style="1" customWidth="1"/>
    <col min="14601" max="14601" width="19.125" style="1" customWidth="1"/>
    <col min="14602" max="14602" width="31.125" style="1" customWidth="1"/>
    <col min="14603" max="14603" width="7.375" style="1" customWidth="1"/>
    <col min="14604" max="14843" width="9" style="1"/>
    <col min="14844" max="14845" width="2.125" style="1" customWidth="1"/>
    <col min="14846" max="14847" width="15.5" style="1" customWidth="1"/>
    <col min="14848" max="14848" width="6.125" style="1" customWidth="1"/>
    <col min="14849" max="14849" width="2" style="1" customWidth="1"/>
    <col min="14850" max="14850" width="4.375" style="1" customWidth="1"/>
    <col min="14851" max="14851" width="16.125" style="1" customWidth="1"/>
    <col min="14852" max="14852" width="15.5" style="1" customWidth="1"/>
    <col min="14853" max="14853" width="6.375" style="1" customWidth="1"/>
    <col min="14854" max="14855" width="4.625" style="1" customWidth="1"/>
    <col min="14856" max="14856" width="4.125" style="1" customWidth="1"/>
    <col min="14857" max="14857" width="19.125" style="1" customWidth="1"/>
    <col min="14858" max="14858" width="31.125" style="1" customWidth="1"/>
    <col min="14859" max="14859" width="7.375" style="1" customWidth="1"/>
    <col min="14860" max="15099" width="9" style="1"/>
    <col min="15100" max="15101" width="2.125" style="1" customWidth="1"/>
    <col min="15102" max="15103" width="15.5" style="1" customWidth="1"/>
    <col min="15104" max="15104" width="6.125" style="1" customWidth="1"/>
    <col min="15105" max="15105" width="2" style="1" customWidth="1"/>
    <col min="15106" max="15106" width="4.375" style="1" customWidth="1"/>
    <col min="15107" max="15107" width="16.125" style="1" customWidth="1"/>
    <col min="15108" max="15108" width="15.5" style="1" customWidth="1"/>
    <col min="15109" max="15109" width="6.375" style="1" customWidth="1"/>
    <col min="15110" max="15111" width="4.625" style="1" customWidth="1"/>
    <col min="15112" max="15112" width="4.125" style="1" customWidth="1"/>
    <col min="15113" max="15113" width="19.125" style="1" customWidth="1"/>
    <col min="15114" max="15114" width="31.125" style="1" customWidth="1"/>
    <col min="15115" max="15115" width="7.375" style="1" customWidth="1"/>
    <col min="15116" max="15355" width="9" style="1"/>
    <col min="15356" max="15357" width="2.125" style="1" customWidth="1"/>
    <col min="15358" max="15359" width="15.5" style="1" customWidth="1"/>
    <col min="15360" max="15360" width="6.125" style="1" customWidth="1"/>
    <col min="15361" max="15361" width="2" style="1" customWidth="1"/>
    <col min="15362" max="15362" width="4.375" style="1" customWidth="1"/>
    <col min="15363" max="15363" width="16.125" style="1" customWidth="1"/>
    <col min="15364" max="15364" width="15.5" style="1" customWidth="1"/>
    <col min="15365" max="15365" width="6.375" style="1" customWidth="1"/>
    <col min="15366" max="15367" width="4.625" style="1" customWidth="1"/>
    <col min="15368" max="15368" width="4.125" style="1" customWidth="1"/>
    <col min="15369" max="15369" width="19.125" style="1" customWidth="1"/>
    <col min="15370" max="15370" width="31.125" style="1" customWidth="1"/>
    <col min="15371" max="15371" width="7.375" style="1" customWidth="1"/>
    <col min="15372" max="15611" width="9" style="1"/>
    <col min="15612" max="15613" width="2.125" style="1" customWidth="1"/>
    <col min="15614" max="15615" width="15.5" style="1" customWidth="1"/>
    <col min="15616" max="15616" width="6.125" style="1" customWidth="1"/>
    <col min="15617" max="15617" width="2" style="1" customWidth="1"/>
    <col min="15618" max="15618" width="4.375" style="1" customWidth="1"/>
    <col min="15619" max="15619" width="16.125" style="1" customWidth="1"/>
    <col min="15620" max="15620" width="15.5" style="1" customWidth="1"/>
    <col min="15621" max="15621" width="6.375" style="1" customWidth="1"/>
    <col min="15622" max="15623" width="4.625" style="1" customWidth="1"/>
    <col min="15624" max="15624" width="4.125" style="1" customWidth="1"/>
    <col min="15625" max="15625" width="19.125" style="1" customWidth="1"/>
    <col min="15626" max="15626" width="31.125" style="1" customWidth="1"/>
    <col min="15627" max="15627" width="7.375" style="1" customWidth="1"/>
    <col min="15628" max="15867" width="9" style="1"/>
    <col min="15868" max="15869" width="2.125" style="1" customWidth="1"/>
    <col min="15870" max="15871" width="15.5" style="1" customWidth="1"/>
    <col min="15872" max="15872" width="6.125" style="1" customWidth="1"/>
    <col min="15873" max="15873" width="2" style="1" customWidth="1"/>
    <col min="15874" max="15874" width="4.375" style="1" customWidth="1"/>
    <col min="15875" max="15875" width="16.125" style="1" customWidth="1"/>
    <col min="15876" max="15876" width="15.5" style="1" customWidth="1"/>
    <col min="15877" max="15877" width="6.375" style="1" customWidth="1"/>
    <col min="15878" max="15879" width="4.625" style="1" customWidth="1"/>
    <col min="15880" max="15880" width="4.125" style="1" customWidth="1"/>
    <col min="15881" max="15881" width="19.125" style="1" customWidth="1"/>
    <col min="15882" max="15882" width="31.125" style="1" customWidth="1"/>
    <col min="15883" max="15883" width="7.375" style="1" customWidth="1"/>
    <col min="15884" max="16123" width="9" style="1"/>
    <col min="16124" max="16125" width="2.125" style="1" customWidth="1"/>
    <col min="16126" max="16127" width="15.5" style="1" customWidth="1"/>
    <col min="16128" max="16128" width="6.125" style="1" customWidth="1"/>
    <col min="16129" max="16129" width="2" style="1" customWidth="1"/>
    <col min="16130" max="16130" width="4.375" style="1" customWidth="1"/>
    <col min="16131" max="16131" width="16.125" style="1" customWidth="1"/>
    <col min="16132" max="16132" width="15.5" style="1" customWidth="1"/>
    <col min="16133" max="16133" width="6.375" style="1" customWidth="1"/>
    <col min="16134" max="16135" width="4.625" style="1" customWidth="1"/>
    <col min="16136" max="16136" width="4.125" style="1" customWidth="1"/>
    <col min="16137" max="16137" width="19.125" style="1" customWidth="1"/>
    <col min="16138" max="16138" width="31.125" style="1" customWidth="1"/>
    <col min="16139" max="16139" width="7.375" style="1" customWidth="1"/>
    <col min="16140" max="16384" width="9" style="1"/>
  </cols>
  <sheetData>
    <row r="1" spans="1:21" ht="21.75" customHeight="1"/>
    <row r="2" spans="1:21" ht="18" customHeight="1">
      <c r="B2" s="1866" t="s">
        <v>0</v>
      </c>
      <c r="C2" s="1866"/>
      <c r="D2" s="1866"/>
      <c r="E2" s="1866"/>
      <c r="F2" s="1866"/>
      <c r="G2" s="1866"/>
      <c r="H2" s="1866"/>
      <c r="I2" s="1866"/>
      <c r="J2" s="1866"/>
      <c r="K2" s="1866"/>
    </row>
    <row r="3" spans="1:21" ht="18" customHeight="1">
      <c r="B3" s="1866"/>
      <c r="C3" s="1866"/>
      <c r="D3" s="1866"/>
      <c r="E3" s="1866"/>
      <c r="F3" s="1866"/>
      <c r="G3" s="1866"/>
      <c r="H3" s="1866"/>
      <c r="I3" s="1866"/>
      <c r="J3" s="1866"/>
      <c r="K3" s="1866"/>
    </row>
    <row r="4" spans="1:21" ht="4.5" customHeight="1">
      <c r="B4" s="2"/>
      <c r="C4" s="2"/>
      <c r="D4" s="2"/>
      <c r="E4" s="2"/>
      <c r="F4" s="2"/>
      <c r="G4" s="2"/>
      <c r="H4" s="2"/>
      <c r="I4" s="2"/>
      <c r="J4" s="2"/>
      <c r="K4" s="2"/>
    </row>
    <row r="5" spans="1:21" ht="18" customHeight="1">
      <c r="B5" s="1867" t="s">
        <v>907</v>
      </c>
      <c r="C5" s="1867"/>
      <c r="D5" s="1867"/>
      <c r="E5" s="1867"/>
      <c r="F5" s="1867"/>
      <c r="G5" s="1867"/>
      <c r="H5" s="1867"/>
      <c r="I5" s="1867"/>
      <c r="J5" s="1867"/>
      <c r="K5" s="1867"/>
    </row>
    <row r="6" spans="1:21" ht="18" customHeight="1">
      <c r="B6" s="1867"/>
      <c r="C6" s="1867"/>
      <c r="D6" s="1867"/>
      <c r="E6" s="1867"/>
      <c r="F6" s="1867"/>
      <c r="G6" s="1867"/>
      <c r="H6" s="1867"/>
      <c r="I6" s="1867"/>
      <c r="J6" s="1867"/>
      <c r="K6" s="1867"/>
    </row>
    <row r="7" spans="1:21" ht="12" customHeight="1">
      <c r="N7" s="1" t="s">
        <v>1</v>
      </c>
    </row>
    <row r="8" spans="1:21" ht="18.75" customHeight="1">
      <c r="A8" s="3"/>
      <c r="B8" s="4"/>
      <c r="C8" s="5"/>
      <c r="D8" s="5"/>
      <c r="E8" s="5"/>
      <c r="F8" s="5"/>
      <c r="G8" s="5"/>
      <c r="H8" s="5"/>
      <c r="I8" s="5"/>
      <c r="J8" s="5"/>
      <c r="K8" s="5"/>
      <c r="L8" s="3"/>
    </row>
    <row r="9" spans="1:21" s="10" customFormat="1" ht="18.75" customHeight="1">
      <c r="A9" s="6"/>
      <c r="B9" s="7"/>
      <c r="C9" s="8"/>
      <c r="D9" s="1863" t="s">
        <v>2</v>
      </c>
      <c r="E9" s="1863"/>
      <c r="F9" s="1868"/>
      <c r="G9" s="1868"/>
      <c r="H9" s="1868"/>
      <c r="I9" s="9"/>
      <c r="J9" s="9"/>
      <c r="K9" s="9"/>
      <c r="L9" s="6"/>
      <c r="M9" s="1" t="s">
        <v>3</v>
      </c>
      <c r="N9" s="1" t="s">
        <v>3</v>
      </c>
      <c r="O9" s="1"/>
      <c r="P9" s="1"/>
      <c r="Q9" s="1"/>
      <c r="R9" s="1"/>
      <c r="S9" s="1"/>
      <c r="T9" s="1"/>
      <c r="U9" s="1"/>
    </row>
    <row r="10" spans="1:21" s="10" customFormat="1" ht="18.75" customHeight="1">
      <c r="A10" s="6"/>
      <c r="B10" s="7"/>
      <c r="C10" s="8"/>
      <c r="D10" s="11"/>
      <c r="E10" s="11"/>
      <c r="F10" s="12"/>
      <c r="G10" s="12"/>
      <c r="H10" s="12"/>
      <c r="I10" s="9"/>
      <c r="J10" s="9"/>
      <c r="K10" s="9"/>
      <c r="L10" s="6"/>
      <c r="M10" s="1"/>
      <c r="N10" s="1"/>
      <c r="O10" s="1"/>
      <c r="P10" s="1"/>
      <c r="Q10" s="1"/>
      <c r="R10" s="1"/>
      <c r="S10" s="1"/>
      <c r="T10" s="1"/>
      <c r="U10" s="1"/>
    </row>
    <row r="11" spans="1:21" s="10" customFormat="1" ht="18.75" customHeight="1">
      <c r="A11" s="13"/>
      <c r="B11" s="14"/>
      <c r="C11" s="15"/>
      <c r="D11" s="1863" t="s">
        <v>4</v>
      </c>
      <c r="E11" s="1863"/>
      <c r="F11" s="8"/>
      <c r="G11" s="8"/>
      <c r="H11" s="8"/>
      <c r="I11" s="8"/>
      <c r="J11" s="8"/>
      <c r="K11" s="8"/>
      <c r="L11" s="6"/>
      <c r="M11" s="1"/>
      <c r="N11" s="1" t="s">
        <v>1</v>
      </c>
      <c r="O11" s="1" t="s">
        <v>5</v>
      </c>
      <c r="P11" s="1"/>
      <c r="Q11" s="1"/>
      <c r="R11" s="1"/>
      <c r="S11" s="1"/>
      <c r="T11" s="1"/>
      <c r="U11" s="1"/>
    </row>
    <row r="12" spans="1:21" s="10" customFormat="1" ht="18.75" customHeight="1">
      <c r="A12" s="13"/>
      <c r="B12" s="14"/>
      <c r="C12" s="15"/>
      <c r="D12" s="16"/>
      <c r="E12" s="16"/>
      <c r="F12" s="8"/>
      <c r="G12" s="8"/>
      <c r="H12" s="8"/>
      <c r="I12" s="8"/>
      <c r="J12" s="8"/>
      <c r="K12" s="8"/>
      <c r="L12" s="6"/>
      <c r="M12" s="1"/>
      <c r="N12" s="1"/>
      <c r="O12" s="1"/>
      <c r="P12" s="1"/>
      <c r="Q12" s="1"/>
      <c r="R12" s="1"/>
      <c r="S12" s="1"/>
      <c r="T12" s="1"/>
      <c r="U12" s="1"/>
    </row>
    <row r="13" spans="1:21" s="10" customFormat="1" ht="18.75" customHeight="1">
      <c r="A13" s="17"/>
      <c r="B13" s="18"/>
      <c r="C13" s="19"/>
      <c r="D13" s="1863" t="s">
        <v>0</v>
      </c>
      <c r="E13" s="1863"/>
      <c r="F13" s="1863" t="s">
        <v>6</v>
      </c>
      <c r="G13" s="1863"/>
      <c r="H13" s="1863" t="s">
        <v>7</v>
      </c>
      <c r="I13" s="1863"/>
      <c r="J13" s="1863" t="s">
        <v>8</v>
      </c>
      <c r="K13" s="1863"/>
      <c r="L13" s="17"/>
      <c r="M13" s="1"/>
      <c r="N13" s="1"/>
      <c r="O13" s="1" t="s">
        <v>1</v>
      </c>
      <c r="P13" s="1"/>
      <c r="Q13" s="1"/>
      <c r="R13" s="1"/>
      <c r="S13" s="1"/>
      <c r="T13" s="1"/>
      <c r="U13" s="1"/>
    </row>
    <row r="14" spans="1:21" s="10" customFormat="1" ht="18.75" customHeight="1">
      <c r="A14" s="17"/>
      <c r="B14" s="18"/>
      <c r="C14" s="19"/>
      <c r="D14" s="20"/>
      <c r="E14" s="21" t="s">
        <v>9</v>
      </c>
      <c r="F14" s="20"/>
      <c r="G14" s="21" t="s">
        <v>9</v>
      </c>
      <c r="H14" s="22"/>
      <c r="I14" s="21" t="s">
        <v>9</v>
      </c>
      <c r="J14" s="20"/>
      <c r="K14" s="21" t="s">
        <v>9</v>
      </c>
      <c r="L14" s="17"/>
      <c r="M14" s="1"/>
      <c r="N14" s="1"/>
      <c r="O14" s="1"/>
      <c r="P14" s="1"/>
      <c r="Q14" s="1"/>
      <c r="R14" s="1"/>
      <c r="S14" s="1"/>
      <c r="T14" s="1"/>
      <c r="U14" s="1"/>
    </row>
    <row r="15" spans="1:21" s="10" customFormat="1" ht="18.75" customHeight="1">
      <c r="A15" s="17"/>
      <c r="B15" s="18"/>
      <c r="C15" s="19"/>
      <c r="D15" s="20"/>
      <c r="E15" s="21" t="s">
        <v>10</v>
      </c>
      <c r="F15" s="20"/>
      <c r="G15" s="21" t="s">
        <v>11</v>
      </c>
      <c r="H15" s="22"/>
      <c r="I15" s="21" t="s">
        <v>11</v>
      </c>
      <c r="J15" s="20"/>
      <c r="K15" s="21" t="s">
        <v>11</v>
      </c>
      <c r="L15" s="17"/>
      <c r="M15" s="1"/>
      <c r="N15" s="1"/>
      <c r="O15"/>
      <c r="P15" s="1"/>
      <c r="Q15" s="1"/>
      <c r="R15" s="1"/>
      <c r="S15" s="1"/>
      <c r="T15" s="1"/>
      <c r="U15" s="1"/>
    </row>
    <row r="16" spans="1:21" s="10" customFormat="1" ht="18.75" customHeight="1">
      <c r="A16" s="23"/>
      <c r="B16" s="24"/>
      <c r="C16" s="25"/>
      <c r="D16" s="20"/>
      <c r="E16" s="21" t="s">
        <v>12</v>
      </c>
      <c r="F16" s="20"/>
      <c r="G16" s="21" t="s">
        <v>12</v>
      </c>
      <c r="H16" s="22"/>
      <c r="I16" s="21" t="s">
        <v>13</v>
      </c>
      <c r="J16" s="26"/>
      <c r="K16" s="21" t="s">
        <v>13</v>
      </c>
      <c r="L16" s="23"/>
      <c r="M16" s="1"/>
      <c r="N16" s="1"/>
      <c r="O16" s="1"/>
      <c r="P16" s="1"/>
      <c r="Q16" s="1"/>
      <c r="R16" s="1"/>
      <c r="S16" s="1"/>
      <c r="T16" s="1"/>
      <c r="U16" s="1"/>
    </row>
    <row r="17" spans="1:21" s="10" customFormat="1" ht="18.75" customHeight="1">
      <c r="A17" s="17"/>
      <c r="B17" s="18"/>
      <c r="C17" s="19"/>
      <c r="D17" s="20"/>
      <c r="E17" s="21" t="s">
        <v>14</v>
      </c>
      <c r="F17" s="20"/>
      <c r="G17" s="21" t="s">
        <v>14</v>
      </c>
      <c r="H17" s="22"/>
      <c r="I17" s="22"/>
      <c r="J17" s="26"/>
      <c r="K17" s="21" t="s">
        <v>15</v>
      </c>
      <c r="L17" s="17"/>
      <c r="M17" s="1"/>
      <c r="N17" s="1"/>
      <c r="O17" s="1"/>
      <c r="P17" s="1"/>
      <c r="Q17" s="1"/>
      <c r="R17" s="1"/>
      <c r="S17" s="1"/>
      <c r="T17" s="1"/>
      <c r="U17" s="1"/>
    </row>
    <row r="18" spans="1:21" s="10" customFormat="1" ht="18.75" customHeight="1">
      <c r="A18" s="17"/>
      <c r="B18" s="18"/>
      <c r="C18" s="19"/>
      <c r="D18" s="20"/>
      <c r="E18" s="21" t="s">
        <v>16</v>
      </c>
      <c r="F18" s="20"/>
      <c r="G18" s="21" t="s">
        <v>16</v>
      </c>
      <c r="H18" s="1863" t="s">
        <v>17</v>
      </c>
      <c r="I18" s="1863"/>
      <c r="J18" s="20"/>
      <c r="K18" s="21" t="s">
        <v>18</v>
      </c>
      <c r="L18" s="17"/>
      <c r="M18" s="1"/>
      <c r="N18" s="1" t="s">
        <v>1</v>
      </c>
      <c r="O18" s="1"/>
      <c r="P18" s="1"/>
      <c r="Q18" s="1"/>
      <c r="R18" s="1"/>
      <c r="S18" s="1"/>
      <c r="T18" s="1"/>
      <c r="U18" s="1"/>
    </row>
    <row r="19" spans="1:21" s="10" customFormat="1" ht="18.75" customHeight="1">
      <c r="A19" s="17"/>
      <c r="B19" s="18"/>
      <c r="C19" s="19"/>
      <c r="D19" s="20"/>
      <c r="E19" s="21" t="s">
        <v>19</v>
      </c>
      <c r="F19" s="20"/>
      <c r="G19" s="21" t="s">
        <v>19</v>
      </c>
      <c r="H19" s="22"/>
      <c r="I19" s="21" t="s">
        <v>9</v>
      </c>
      <c r="J19" s="20"/>
      <c r="K19" s="21" t="s">
        <v>20</v>
      </c>
      <c r="L19" s="17"/>
      <c r="M19" s="1"/>
      <c r="N19" s="1"/>
      <c r="O19" s="1"/>
      <c r="P19" s="1"/>
      <c r="Q19" s="1"/>
      <c r="R19" s="1"/>
      <c r="S19" s="1"/>
      <c r="T19" s="1"/>
      <c r="U19" s="1"/>
    </row>
    <row r="20" spans="1:21" s="10" customFormat="1" ht="18.75" customHeight="1">
      <c r="A20" s="17"/>
      <c r="B20" s="18"/>
      <c r="C20" s="19"/>
      <c r="D20" s="20"/>
      <c r="E20" s="21" t="s">
        <v>21</v>
      </c>
      <c r="F20" s="20"/>
      <c r="G20" s="21" t="s">
        <v>21</v>
      </c>
      <c r="H20" s="22"/>
      <c r="I20" s="21" t="s">
        <v>11</v>
      </c>
      <c r="J20" s="9"/>
      <c r="K20" s="27"/>
      <c r="L20" s="17"/>
      <c r="M20" s="1"/>
      <c r="N20" s="1"/>
      <c r="O20" s="1"/>
      <c r="P20" s="1"/>
      <c r="Q20" s="1"/>
      <c r="R20" s="1"/>
      <c r="S20" s="1"/>
      <c r="T20" s="1"/>
      <c r="U20" s="1"/>
    </row>
    <row r="21" spans="1:21" s="10" customFormat="1" ht="18.75" customHeight="1">
      <c r="A21" s="17"/>
      <c r="B21" s="18"/>
      <c r="C21" s="19"/>
      <c r="D21" s="20"/>
      <c r="E21" s="21" t="s">
        <v>22</v>
      </c>
      <c r="F21" s="20"/>
      <c r="G21" s="21" t="s">
        <v>23</v>
      </c>
      <c r="H21" s="22"/>
      <c r="I21" s="21" t="s">
        <v>24</v>
      </c>
      <c r="J21" s="1864" t="s">
        <v>25</v>
      </c>
      <c r="K21" s="1864"/>
      <c r="L21" s="17"/>
      <c r="M21" s="1"/>
      <c r="N21" s="1"/>
      <c r="O21" s="1"/>
      <c r="P21" s="1"/>
      <c r="Q21" s="1"/>
      <c r="R21" s="1"/>
      <c r="S21" s="1"/>
      <c r="T21" s="1"/>
      <c r="U21" s="1"/>
    </row>
    <row r="22" spans="1:21" s="10" customFormat="1" ht="18.75" customHeight="1">
      <c r="A22" s="17"/>
      <c r="B22" s="18"/>
      <c r="C22" s="19"/>
      <c r="D22" s="20"/>
      <c r="E22" s="21" t="s">
        <v>26</v>
      </c>
      <c r="F22" s="20"/>
      <c r="G22" s="21" t="s">
        <v>22</v>
      </c>
      <c r="H22" s="22"/>
      <c r="I22" s="21" t="s">
        <v>22</v>
      </c>
      <c r="J22" s="28"/>
      <c r="K22" s="21" t="s">
        <v>9</v>
      </c>
      <c r="L22" s="17"/>
      <c r="M22" s="1"/>
      <c r="N22" s="1"/>
      <c r="O22" s="1"/>
      <c r="P22" s="1"/>
      <c r="Q22" s="1"/>
      <c r="R22" s="1"/>
      <c r="S22" s="1"/>
      <c r="T22" s="1"/>
      <c r="U22" s="1"/>
    </row>
    <row r="23" spans="1:21" s="10" customFormat="1" ht="18.75" customHeight="1">
      <c r="A23" s="17"/>
      <c r="B23" s="18"/>
      <c r="C23" s="19"/>
      <c r="D23" s="20"/>
      <c r="E23" s="21" t="s">
        <v>27</v>
      </c>
      <c r="F23" s="20"/>
      <c r="G23" s="21" t="s">
        <v>28</v>
      </c>
      <c r="H23" s="22"/>
      <c r="I23" s="21" t="s">
        <v>28</v>
      </c>
      <c r="J23" s="28"/>
      <c r="K23" s="21" t="s">
        <v>11</v>
      </c>
      <c r="L23" s="17"/>
      <c r="M23" s="1"/>
      <c r="N23" s="1"/>
      <c r="O23" s="1"/>
      <c r="P23" s="1"/>
      <c r="Q23" s="1"/>
      <c r="R23" s="1"/>
      <c r="S23" s="1"/>
      <c r="T23" s="1"/>
      <c r="U23" s="1"/>
    </row>
    <row r="24" spans="1:21" ht="18.75" customHeight="1">
      <c r="A24" s="17"/>
      <c r="B24" s="18"/>
      <c r="C24" s="19"/>
      <c r="D24" s="20"/>
      <c r="E24" s="21" t="s">
        <v>29</v>
      </c>
      <c r="F24" s="20"/>
      <c r="G24" s="21" t="s">
        <v>26</v>
      </c>
      <c r="H24" s="20"/>
      <c r="I24" s="29"/>
      <c r="J24" s="27"/>
      <c r="K24" s="30"/>
      <c r="L24" s="17"/>
    </row>
    <row r="25" spans="1:21" ht="18.75" customHeight="1">
      <c r="A25" s="17"/>
      <c r="B25" s="18"/>
      <c r="C25" s="19"/>
      <c r="D25" s="26"/>
      <c r="E25" s="21" t="s">
        <v>30</v>
      </c>
      <c r="F25" s="26"/>
      <c r="G25" s="21" t="s">
        <v>30</v>
      </c>
      <c r="H25" s="1863" t="s">
        <v>31</v>
      </c>
      <c r="I25" s="1863"/>
      <c r="J25" s="1863" t="s">
        <v>32</v>
      </c>
      <c r="K25" s="1863"/>
      <c r="L25" s="17"/>
    </row>
    <row r="26" spans="1:21" ht="18.75" customHeight="1">
      <c r="A26" s="17"/>
      <c r="B26" s="18"/>
      <c r="C26" s="19"/>
      <c r="D26" s="26"/>
      <c r="E26" s="31"/>
      <c r="F26" s="26"/>
      <c r="G26" s="21" t="s">
        <v>33</v>
      </c>
      <c r="H26" s="28"/>
      <c r="I26" s="21" t="s">
        <v>9</v>
      </c>
      <c r="J26" s="27"/>
      <c r="K26" s="32"/>
      <c r="L26" s="17"/>
    </row>
    <row r="27" spans="1:21" ht="18.75" customHeight="1">
      <c r="A27" s="17"/>
      <c r="B27" s="18"/>
      <c r="C27" s="19"/>
      <c r="D27" s="26"/>
      <c r="E27" s="33"/>
      <c r="F27" s="20"/>
      <c r="G27" s="34"/>
      <c r="H27" s="20"/>
      <c r="I27" s="21" t="s">
        <v>11</v>
      </c>
      <c r="J27" s="27"/>
      <c r="K27" s="27"/>
      <c r="L27" s="17"/>
    </row>
    <row r="28" spans="1:21" ht="18.75" customHeight="1">
      <c r="A28" s="17"/>
      <c r="B28" s="18"/>
      <c r="C28" s="19"/>
      <c r="D28" s="26"/>
      <c r="E28" s="33"/>
      <c r="F28" s="26"/>
      <c r="G28" s="27"/>
      <c r="H28" s="20"/>
      <c r="I28" s="21" t="s">
        <v>13</v>
      </c>
      <c r="J28" s="27"/>
      <c r="K28" s="27"/>
      <c r="L28" s="17"/>
    </row>
    <row r="29" spans="1:21" ht="18.75" customHeight="1">
      <c r="A29" s="17"/>
      <c r="B29" s="18"/>
      <c r="C29" s="19"/>
      <c r="D29" s="1865"/>
      <c r="E29" s="1865"/>
      <c r="F29" s="26"/>
      <c r="G29" s="27"/>
      <c r="H29" s="20"/>
      <c r="I29" s="21" t="s">
        <v>34</v>
      </c>
      <c r="J29" s="27"/>
      <c r="K29" s="27"/>
      <c r="L29" s="17"/>
    </row>
    <row r="30" spans="1:21" ht="18.75" customHeight="1">
      <c r="A30" s="3"/>
      <c r="B30" s="4"/>
      <c r="C30" s="5"/>
      <c r="D30" s="28"/>
      <c r="E30" s="35"/>
      <c r="F30" s="28"/>
      <c r="G30" s="28"/>
      <c r="H30" s="20"/>
      <c r="I30" s="21" t="s">
        <v>18</v>
      </c>
      <c r="J30" s="27"/>
      <c r="K30" s="27"/>
      <c r="L30" s="3"/>
    </row>
    <row r="31" spans="1:21" ht="18.75" customHeight="1">
      <c r="A31" s="3"/>
      <c r="B31" s="4"/>
      <c r="C31" s="5"/>
      <c r="D31" s="28"/>
      <c r="E31" s="28"/>
      <c r="F31" s="28"/>
      <c r="G31" s="28"/>
      <c r="H31" s="20"/>
      <c r="I31" s="21" t="s">
        <v>35</v>
      </c>
      <c r="J31" s="27"/>
      <c r="K31" s="27"/>
      <c r="L31" s="3"/>
    </row>
    <row r="32" spans="1:21" ht="18.75" customHeight="1">
      <c r="A32" s="3"/>
      <c r="B32" s="4"/>
      <c r="C32" s="5"/>
      <c r="D32" s="28"/>
      <c r="E32" s="28"/>
      <c r="F32" s="28"/>
      <c r="G32" s="28"/>
      <c r="H32" s="20"/>
      <c r="I32" s="30"/>
      <c r="J32" s="27"/>
      <c r="K32" s="27"/>
      <c r="L32" s="3"/>
    </row>
    <row r="33" spans="1:12" ht="13.5" customHeight="1">
      <c r="A33" s="3"/>
      <c r="B33" s="3"/>
      <c r="C33" s="3"/>
      <c r="D33" s="3"/>
      <c r="E33" s="3"/>
      <c r="F33" s="3"/>
      <c r="G33" s="3"/>
      <c r="H33" s="36"/>
      <c r="I33" s="37"/>
      <c r="J33" s="36"/>
      <c r="K33" s="36"/>
      <c r="L33" s="3"/>
    </row>
    <row r="67" spans="65:65">
      <c r="BM67" s="1">
        <v>1026</v>
      </c>
    </row>
  </sheetData>
  <mergeCells count="14">
    <mergeCell ref="D13:E13"/>
    <mergeCell ref="F13:G13"/>
    <mergeCell ref="H13:I13"/>
    <mergeCell ref="J13:K13"/>
    <mergeCell ref="B2:K3"/>
    <mergeCell ref="B5:K6"/>
    <mergeCell ref="D9:E9"/>
    <mergeCell ref="F9:H9"/>
    <mergeCell ref="D11:E11"/>
    <mergeCell ref="H18:I18"/>
    <mergeCell ref="J21:K21"/>
    <mergeCell ref="H25:I25"/>
    <mergeCell ref="J25:K25"/>
    <mergeCell ref="D29:E29"/>
  </mergeCells>
  <phoneticPr fontId="3" type="noConversion"/>
  <hyperlinks>
    <hyperlink ref="D13" location="G_IS!A1" display="KB Financial Group" xr:uid="{00000000-0004-0000-0000-000000000000}"/>
    <hyperlink ref="E14" location="G_IS!A1" display="Condensed Income Statement" xr:uid="{00000000-0004-0000-0000-000001000000}"/>
    <hyperlink ref="E15" location="G_BS!A1" display="Condensed Balance Sheet" xr:uid="{00000000-0004-0000-0000-000002000000}"/>
    <hyperlink ref="E16" location="'G_Interest Income'!A1" display="Interest Income / Spread / Margin" xr:uid="{00000000-0004-0000-0000-000003000000}"/>
    <hyperlink ref="E17" location="G_Fee!A1" display="Fee and Commission Income" xr:uid="{00000000-0004-0000-0000-000004000000}"/>
    <hyperlink ref="E18" location="G_Other!A1" display="Other Operating Income" xr:uid="{00000000-0004-0000-0000-000005000000}"/>
    <hyperlink ref="E19" location="G_Provision!A1" display="Provision for Credit Losses" xr:uid="{00000000-0004-0000-0000-000006000000}"/>
    <hyperlink ref="E20" location="'G_G&amp;A'!A1" display="General &amp; Administrative Expenses" xr:uid="{00000000-0004-0000-0000-000007000000}"/>
    <hyperlink ref="E21" location="G_AQ!A1" display="Asset Quality" xr:uid="{00000000-0004-0000-0000-000008000000}"/>
    <hyperlink ref="E22" location="G_CAR!A1" display="Capital Adequacy" xr:uid="{00000000-0004-0000-0000-000009000000}"/>
    <hyperlink ref="E23" location="G_Structure!A1" display="Organizational Structure" xr:uid="{00000000-0004-0000-0000-00000A000000}"/>
    <hyperlink ref="E24" location="G_Employees!A1" display="Employees / Branches" xr:uid="{00000000-0004-0000-0000-00000B000000}"/>
    <hyperlink ref="F13" location="B_IS!A1" display="KB Kookmin Bank" xr:uid="{00000000-0004-0000-0000-00000C000000}"/>
    <hyperlink ref="G14" location="B_IS!A1" display="Condensed Income Statement" xr:uid="{00000000-0004-0000-0000-00000D000000}"/>
    <hyperlink ref="G15" location="B_BS!A1" display="Condensed Balance Sheet" xr:uid="{00000000-0004-0000-0000-00000E000000}"/>
    <hyperlink ref="G16" location="'B_Interest Income'!A1" display="Interest Income / Spread / Margin" xr:uid="{00000000-0004-0000-0000-00000F000000}"/>
    <hyperlink ref="G17" location="B_Fee!A1" display="Fee and Commission Income" xr:uid="{00000000-0004-0000-0000-000010000000}"/>
    <hyperlink ref="G18" location="B_Other!A1" display="Other Operating Income" xr:uid="{00000000-0004-0000-0000-000011000000}"/>
    <hyperlink ref="G19" location="B_Provision!A1" display="Provision for Credit Losses" xr:uid="{00000000-0004-0000-0000-000012000000}"/>
    <hyperlink ref="G20" location="'B_G&amp;A'!A1" display="General &amp; Administrative Expenses" xr:uid="{00000000-0004-0000-0000-000013000000}"/>
    <hyperlink ref="G21" location="B_Loans!A1" display="Loans / Deposits" xr:uid="{00000000-0004-0000-0000-000014000000}"/>
    <hyperlink ref="G22" location="B_AQ!A1" display="Asset Quality" xr:uid="{00000000-0004-0000-0000-000015000000}"/>
    <hyperlink ref="G23" location="B_Delinquency!A1" display="Delinquency" xr:uid="{00000000-0004-0000-0000-000016000000}"/>
    <hyperlink ref="G24" location="B_CAR!A1" display="Capital Adequacy" xr:uid="{00000000-0004-0000-0000-000017000000}"/>
    <hyperlink ref="G25" location="'B_Credit Rating'!A1" display="Credit Ratings" xr:uid="{00000000-0004-0000-0000-000018000000}"/>
    <hyperlink ref="G26" location="B_HPI!A1" display="Housing Price Index" xr:uid="{00000000-0004-0000-0000-000019000000}"/>
    <hyperlink ref="H13" location="S_IS!A1" display="KB Securities" xr:uid="{00000000-0004-0000-0000-00001A000000}"/>
    <hyperlink ref="I14" location="S_IS!A1" display="Condensed Income Statement" xr:uid="{00000000-0004-0000-0000-00001B000000}"/>
    <hyperlink ref="I15" location="S_BS!A1" display="Condensed Balance Sheet" xr:uid="{00000000-0004-0000-0000-00001C000000}"/>
    <hyperlink ref="I16" location="S_Key!A1" display="Key Indicators" xr:uid="{00000000-0004-0000-0000-00001D000000}"/>
    <hyperlink ref="H25" location="I_Key!A1" display="KB Insurance" xr:uid="{00000000-0004-0000-0000-00001E000000}"/>
    <hyperlink ref="I28" location="I_Key!A1" display="Key Indicators" xr:uid="{00000000-0004-0000-0000-00001F000000}"/>
    <hyperlink ref="J21" location="Other_IS!A1" display="Other Subsidiaries" xr:uid="{00000000-0004-0000-0000-000020000000}"/>
    <hyperlink ref="K22" location="Other_IS!A1" display="Condensed Income Statement" xr:uid="{00000000-0004-0000-0000-000021000000}"/>
    <hyperlink ref="K23" location="Other_BS!A1" display="Condensed Balance Sheet" xr:uid="{00000000-0004-0000-0000-000022000000}"/>
    <hyperlink ref="I26" location="I_IS!A1" display="Condensed Income Statement" xr:uid="{00000000-0004-0000-0000-000023000000}"/>
    <hyperlink ref="I27" location="I_BS!A1" display="Condensed Balance Sheet" xr:uid="{00000000-0004-0000-0000-000024000000}"/>
    <hyperlink ref="I26:I27" location="I_IS!A1" display="Condensed Income Statement" xr:uid="{00000000-0004-0000-0000-000025000000}"/>
    <hyperlink ref="I29" location="I_Premium!A1" display="Direct Premiums" xr:uid="{00000000-0004-0000-0000-000026000000}"/>
    <hyperlink ref="I30" location="I_Ratios!A1" display="Loss &amp; Expense ratios" xr:uid="{00000000-0004-0000-0000-000027000000}"/>
    <hyperlink ref="I31" location="'I_Monthly Premium'!A1" display="Monthly Initial Premiums" xr:uid="{00000000-0004-0000-0000-000028000000}"/>
    <hyperlink ref="D9" location="Disclaimer!A1" display="Disclaimer" xr:uid="{00000000-0004-0000-0000-000029000000}"/>
    <hyperlink ref="E25" location="'G_Credit Rating'!A1" display="Credit Ratings" xr:uid="{00000000-0004-0000-0000-00002A000000}"/>
    <hyperlink ref="H18" location="C_Delinquency!A1" display="Delinquency" xr:uid="{00000000-0004-0000-0000-00002B000000}"/>
    <hyperlink ref="I19" location="C_IS!A1" display="Condensed Income Statement" xr:uid="{00000000-0004-0000-0000-00002C000000}"/>
    <hyperlink ref="I20" location="C_BS!A1" display="Condensed Balance Sheet" xr:uid="{00000000-0004-0000-0000-00002D000000}"/>
    <hyperlink ref="I21" location="C_Customers!A1" display="Customers / Volume / Receivables" xr:uid="{00000000-0004-0000-0000-00002E000000}"/>
    <hyperlink ref="I22" location="C_AQ!A1" display="Asset Quality" xr:uid="{00000000-0004-0000-0000-00002F000000}"/>
    <hyperlink ref="I23" location="C_Delinquency!A1" display="Delinquency" xr:uid="{00000000-0004-0000-0000-000030000000}"/>
    <hyperlink ref="D29" location="Contacts!A1" display="Contacts" xr:uid="{00000000-0004-0000-0000-000031000000}"/>
    <hyperlink ref="D29:E29" location="Contacts!A1" display="Contacts" xr:uid="{00000000-0004-0000-0000-000032000000}"/>
    <hyperlink ref="K14" location="L_IS!A1" display="Condensed Income Statement" xr:uid="{00000000-0004-0000-0000-000033000000}"/>
    <hyperlink ref="K15" location="L_BS!A1" display="Condensed Balance Sheet" xr:uid="{00000000-0004-0000-0000-000034000000}"/>
    <hyperlink ref="K16" location="L_Key!A1" display="Key Indicators" xr:uid="{00000000-0004-0000-0000-000035000000}"/>
    <hyperlink ref="K17" location="L_Premium!A1" display="Premium Income" xr:uid="{00000000-0004-0000-0000-000036000000}"/>
    <hyperlink ref="K18" location="L_Ratios!A1" display="Loss &amp; Expense Ratios" xr:uid="{00000000-0004-0000-0000-000037000000}"/>
    <hyperlink ref="K19" location="L_APE!A1" display="APE" xr:uid="{00000000-0004-0000-0000-000038000000}"/>
    <hyperlink ref="J25" location="Contacts!A1" display="Contacts" xr:uid="{00000000-0004-0000-0000-000039000000}"/>
    <hyperlink ref="D11" location="Hightlights!A1" display="Highlights" xr:uid="{00000000-0004-0000-0000-00003A000000}"/>
    <hyperlink ref="D11:E11" location="'Financial Highlights'!A1" display="Financial Highlights" xr:uid="{00000000-0004-0000-0000-00003B000000}"/>
    <hyperlink ref="J13" location="L_IS!A1" display="KB Life Insurance" xr:uid="{00000000-0004-0000-0000-00003C000000}"/>
    <hyperlink ref="H25:I25" location="I_IS!A1" display="KB Insurance" xr:uid="{00000000-0004-0000-0000-00003D000000}"/>
  </hyperlinks>
  <printOptions horizontalCentered="1" verticalCentered="1"/>
  <pageMargins left="0" right="0" top="0" bottom="0" header="0" footer="0"/>
  <pageSetup paperSize="9" scale="96" fitToHeight="0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BR67"/>
  <sheetViews>
    <sheetView showGridLines="0" view="pageBreakPreview" zoomScale="70" zoomScaleNormal="70" zoomScaleSheetLayoutView="70" workbookViewId="0">
      <selection activeCell="D21" sqref="D21:E21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34" width="13.75" style="38" hidden="1" customWidth="1"/>
    <col min="35" max="35" width="13.75" style="48" hidden="1" customWidth="1"/>
    <col min="36" max="52" width="13.75" style="38" hidden="1" customWidth="1"/>
    <col min="53" max="56" width="17.375" style="38" hidden="1" customWidth="1"/>
    <col min="57" max="57" width="15.125" style="38" hidden="1" customWidth="1"/>
    <col min="58" max="62" width="15.125" style="38" customWidth="1"/>
    <col min="63" max="63" width="15.125" style="1728" customWidth="1"/>
    <col min="64" max="64" width="15.125" style="38" customWidth="1"/>
    <col min="65" max="65" width="15.125" style="1776" customWidth="1"/>
    <col min="66" max="66" width="15.125" style="38" customWidth="1"/>
    <col min="67" max="16384" width="10.75" style="38"/>
  </cols>
  <sheetData>
    <row r="1" spans="2:66" ht="5.25" customHeight="1"/>
    <row r="2" spans="2:66" ht="28.5" customHeight="1">
      <c r="H2" s="39"/>
    </row>
    <row r="3" spans="2:66" ht="3" customHeight="1">
      <c r="H3" s="40"/>
    </row>
    <row r="4" spans="2:66" ht="30" customHeight="1">
      <c r="B4" s="1879" t="s">
        <v>37</v>
      </c>
      <c r="C4" s="1879"/>
      <c r="D4" s="1879"/>
      <c r="E4" s="1879"/>
      <c r="F4" s="42"/>
      <c r="G4" s="42"/>
      <c r="H4" s="64" t="s">
        <v>316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</row>
    <row r="5" spans="2:66" ht="18" customHeight="1">
      <c r="B5" s="222"/>
      <c r="C5" s="222"/>
      <c r="D5" s="222"/>
      <c r="E5" s="222"/>
      <c r="H5" s="224"/>
      <c r="AI5" s="38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9"/>
    </row>
    <row r="6" spans="2:66" ht="3" customHeight="1" thickBot="1">
      <c r="H6" s="40"/>
    </row>
    <row r="7" spans="2:66" ht="12" customHeight="1" thickTop="1">
      <c r="B7" s="185"/>
      <c r="C7" s="67"/>
      <c r="D7" s="67"/>
      <c r="E7" s="6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J7" s="48"/>
      <c r="AK7" s="48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225"/>
      <c r="AW7" s="225"/>
      <c r="AX7" s="225"/>
      <c r="AY7" s="226"/>
      <c r="AZ7" s="226"/>
      <c r="BA7" s="226"/>
      <c r="BB7" s="226"/>
      <c r="BC7" s="226"/>
      <c r="BD7" s="226"/>
      <c r="BE7" s="226"/>
      <c r="BF7" s="226"/>
      <c r="BG7" s="226"/>
      <c r="BH7" s="226"/>
      <c r="BI7" s="226"/>
      <c r="BJ7" s="226"/>
      <c r="BK7" s="226"/>
      <c r="BL7" s="226"/>
      <c r="BM7" s="226"/>
      <c r="BN7" s="226"/>
    </row>
    <row r="8" spans="2:66" ht="19.5" customHeight="1" thickBot="1">
      <c r="B8" s="74"/>
      <c r="C8" s="1875" t="s">
        <v>2</v>
      </c>
      <c r="D8" s="1875"/>
      <c r="E8" s="1876"/>
      <c r="F8" s="56"/>
      <c r="H8" s="77" t="s">
        <v>39</v>
      </c>
      <c r="I8" s="78" t="s">
        <v>40</v>
      </c>
      <c r="J8" s="78" t="s">
        <v>41</v>
      </c>
      <c r="K8" s="78" t="s">
        <v>42</v>
      </c>
      <c r="L8" s="78" t="s">
        <v>43</v>
      </c>
      <c r="M8" s="78" t="s">
        <v>44</v>
      </c>
      <c r="N8" s="78" t="s">
        <v>45</v>
      </c>
      <c r="O8" s="78" t="s">
        <v>46</v>
      </c>
      <c r="P8" s="78" t="s">
        <v>47</v>
      </c>
      <c r="Q8" s="78" t="s">
        <v>48</v>
      </c>
      <c r="R8" s="78" t="s">
        <v>49</v>
      </c>
      <c r="S8" s="78" t="s">
        <v>50</v>
      </c>
      <c r="T8" s="78" t="s">
        <v>51</v>
      </c>
      <c r="U8" s="78" t="s">
        <v>52</v>
      </c>
      <c r="V8" s="78" t="s">
        <v>53</v>
      </c>
      <c r="W8" s="78" t="s">
        <v>54</v>
      </c>
      <c r="X8" s="78" t="s">
        <v>55</v>
      </c>
      <c r="Y8" s="78" t="s">
        <v>317</v>
      </c>
      <c r="Z8" s="78" t="s">
        <v>318</v>
      </c>
      <c r="AA8" s="78" t="s">
        <v>319</v>
      </c>
      <c r="AB8" s="78" t="s">
        <v>128</v>
      </c>
      <c r="AC8" s="78" t="s">
        <v>129</v>
      </c>
      <c r="AD8" s="78" t="s">
        <v>130</v>
      </c>
      <c r="AE8" s="78" t="s">
        <v>131</v>
      </c>
      <c r="AF8" s="78" t="s">
        <v>63</v>
      </c>
      <c r="AG8" s="78" t="s">
        <v>132</v>
      </c>
      <c r="AH8" s="78" t="s">
        <v>301</v>
      </c>
      <c r="AI8" s="78" t="s">
        <v>66</v>
      </c>
      <c r="AJ8" s="78" t="s">
        <v>67</v>
      </c>
      <c r="AK8" s="78" t="s">
        <v>68</v>
      </c>
      <c r="AL8" s="78" t="s">
        <v>69</v>
      </c>
      <c r="AM8" s="78" t="s">
        <v>70</v>
      </c>
      <c r="AN8" s="78" t="s">
        <v>71</v>
      </c>
      <c r="AO8" s="78" t="s">
        <v>72</v>
      </c>
      <c r="AP8" s="78" t="s">
        <v>73</v>
      </c>
      <c r="AQ8" s="78" t="s">
        <v>74</v>
      </c>
      <c r="AR8" s="81" t="s">
        <v>75</v>
      </c>
      <c r="AS8" s="81" t="s">
        <v>76</v>
      </c>
      <c r="AT8" s="81" t="s">
        <v>77</v>
      </c>
      <c r="AU8" s="81" t="s">
        <v>78</v>
      </c>
      <c r="AV8" s="81" t="s">
        <v>79</v>
      </c>
      <c r="AW8" s="81" t="s">
        <v>80</v>
      </c>
      <c r="AX8" s="81" t="s">
        <v>81</v>
      </c>
      <c r="AY8" s="81" t="s">
        <v>82</v>
      </c>
      <c r="AZ8" s="81" t="s">
        <v>83</v>
      </c>
      <c r="BA8" s="81" t="s">
        <v>84</v>
      </c>
      <c r="BB8" s="81" t="s">
        <v>85</v>
      </c>
      <c r="BC8" s="81" t="s">
        <v>783</v>
      </c>
      <c r="BD8" s="81" t="s">
        <v>793</v>
      </c>
      <c r="BE8" s="81" t="s">
        <v>797</v>
      </c>
      <c r="BF8" s="81" t="s">
        <v>805</v>
      </c>
      <c r="BG8" s="81" t="s">
        <v>815</v>
      </c>
      <c r="BH8" s="81" t="s">
        <v>822</v>
      </c>
      <c r="BI8" s="81" t="s">
        <v>835</v>
      </c>
      <c r="BJ8" s="81" t="s">
        <v>837</v>
      </c>
      <c r="BK8" s="81" t="s">
        <v>855</v>
      </c>
      <c r="BL8" s="81" t="s">
        <v>856</v>
      </c>
      <c r="BM8" s="1778" t="s">
        <v>888</v>
      </c>
      <c r="BN8" s="1778" t="s">
        <v>890</v>
      </c>
    </row>
    <row r="9" spans="2:66" ht="19.5" customHeight="1">
      <c r="B9" s="71"/>
      <c r="C9" s="75"/>
      <c r="D9" s="75"/>
      <c r="E9" s="76"/>
      <c r="F9" s="75"/>
      <c r="H9" s="390" t="s">
        <v>320</v>
      </c>
      <c r="I9" s="248">
        <v>624.79999999999995</v>
      </c>
      <c r="J9" s="248">
        <v>632.29999999999995</v>
      </c>
      <c r="K9" s="248">
        <v>599.20000000000005</v>
      </c>
      <c r="L9" s="248">
        <v>585.4</v>
      </c>
      <c r="M9" s="248">
        <v>650.6</v>
      </c>
      <c r="N9" s="248">
        <v>661</v>
      </c>
      <c r="O9" s="248">
        <v>609.6</v>
      </c>
      <c r="P9" s="248">
        <v>612.4</v>
      </c>
      <c r="Q9" s="248">
        <v>655.29999999999995</v>
      </c>
      <c r="R9" s="248">
        <v>672.7</v>
      </c>
      <c r="S9" s="248">
        <v>637.70000000000005</v>
      </c>
      <c r="T9" s="248">
        <v>627.79999999999995</v>
      </c>
      <c r="U9" s="248">
        <v>755.1</v>
      </c>
      <c r="V9" s="248">
        <v>1023.7</v>
      </c>
      <c r="W9" s="248">
        <v>667</v>
      </c>
      <c r="X9" s="248">
        <v>680.5</v>
      </c>
      <c r="Y9" s="248">
        <v>738.5</v>
      </c>
      <c r="Z9" s="248">
        <v>724.3</v>
      </c>
      <c r="AA9" s="248">
        <v>656</v>
      </c>
      <c r="AB9" s="248">
        <v>1636.8</v>
      </c>
      <c r="AC9" s="357">
        <v>785.2</v>
      </c>
      <c r="AD9" s="248">
        <v>853.4</v>
      </c>
      <c r="AE9" s="357">
        <v>837</v>
      </c>
      <c r="AF9" s="357">
        <v>1292.4000000000001</v>
      </c>
      <c r="AG9" s="357">
        <v>934.2</v>
      </c>
      <c r="AH9" s="357">
        <v>861.5</v>
      </c>
      <c r="AI9" s="357">
        <v>828.8</v>
      </c>
      <c r="AJ9" s="248">
        <v>1249.9000000000001</v>
      </c>
      <c r="AK9" s="248">
        <v>993.3</v>
      </c>
      <c r="AL9" s="248">
        <v>919.3</v>
      </c>
      <c r="AM9" s="358">
        <v>884.2</v>
      </c>
      <c r="AN9" s="358">
        <v>1158.5</v>
      </c>
      <c r="AO9" s="359">
        <v>878.5</v>
      </c>
      <c r="AP9" s="359">
        <v>991.2</v>
      </c>
      <c r="AQ9" s="359">
        <v>1007.8</v>
      </c>
      <c r="AR9" s="359">
        <v>1465.7</v>
      </c>
      <c r="AS9" s="358">
        <v>1113.9000000000001</v>
      </c>
      <c r="AT9" s="358">
        <v>1074.0999999999999</v>
      </c>
      <c r="AU9" s="358">
        <v>1064.5999999999999</v>
      </c>
      <c r="AV9" s="358">
        <v>1382.5</v>
      </c>
      <c r="AW9" s="358">
        <v>953.2</v>
      </c>
      <c r="AX9" s="359">
        <v>937</v>
      </c>
      <c r="AY9" s="358">
        <v>938.2</v>
      </c>
      <c r="AZ9" s="358">
        <v>1328.6</v>
      </c>
      <c r="BA9" s="358">
        <v>949.7</v>
      </c>
      <c r="BB9" s="358">
        <v>944.8</v>
      </c>
      <c r="BC9" s="1335">
        <v>940.7</v>
      </c>
      <c r="BD9" s="359">
        <v>1179.0999999999999</v>
      </c>
      <c r="BE9" s="1335">
        <v>1020.1</v>
      </c>
      <c r="BF9" s="359">
        <v>928.4</v>
      </c>
      <c r="BG9" s="359">
        <v>979.8</v>
      </c>
      <c r="BH9" s="1335">
        <v>1292.8</v>
      </c>
      <c r="BI9" s="1335">
        <v>969.3</v>
      </c>
      <c r="BJ9" s="1335">
        <v>1059.3</v>
      </c>
      <c r="BK9" s="1335">
        <v>993.5</v>
      </c>
      <c r="BL9" s="1335">
        <v>1293.4000000000001</v>
      </c>
      <c r="BM9" s="1335">
        <v>1083.5999999999999</v>
      </c>
      <c r="BN9" s="360">
        <v>1173.2000000000003</v>
      </c>
    </row>
    <row r="10" spans="2:66" ht="19.5" customHeight="1">
      <c r="B10" s="74"/>
      <c r="C10" s="1875" t="s">
        <v>36</v>
      </c>
      <c r="D10" s="1875"/>
      <c r="E10" s="1876"/>
      <c r="F10" s="56"/>
      <c r="H10" s="196" t="s">
        <v>321</v>
      </c>
      <c r="I10" s="90">
        <v>40.9</v>
      </c>
      <c r="J10" s="90">
        <v>41.1</v>
      </c>
      <c r="K10" s="90">
        <v>41.1</v>
      </c>
      <c r="L10" s="90">
        <v>53.9</v>
      </c>
      <c r="M10" s="90">
        <v>45.1</v>
      </c>
      <c r="N10" s="90">
        <v>44.9</v>
      </c>
      <c r="O10" s="90">
        <v>44.9</v>
      </c>
      <c r="P10" s="90">
        <v>43.3</v>
      </c>
      <c r="Q10" s="90">
        <v>42.5</v>
      </c>
      <c r="R10" s="90">
        <v>44.2</v>
      </c>
      <c r="S10" s="90">
        <v>43.6</v>
      </c>
      <c r="T10" s="90">
        <v>44.2</v>
      </c>
      <c r="U10" s="90">
        <v>50.1</v>
      </c>
      <c r="V10" s="90">
        <v>49.3</v>
      </c>
      <c r="W10" s="90">
        <v>48.7</v>
      </c>
      <c r="X10" s="90">
        <v>48.9</v>
      </c>
      <c r="Y10" s="90">
        <v>50.4</v>
      </c>
      <c r="Z10" s="90">
        <v>49</v>
      </c>
      <c r="AA10" s="90">
        <v>48.8</v>
      </c>
      <c r="AB10" s="90">
        <v>57.3</v>
      </c>
      <c r="AC10" s="91">
        <v>48.7</v>
      </c>
      <c r="AD10" s="90">
        <v>58.4</v>
      </c>
      <c r="AE10" s="91">
        <v>77.2</v>
      </c>
      <c r="AF10" s="91">
        <v>62.5</v>
      </c>
      <c r="AG10" s="91">
        <v>61.2</v>
      </c>
      <c r="AH10" s="91">
        <v>57.4</v>
      </c>
      <c r="AI10" s="91">
        <v>57.3</v>
      </c>
      <c r="AJ10" s="90">
        <v>62.199999999999989</v>
      </c>
      <c r="AK10" s="90">
        <v>63.5</v>
      </c>
      <c r="AL10" s="90">
        <v>64.099999999999994</v>
      </c>
      <c r="AM10" s="293">
        <v>65</v>
      </c>
      <c r="AN10" s="293">
        <v>67.2</v>
      </c>
      <c r="AO10" s="319">
        <v>65.8</v>
      </c>
      <c r="AP10" s="319">
        <v>65.8</v>
      </c>
      <c r="AQ10" s="319">
        <v>67.099999999999994</v>
      </c>
      <c r="AR10" s="319">
        <v>73.900000000000006</v>
      </c>
      <c r="AS10" s="293">
        <v>66.2</v>
      </c>
      <c r="AT10" s="293">
        <v>68.499999999999986</v>
      </c>
      <c r="AU10" s="293">
        <v>69.200000000000031</v>
      </c>
      <c r="AV10" s="293">
        <v>71.099999999999994</v>
      </c>
      <c r="AW10" s="293">
        <v>60.3</v>
      </c>
      <c r="AX10" s="319">
        <v>64.400000000000006</v>
      </c>
      <c r="AY10" s="293">
        <v>62.8</v>
      </c>
      <c r="AZ10" s="293">
        <v>67.599999999999994</v>
      </c>
      <c r="BA10" s="293">
        <v>44.5</v>
      </c>
      <c r="BB10" s="293">
        <v>45.5</v>
      </c>
      <c r="BC10" s="1332">
        <v>48</v>
      </c>
      <c r="BD10" s="319">
        <v>49.9</v>
      </c>
      <c r="BE10" s="1332">
        <v>55.4</v>
      </c>
      <c r="BF10" s="319">
        <v>52.4</v>
      </c>
      <c r="BG10" s="319">
        <v>49.9</v>
      </c>
      <c r="BH10" s="1332">
        <v>53.8</v>
      </c>
      <c r="BI10" s="1332">
        <v>53.3</v>
      </c>
      <c r="BJ10" s="1332">
        <v>59.7</v>
      </c>
      <c r="BK10" s="1332">
        <v>56.599999999999994</v>
      </c>
      <c r="BL10" s="1332">
        <v>60.300000000000011</v>
      </c>
      <c r="BM10" s="1332">
        <v>55.5</v>
      </c>
      <c r="BN10" s="320">
        <v>57.3</v>
      </c>
    </row>
    <row r="11" spans="2:66" ht="19.5" customHeight="1">
      <c r="B11" s="74"/>
      <c r="C11" s="89"/>
      <c r="D11" s="75"/>
      <c r="E11" s="76"/>
      <c r="F11" s="75"/>
      <c r="H11" s="196" t="s">
        <v>322</v>
      </c>
      <c r="I11" s="90">
        <v>-1.4</v>
      </c>
      <c r="J11" s="90">
        <v>-0.9</v>
      </c>
      <c r="K11" s="90">
        <v>-1.4</v>
      </c>
      <c r="L11" s="90">
        <v>-0.3</v>
      </c>
      <c r="M11" s="90">
        <v>-1.1000000000000001</v>
      </c>
      <c r="N11" s="90">
        <v>-0.5</v>
      </c>
      <c r="O11" s="90">
        <v>-0.9</v>
      </c>
      <c r="P11" s="90">
        <v>21.8</v>
      </c>
      <c r="Q11" s="90">
        <v>0</v>
      </c>
      <c r="R11" s="90">
        <v>0.3</v>
      </c>
      <c r="S11" s="90">
        <v>-0.4</v>
      </c>
      <c r="T11" s="90">
        <v>1.2</v>
      </c>
      <c r="U11" s="90">
        <v>1.8</v>
      </c>
      <c r="V11" s="90">
        <v>346.4</v>
      </c>
      <c r="W11" s="90">
        <v>-0.8</v>
      </c>
      <c r="X11" s="90">
        <v>44</v>
      </c>
      <c r="Y11" s="90">
        <v>-1.3</v>
      </c>
      <c r="Z11" s="90">
        <v>59.1</v>
      </c>
      <c r="AA11" s="90">
        <v>-0.9</v>
      </c>
      <c r="AB11" s="90">
        <v>846.5</v>
      </c>
      <c r="AC11" s="91">
        <v>-1.5</v>
      </c>
      <c r="AD11" s="90">
        <v>1.2</v>
      </c>
      <c r="AE11" s="91">
        <v>0.2</v>
      </c>
      <c r="AF11" s="91">
        <v>160.9</v>
      </c>
      <c r="AG11" s="91">
        <v>3.8</v>
      </c>
      <c r="AH11" s="91">
        <v>1.3</v>
      </c>
      <c r="AI11" s="91">
        <v>0.30000000000000071</v>
      </c>
      <c r="AJ11" s="90">
        <v>236.6</v>
      </c>
      <c r="AK11" s="90">
        <v>44.8</v>
      </c>
      <c r="AL11" s="90">
        <v>0.30000000000000426</v>
      </c>
      <c r="AM11" s="293">
        <v>18.7</v>
      </c>
      <c r="AN11" s="293">
        <v>176</v>
      </c>
      <c r="AO11" s="319">
        <v>8.6</v>
      </c>
      <c r="AP11" s="319">
        <v>0.20000000000000107</v>
      </c>
      <c r="AQ11" s="319">
        <v>9.9999999999999645E-2</v>
      </c>
      <c r="AR11" s="319">
        <v>352.2</v>
      </c>
      <c r="AS11" s="293">
        <v>-1.4</v>
      </c>
      <c r="AT11" s="293">
        <v>32.700000000000003</v>
      </c>
      <c r="AU11" s="293">
        <v>0.6</v>
      </c>
      <c r="AV11" s="293">
        <v>291.10000000000002</v>
      </c>
      <c r="AW11" s="293">
        <v>0.4</v>
      </c>
      <c r="AX11" s="319">
        <v>0</v>
      </c>
      <c r="AY11" s="293">
        <v>3.1</v>
      </c>
      <c r="AZ11" s="293">
        <v>309.5</v>
      </c>
      <c r="BA11" s="293">
        <v>1</v>
      </c>
      <c r="BB11" s="293">
        <v>3.2</v>
      </c>
      <c r="BC11" s="1332">
        <v>0</v>
      </c>
      <c r="BD11" s="319">
        <v>271.39999999999998</v>
      </c>
      <c r="BE11" s="1332">
        <v>2.2999999999999998</v>
      </c>
      <c r="BF11" s="319">
        <v>0.4</v>
      </c>
      <c r="BG11" s="319">
        <v>0.5</v>
      </c>
      <c r="BH11" s="1332">
        <v>303.39999999999998</v>
      </c>
      <c r="BI11" s="1332">
        <v>2</v>
      </c>
      <c r="BJ11" s="1332">
        <v>0.9</v>
      </c>
      <c r="BK11" s="1332">
        <v>1</v>
      </c>
      <c r="BL11" s="1332">
        <v>259.10000000000002</v>
      </c>
      <c r="BM11" s="1332">
        <v>1.5</v>
      </c>
      <c r="BN11" s="320">
        <v>1</v>
      </c>
    </row>
    <row r="12" spans="2:66" ht="19.5" customHeight="1">
      <c r="B12" s="74"/>
      <c r="C12" s="1875" t="s">
        <v>0</v>
      </c>
      <c r="D12" s="1875"/>
      <c r="E12" s="1876"/>
      <c r="F12" s="56"/>
      <c r="H12" s="196" t="s">
        <v>323</v>
      </c>
      <c r="I12" s="90">
        <v>403.5</v>
      </c>
      <c r="J12" s="90">
        <v>399.3</v>
      </c>
      <c r="K12" s="90">
        <v>408.8</v>
      </c>
      <c r="L12" s="90">
        <v>400.3</v>
      </c>
      <c r="M12" s="90">
        <v>406.9</v>
      </c>
      <c r="N12" s="90">
        <v>438.7</v>
      </c>
      <c r="O12" s="90">
        <v>400</v>
      </c>
      <c r="P12" s="90">
        <v>413.4</v>
      </c>
      <c r="Q12" s="90">
        <v>436.2</v>
      </c>
      <c r="R12" s="90">
        <v>420.6</v>
      </c>
      <c r="S12" s="90">
        <v>429.1</v>
      </c>
      <c r="T12" s="90">
        <v>425.7</v>
      </c>
      <c r="U12" s="90">
        <v>467.5</v>
      </c>
      <c r="V12" s="90">
        <v>463.2</v>
      </c>
      <c r="W12" s="90">
        <v>422.3</v>
      </c>
      <c r="X12" s="90">
        <v>429.1</v>
      </c>
      <c r="Y12" s="90">
        <v>441.7</v>
      </c>
      <c r="Z12" s="90">
        <v>447.8</v>
      </c>
      <c r="AA12" s="90">
        <v>447.3</v>
      </c>
      <c r="AB12" s="90">
        <v>575.79999999999995</v>
      </c>
      <c r="AC12" s="91">
        <v>490</v>
      </c>
      <c r="AD12" s="90">
        <v>587.6</v>
      </c>
      <c r="AE12" s="91">
        <v>581.20000000000005</v>
      </c>
      <c r="AF12" s="91">
        <v>879</v>
      </c>
      <c r="AG12" s="91">
        <v>588.29999999999995</v>
      </c>
      <c r="AH12" s="91">
        <v>578.20000000000005</v>
      </c>
      <c r="AI12" s="91">
        <v>586.09999999999991</v>
      </c>
      <c r="AJ12" s="90">
        <v>771.30000000000018</v>
      </c>
      <c r="AK12" s="90">
        <v>582.70000000000005</v>
      </c>
      <c r="AL12" s="90">
        <v>672.2</v>
      </c>
      <c r="AM12" s="293">
        <v>620.4</v>
      </c>
      <c r="AN12" s="293">
        <v>731.9</v>
      </c>
      <c r="AO12" s="319">
        <v>602.79999999999995</v>
      </c>
      <c r="AP12" s="319">
        <v>660.3</v>
      </c>
      <c r="AQ12" s="319">
        <v>724</v>
      </c>
      <c r="AR12" s="319">
        <v>851.5</v>
      </c>
      <c r="AS12" s="293">
        <v>774.5</v>
      </c>
      <c r="AT12" s="293">
        <v>762.3</v>
      </c>
      <c r="AU12" s="293">
        <v>767.6</v>
      </c>
      <c r="AV12" s="293">
        <v>805</v>
      </c>
      <c r="AW12" s="293">
        <v>676.3</v>
      </c>
      <c r="AX12" s="319">
        <v>656.90000000000009</v>
      </c>
      <c r="AY12" s="293">
        <v>652.29999999999995</v>
      </c>
      <c r="AZ12" s="293">
        <v>708.3</v>
      </c>
      <c r="BA12" s="293">
        <v>674.4</v>
      </c>
      <c r="BB12" s="293">
        <v>691.9</v>
      </c>
      <c r="BC12" s="1332">
        <v>688.9</v>
      </c>
      <c r="BD12" s="319">
        <v>638.4</v>
      </c>
      <c r="BE12" s="1332">
        <v>714.3</v>
      </c>
      <c r="BF12" s="319">
        <v>693.1</v>
      </c>
      <c r="BG12" s="319">
        <v>719.1</v>
      </c>
      <c r="BH12" s="1332">
        <v>725</v>
      </c>
      <c r="BI12" s="1332">
        <v>691.6</v>
      </c>
      <c r="BJ12" s="1332">
        <v>799.4</v>
      </c>
      <c r="BK12" s="1332">
        <v>728.40000000000009</v>
      </c>
      <c r="BL12" s="1332">
        <v>766.79999999999973</v>
      </c>
      <c r="BM12" s="1332">
        <v>821.2</v>
      </c>
      <c r="BN12" s="320">
        <v>850.5</v>
      </c>
    </row>
    <row r="13" spans="2:66" ht="19.5" customHeight="1">
      <c r="B13" s="74"/>
      <c r="C13" s="206"/>
      <c r="D13" s="1886" t="s">
        <v>9</v>
      </c>
      <c r="E13" s="1887"/>
      <c r="F13" s="208"/>
      <c r="H13" s="196" t="s">
        <v>324</v>
      </c>
      <c r="I13" s="90">
        <v>181.8</v>
      </c>
      <c r="J13" s="90">
        <v>192.8</v>
      </c>
      <c r="K13" s="90">
        <v>150.69999999999999</v>
      </c>
      <c r="L13" s="90">
        <v>131.5</v>
      </c>
      <c r="M13" s="90">
        <v>199.7</v>
      </c>
      <c r="N13" s="90">
        <v>177.9</v>
      </c>
      <c r="O13" s="90">
        <v>165.6</v>
      </c>
      <c r="P13" s="90">
        <v>133.9</v>
      </c>
      <c r="Q13" s="90">
        <v>176.6</v>
      </c>
      <c r="R13" s="90">
        <v>207.6</v>
      </c>
      <c r="S13" s="90">
        <v>165.4</v>
      </c>
      <c r="T13" s="90">
        <v>156.69999999999999</v>
      </c>
      <c r="U13" s="90">
        <v>235.7</v>
      </c>
      <c r="V13" s="90">
        <v>164.8</v>
      </c>
      <c r="W13" s="90">
        <v>196.8</v>
      </c>
      <c r="X13" s="90">
        <v>158.5</v>
      </c>
      <c r="Y13" s="90">
        <v>247.7</v>
      </c>
      <c r="Z13" s="90">
        <v>168.4</v>
      </c>
      <c r="AA13" s="90">
        <v>160.80000000000001</v>
      </c>
      <c r="AB13" s="90">
        <v>157.19999999999999</v>
      </c>
      <c r="AC13" s="91">
        <v>248</v>
      </c>
      <c r="AD13" s="90">
        <v>206.2</v>
      </c>
      <c r="AE13" s="91">
        <v>178.4</v>
      </c>
      <c r="AF13" s="91">
        <v>190</v>
      </c>
      <c r="AG13" s="91">
        <v>280.89999999999998</v>
      </c>
      <c r="AH13" s="91">
        <v>224.6</v>
      </c>
      <c r="AI13" s="91">
        <v>185.09999999999991</v>
      </c>
      <c r="AJ13" s="90">
        <v>179.80000000000018</v>
      </c>
      <c r="AK13" s="90">
        <v>302.29999999999995</v>
      </c>
      <c r="AL13" s="293">
        <v>182.70000000000005</v>
      </c>
      <c r="AM13" s="293">
        <v>180.1</v>
      </c>
      <c r="AN13" s="293">
        <v>183.4</v>
      </c>
      <c r="AO13" s="319">
        <v>201.3</v>
      </c>
      <c r="AP13" s="319">
        <v>264.9000000000002</v>
      </c>
      <c r="AQ13" s="319">
        <v>216.59999999999991</v>
      </c>
      <c r="AR13" s="319">
        <v>188.1</v>
      </c>
      <c r="AS13" s="293">
        <v>274.60000000000014</v>
      </c>
      <c r="AT13" s="293">
        <v>210.59999999999991</v>
      </c>
      <c r="AU13" s="293">
        <v>227.19999999999982</v>
      </c>
      <c r="AV13" s="293">
        <v>215.3</v>
      </c>
      <c r="AW13" s="293">
        <v>216.20000000000016</v>
      </c>
      <c r="AX13" s="293">
        <v>215.69999999999993</v>
      </c>
      <c r="AY13" s="293">
        <v>220</v>
      </c>
      <c r="AZ13" s="293">
        <v>243.2</v>
      </c>
      <c r="BA13" s="293">
        <v>229.80000000000007</v>
      </c>
      <c r="BB13" s="293">
        <v>204.2</v>
      </c>
      <c r="BC13" s="1332">
        <v>203.8</v>
      </c>
      <c r="BD13" s="319">
        <v>219.4</v>
      </c>
      <c r="BE13" s="1332">
        <v>248</v>
      </c>
      <c r="BF13" s="319">
        <v>182.5</v>
      </c>
      <c r="BG13" s="319">
        <v>210.4</v>
      </c>
      <c r="BH13" s="1332">
        <v>210.6</v>
      </c>
      <c r="BI13" s="1332">
        <v>222.4</v>
      </c>
      <c r="BJ13" s="1332">
        <v>199.3</v>
      </c>
      <c r="BK13" s="1332">
        <v>207.50000000000006</v>
      </c>
      <c r="BL13" s="1332">
        <v>207.09999999999991</v>
      </c>
      <c r="BM13" s="1332">
        <v>205.4</v>
      </c>
      <c r="BN13" s="320">
        <v>264.29999999999995</v>
      </c>
    </row>
    <row r="14" spans="2:66" ht="19.5" customHeight="1">
      <c r="B14" s="74"/>
      <c r="C14" s="206"/>
      <c r="D14" s="1886" t="s">
        <v>11</v>
      </c>
      <c r="E14" s="1887"/>
      <c r="F14" s="208"/>
      <c r="H14" s="6" t="s">
        <v>325</v>
      </c>
      <c r="I14" s="248">
        <v>75.7</v>
      </c>
      <c r="J14" s="248">
        <v>78.2</v>
      </c>
      <c r="K14" s="248">
        <v>81.7</v>
      </c>
      <c r="L14" s="248">
        <v>92.6</v>
      </c>
      <c r="M14" s="248">
        <v>65.2</v>
      </c>
      <c r="N14" s="248">
        <v>67.2</v>
      </c>
      <c r="O14" s="248">
        <v>71.5</v>
      </c>
      <c r="P14" s="248">
        <v>82.9</v>
      </c>
      <c r="Q14" s="248">
        <v>61</v>
      </c>
      <c r="R14" s="248">
        <v>60.8</v>
      </c>
      <c r="S14" s="248">
        <v>60.4</v>
      </c>
      <c r="T14" s="248">
        <v>78.900000000000006</v>
      </c>
      <c r="U14" s="248">
        <v>60.1</v>
      </c>
      <c r="V14" s="248">
        <v>61.1</v>
      </c>
      <c r="W14" s="248">
        <v>65.400000000000006</v>
      </c>
      <c r="X14" s="248">
        <v>70.7</v>
      </c>
      <c r="Y14" s="248">
        <v>59.1</v>
      </c>
      <c r="Z14" s="248">
        <v>62.9</v>
      </c>
      <c r="AA14" s="248">
        <v>70.3</v>
      </c>
      <c r="AB14" s="248">
        <v>96.3</v>
      </c>
      <c r="AC14" s="357">
        <v>74.3</v>
      </c>
      <c r="AD14" s="248">
        <v>88.5</v>
      </c>
      <c r="AE14" s="357">
        <v>95</v>
      </c>
      <c r="AF14" s="357">
        <v>112.5</v>
      </c>
      <c r="AG14" s="357">
        <v>86.5</v>
      </c>
      <c r="AH14" s="357">
        <v>91.2</v>
      </c>
      <c r="AI14" s="357">
        <v>102.10000000000002</v>
      </c>
      <c r="AJ14" s="248">
        <v>129</v>
      </c>
      <c r="AK14" s="248">
        <v>177.4</v>
      </c>
      <c r="AL14" s="248">
        <v>185.70000000000002</v>
      </c>
      <c r="AM14" s="358">
        <v>195.2</v>
      </c>
      <c r="AN14" s="358">
        <v>226.1</v>
      </c>
      <c r="AO14" s="359">
        <v>211.7</v>
      </c>
      <c r="AP14" s="359">
        <v>204.60000000000002</v>
      </c>
      <c r="AQ14" s="359">
        <v>217.90000000000003</v>
      </c>
      <c r="AR14" s="359">
        <v>240.7</v>
      </c>
      <c r="AS14" s="358">
        <v>213.4</v>
      </c>
      <c r="AT14" s="358">
        <v>193.9</v>
      </c>
      <c r="AU14" s="358">
        <v>213.8</v>
      </c>
      <c r="AV14" s="358">
        <v>229.5</v>
      </c>
      <c r="AW14" s="358">
        <v>189.7</v>
      </c>
      <c r="AX14" s="359">
        <v>197.2</v>
      </c>
      <c r="AY14" s="358">
        <v>207</v>
      </c>
      <c r="AZ14" s="358">
        <v>222.9</v>
      </c>
      <c r="BA14" s="358">
        <v>205.5</v>
      </c>
      <c r="BB14" s="358">
        <v>211.4</v>
      </c>
      <c r="BC14" s="1335">
        <v>216.5</v>
      </c>
      <c r="BD14" s="359">
        <v>232.5</v>
      </c>
      <c r="BE14" s="1335">
        <v>216.9</v>
      </c>
      <c r="BF14" s="359">
        <v>226.8</v>
      </c>
      <c r="BG14" s="359">
        <v>232.2</v>
      </c>
      <c r="BH14" s="1335">
        <v>240.4</v>
      </c>
      <c r="BI14" s="1335">
        <v>223.9</v>
      </c>
      <c r="BJ14" s="1335">
        <v>223.2</v>
      </c>
      <c r="BK14" s="1335">
        <v>228.10000000000002</v>
      </c>
      <c r="BL14" s="1335">
        <v>239.5</v>
      </c>
      <c r="BM14" s="1335">
        <v>215.7</v>
      </c>
      <c r="BN14" s="360">
        <v>216.8</v>
      </c>
    </row>
    <row r="15" spans="2:66" ht="19.5" customHeight="1">
      <c r="B15" s="74"/>
      <c r="C15" s="206"/>
      <c r="D15" s="1886" t="s">
        <v>12</v>
      </c>
      <c r="E15" s="1887"/>
      <c r="F15" s="208"/>
      <c r="H15" s="196" t="s">
        <v>326</v>
      </c>
      <c r="I15" s="90">
        <v>42.9</v>
      </c>
      <c r="J15" s="90">
        <v>45.6</v>
      </c>
      <c r="K15" s="90">
        <v>50.7</v>
      </c>
      <c r="L15" s="90">
        <v>61.9</v>
      </c>
      <c r="M15" s="90">
        <v>35.1</v>
      </c>
      <c r="N15" s="90">
        <v>38.799999999999997</v>
      </c>
      <c r="O15" s="90">
        <v>43.7</v>
      </c>
      <c r="P15" s="90">
        <v>54.6</v>
      </c>
      <c r="Q15" s="90">
        <v>34.1</v>
      </c>
      <c r="R15" s="90">
        <v>37.200000000000003</v>
      </c>
      <c r="S15" s="90">
        <v>41.7</v>
      </c>
      <c r="T15" s="90">
        <v>47</v>
      </c>
      <c r="U15" s="90">
        <v>39.299999999999997</v>
      </c>
      <c r="V15" s="90">
        <v>39.5</v>
      </c>
      <c r="W15" s="90">
        <v>46.5</v>
      </c>
      <c r="X15" s="90">
        <v>51.6</v>
      </c>
      <c r="Y15" s="90">
        <v>42.4</v>
      </c>
      <c r="Z15" s="90">
        <v>46.2</v>
      </c>
      <c r="AA15" s="90">
        <v>52.6</v>
      </c>
      <c r="AB15" s="90">
        <v>74.099999999999994</v>
      </c>
      <c r="AC15" s="91">
        <v>48.6</v>
      </c>
      <c r="AD15" s="90">
        <v>59.5</v>
      </c>
      <c r="AE15" s="91">
        <v>62.9</v>
      </c>
      <c r="AF15" s="91">
        <v>81.7</v>
      </c>
      <c r="AG15" s="91">
        <v>56.9</v>
      </c>
      <c r="AH15" s="91">
        <v>56.8</v>
      </c>
      <c r="AI15" s="91">
        <v>66.900000000000006</v>
      </c>
      <c r="AJ15" s="90">
        <v>87.9</v>
      </c>
      <c r="AK15" s="90">
        <v>134.80000000000001</v>
      </c>
      <c r="AL15" s="90">
        <v>140</v>
      </c>
      <c r="AM15" s="293">
        <v>147.5</v>
      </c>
      <c r="AN15" s="293">
        <v>176.5</v>
      </c>
      <c r="AO15" s="319">
        <v>156.1</v>
      </c>
      <c r="AP15" s="319">
        <v>144.70000000000002</v>
      </c>
      <c r="AQ15" s="319">
        <v>157</v>
      </c>
      <c r="AR15" s="319">
        <v>171.2</v>
      </c>
      <c r="AS15" s="293">
        <v>146.5</v>
      </c>
      <c r="AT15" s="293">
        <v>143.80000000000001</v>
      </c>
      <c r="AU15" s="293">
        <v>153</v>
      </c>
      <c r="AV15" s="293">
        <v>163.80000000000001</v>
      </c>
      <c r="AW15" s="293">
        <v>122.4</v>
      </c>
      <c r="AX15" s="319">
        <v>127.6</v>
      </c>
      <c r="AY15" s="293">
        <v>135.1</v>
      </c>
      <c r="AZ15" s="293">
        <v>144.9</v>
      </c>
      <c r="BA15" s="293">
        <v>123</v>
      </c>
      <c r="BB15" s="293">
        <v>123.9</v>
      </c>
      <c r="BC15" s="1332">
        <v>125.4</v>
      </c>
      <c r="BD15" s="319">
        <v>145.6</v>
      </c>
      <c r="BE15" s="1332">
        <v>131.19999999999999</v>
      </c>
      <c r="BF15" s="319">
        <v>133.9</v>
      </c>
      <c r="BG15" s="319">
        <v>139.4</v>
      </c>
      <c r="BH15" s="1332">
        <v>147.69999999999999</v>
      </c>
      <c r="BI15" s="1332">
        <v>138.6</v>
      </c>
      <c r="BJ15" s="1332">
        <v>139.19999999999999</v>
      </c>
      <c r="BK15" s="1332">
        <v>144.30000000000001</v>
      </c>
      <c r="BL15" s="1332">
        <v>152.5</v>
      </c>
      <c r="BM15" s="1332">
        <v>133.69999999999999</v>
      </c>
      <c r="BN15" s="320">
        <v>133</v>
      </c>
    </row>
    <row r="16" spans="2:66" ht="19.5" customHeight="1">
      <c r="B16" s="74"/>
      <c r="C16" s="206"/>
      <c r="D16" s="1886" t="s">
        <v>14</v>
      </c>
      <c r="E16" s="1887"/>
      <c r="F16" s="208"/>
      <c r="H16" s="196" t="s">
        <v>327</v>
      </c>
      <c r="I16" s="90">
        <v>29.8</v>
      </c>
      <c r="J16" s="90">
        <v>29.5</v>
      </c>
      <c r="K16" s="90">
        <v>28</v>
      </c>
      <c r="L16" s="90">
        <v>26.9</v>
      </c>
      <c r="M16" s="90">
        <v>27.1</v>
      </c>
      <c r="N16" s="90">
        <v>25.3</v>
      </c>
      <c r="O16" s="90">
        <v>24.6</v>
      </c>
      <c r="P16" s="90">
        <v>24.4</v>
      </c>
      <c r="Q16" s="90">
        <v>24.2</v>
      </c>
      <c r="R16" s="90">
        <v>20.9</v>
      </c>
      <c r="S16" s="90">
        <v>16</v>
      </c>
      <c r="T16" s="90">
        <v>22</v>
      </c>
      <c r="U16" s="90">
        <v>16.8</v>
      </c>
      <c r="V16" s="90">
        <v>17.7</v>
      </c>
      <c r="W16" s="90">
        <v>15.3</v>
      </c>
      <c r="X16" s="90">
        <v>14.7</v>
      </c>
      <c r="Y16" s="90">
        <v>14.4</v>
      </c>
      <c r="Z16" s="90">
        <v>14.1</v>
      </c>
      <c r="AA16" s="90">
        <v>15.2</v>
      </c>
      <c r="AB16" s="90">
        <v>19.399999999999999</v>
      </c>
      <c r="AC16" s="91">
        <v>20</v>
      </c>
      <c r="AD16" s="90">
        <v>23.6</v>
      </c>
      <c r="AE16" s="91">
        <v>24.3</v>
      </c>
      <c r="AF16" s="91">
        <v>24.6</v>
      </c>
      <c r="AG16" s="91">
        <v>25.5</v>
      </c>
      <c r="AH16" s="91">
        <v>26.9</v>
      </c>
      <c r="AI16" s="91">
        <v>27.699999999999996</v>
      </c>
      <c r="AJ16" s="90">
        <v>29</v>
      </c>
      <c r="AK16" s="90">
        <v>34</v>
      </c>
      <c r="AL16" s="90">
        <v>36.900000000000006</v>
      </c>
      <c r="AM16" s="293">
        <v>37.9</v>
      </c>
      <c r="AN16" s="293">
        <v>39.9</v>
      </c>
      <c r="AO16" s="319">
        <v>46.9</v>
      </c>
      <c r="AP16" s="319">
        <v>49.300000000000004</v>
      </c>
      <c r="AQ16" s="319">
        <v>50.2</v>
      </c>
      <c r="AR16" s="319">
        <v>60.8</v>
      </c>
      <c r="AS16" s="293">
        <v>66.7</v>
      </c>
      <c r="AT16" s="293">
        <v>50.899999999999991</v>
      </c>
      <c r="AU16" s="293">
        <v>61</v>
      </c>
      <c r="AV16" s="293">
        <v>64.900000000000006</v>
      </c>
      <c r="AW16" s="293">
        <v>67.3</v>
      </c>
      <c r="AX16" s="319">
        <v>69.600000000000009</v>
      </c>
      <c r="AY16" s="293">
        <v>71.8</v>
      </c>
      <c r="AZ16" s="293">
        <v>78</v>
      </c>
      <c r="BA16" s="293">
        <v>81.900000000000006</v>
      </c>
      <c r="BB16" s="293">
        <v>86.8</v>
      </c>
      <c r="BC16" s="1332">
        <v>90.6</v>
      </c>
      <c r="BD16" s="319">
        <v>86.3</v>
      </c>
      <c r="BE16" s="1332">
        <v>85</v>
      </c>
      <c r="BF16" s="319">
        <v>92.4</v>
      </c>
      <c r="BG16" s="319">
        <v>92.3</v>
      </c>
      <c r="BH16" s="1332">
        <v>92</v>
      </c>
      <c r="BI16" s="1332">
        <v>85.3</v>
      </c>
      <c r="BJ16" s="1332">
        <v>84</v>
      </c>
      <c r="BK16" s="1332">
        <v>83.8</v>
      </c>
      <c r="BL16" s="1332">
        <v>87.100000000000023</v>
      </c>
      <c r="BM16" s="1332">
        <v>82</v>
      </c>
      <c r="BN16" s="320">
        <v>83.800000000000011</v>
      </c>
    </row>
    <row r="17" spans="2:66" ht="19.5" customHeight="1">
      <c r="B17" s="74"/>
      <c r="C17" s="206"/>
      <c r="D17" s="1886" t="s">
        <v>16</v>
      </c>
      <c r="E17" s="1887"/>
      <c r="F17" s="208"/>
      <c r="H17" s="196" t="s">
        <v>324</v>
      </c>
      <c r="I17" s="90">
        <v>3</v>
      </c>
      <c r="J17" s="90">
        <v>3.1</v>
      </c>
      <c r="K17" s="90">
        <v>3</v>
      </c>
      <c r="L17" s="90">
        <v>3.8</v>
      </c>
      <c r="M17" s="90">
        <v>3</v>
      </c>
      <c r="N17" s="90">
        <v>3.1</v>
      </c>
      <c r="O17" s="90">
        <v>3.2</v>
      </c>
      <c r="P17" s="90">
        <v>3.9</v>
      </c>
      <c r="Q17" s="90">
        <v>2.7</v>
      </c>
      <c r="R17" s="90">
        <v>2.7</v>
      </c>
      <c r="S17" s="90">
        <v>2.7</v>
      </c>
      <c r="T17" s="90">
        <v>9.9</v>
      </c>
      <c r="U17" s="90">
        <v>4</v>
      </c>
      <c r="V17" s="90">
        <v>3.9</v>
      </c>
      <c r="W17" s="90">
        <v>3.6</v>
      </c>
      <c r="X17" s="90">
        <v>4.4000000000000004</v>
      </c>
      <c r="Y17" s="90">
        <v>2.2999999999999998</v>
      </c>
      <c r="Z17" s="90">
        <v>2.63</v>
      </c>
      <c r="AA17" s="90">
        <v>2.5</v>
      </c>
      <c r="AB17" s="90">
        <v>2.8</v>
      </c>
      <c r="AC17" s="91">
        <v>5.7</v>
      </c>
      <c r="AD17" s="90">
        <v>5.4</v>
      </c>
      <c r="AE17" s="91">
        <v>7.8</v>
      </c>
      <c r="AF17" s="91">
        <v>6.2</v>
      </c>
      <c r="AG17" s="91">
        <v>4.0999999999999996</v>
      </c>
      <c r="AH17" s="91">
        <v>7.5</v>
      </c>
      <c r="AI17" s="91">
        <v>7.5</v>
      </c>
      <c r="AJ17" s="90">
        <v>12.099999999999994</v>
      </c>
      <c r="AK17" s="90">
        <v>8.6</v>
      </c>
      <c r="AL17" s="90">
        <v>8.8000000000000114</v>
      </c>
      <c r="AM17" s="293">
        <v>9.8000000000000007</v>
      </c>
      <c r="AN17" s="293">
        <v>9.6999999999999993</v>
      </c>
      <c r="AO17" s="319">
        <v>8.6999999999999993</v>
      </c>
      <c r="AP17" s="319">
        <v>10.600000000000001</v>
      </c>
      <c r="AQ17" s="319">
        <v>10.7</v>
      </c>
      <c r="AR17" s="319">
        <v>8.6999999999999993</v>
      </c>
      <c r="AS17" s="293">
        <v>0.2</v>
      </c>
      <c r="AT17" s="293">
        <v>-0.79999999999999716</v>
      </c>
      <c r="AU17" s="293">
        <v>-0.19999999999998863</v>
      </c>
      <c r="AV17" s="293">
        <v>0.8</v>
      </c>
      <c r="AW17" s="293">
        <v>0</v>
      </c>
      <c r="AX17" s="319">
        <v>0</v>
      </c>
      <c r="AY17" s="293">
        <v>0</v>
      </c>
      <c r="AZ17" s="293">
        <v>0</v>
      </c>
      <c r="BA17" s="293">
        <v>0.6</v>
      </c>
      <c r="BB17" s="293">
        <v>0.7</v>
      </c>
      <c r="BC17" s="1332">
        <v>0.5</v>
      </c>
      <c r="BD17" s="319">
        <v>0.6</v>
      </c>
      <c r="BE17" s="1332">
        <v>0.6</v>
      </c>
      <c r="BF17" s="319">
        <v>0.6</v>
      </c>
      <c r="BG17" s="319">
        <v>0.6</v>
      </c>
      <c r="BH17" s="1332">
        <v>0.6</v>
      </c>
      <c r="BI17" s="1332">
        <v>0</v>
      </c>
      <c r="BJ17" s="1332">
        <v>0</v>
      </c>
      <c r="BK17" s="1332">
        <v>0</v>
      </c>
      <c r="BL17" s="1332">
        <v>0</v>
      </c>
      <c r="BM17" s="1332">
        <v>0</v>
      </c>
      <c r="BN17" s="320">
        <v>0</v>
      </c>
    </row>
    <row r="18" spans="2:66" ht="19.5" customHeight="1">
      <c r="B18" s="74"/>
      <c r="C18" s="206"/>
      <c r="D18" s="1886" t="s">
        <v>19</v>
      </c>
      <c r="E18" s="1887"/>
      <c r="F18" s="208"/>
      <c r="H18" s="6" t="s">
        <v>328</v>
      </c>
      <c r="I18" s="248">
        <v>271.39999999999998</v>
      </c>
      <c r="J18" s="248">
        <v>277.2</v>
      </c>
      <c r="K18" s="248">
        <v>283.8</v>
      </c>
      <c r="L18" s="248">
        <v>243.4</v>
      </c>
      <c r="M18" s="248">
        <v>269.7</v>
      </c>
      <c r="N18" s="248">
        <v>287.2</v>
      </c>
      <c r="O18" s="248">
        <v>276.5</v>
      </c>
      <c r="P18" s="248">
        <v>329.8</v>
      </c>
      <c r="Q18" s="248">
        <v>274.60000000000002</v>
      </c>
      <c r="R18" s="248">
        <v>275.60000000000002</v>
      </c>
      <c r="S18" s="248">
        <v>274.8</v>
      </c>
      <c r="T18" s="248">
        <v>330.1</v>
      </c>
      <c r="U18" s="248">
        <v>261.8</v>
      </c>
      <c r="V18" s="248">
        <v>283.60000000000002</v>
      </c>
      <c r="W18" s="248">
        <v>266.5</v>
      </c>
      <c r="X18" s="248">
        <v>328.1</v>
      </c>
      <c r="Y18" s="248">
        <v>256.2</v>
      </c>
      <c r="Z18" s="248">
        <v>282</v>
      </c>
      <c r="AA18" s="248">
        <v>268.7</v>
      </c>
      <c r="AB18" s="248">
        <v>377.6</v>
      </c>
      <c r="AC18" s="357">
        <v>307.7</v>
      </c>
      <c r="AD18" s="248">
        <v>380.5</v>
      </c>
      <c r="AE18" s="357">
        <v>374.89999999999986</v>
      </c>
      <c r="AF18" s="357">
        <v>426.60000000000014</v>
      </c>
      <c r="AG18" s="357">
        <v>371</v>
      </c>
      <c r="AH18" s="357">
        <v>399.3</v>
      </c>
      <c r="AI18" s="357">
        <v>399.7000000000005</v>
      </c>
      <c r="AJ18" s="248">
        <v>465.3</v>
      </c>
      <c r="AK18" s="248">
        <v>343.20000000000016</v>
      </c>
      <c r="AL18" s="248">
        <v>381.90000000000009</v>
      </c>
      <c r="AM18" s="358">
        <v>376.5</v>
      </c>
      <c r="AN18" s="358">
        <v>429.7</v>
      </c>
      <c r="AO18" s="359">
        <v>369</v>
      </c>
      <c r="AP18" s="359">
        <v>390.59999999999985</v>
      </c>
      <c r="AQ18" s="359">
        <v>374.89999999999986</v>
      </c>
      <c r="AR18" s="359">
        <v>480.6</v>
      </c>
      <c r="AS18" s="358">
        <v>395.79999999999984</v>
      </c>
      <c r="AT18" s="358">
        <v>401.50000000000011</v>
      </c>
      <c r="AU18" s="358">
        <v>386.5</v>
      </c>
      <c r="AV18" s="358">
        <v>531.4</v>
      </c>
      <c r="AW18" s="358">
        <v>338.5</v>
      </c>
      <c r="AX18" s="359">
        <v>418.6</v>
      </c>
      <c r="AY18" s="358">
        <v>394.1</v>
      </c>
      <c r="AZ18" s="358">
        <v>518.70000000000005</v>
      </c>
      <c r="BA18" s="358">
        <v>411.1</v>
      </c>
      <c r="BB18" s="358">
        <v>436.7</v>
      </c>
      <c r="BC18" s="1335">
        <v>407.5</v>
      </c>
      <c r="BD18" s="359">
        <v>511.9</v>
      </c>
      <c r="BE18" s="1335">
        <v>391.2</v>
      </c>
      <c r="BF18" s="359">
        <v>438.7</v>
      </c>
      <c r="BG18" s="359">
        <v>438.8</v>
      </c>
      <c r="BH18" s="1335">
        <v>532.5</v>
      </c>
      <c r="BI18" s="1335">
        <v>412.4</v>
      </c>
      <c r="BJ18" s="1335">
        <v>467.2</v>
      </c>
      <c r="BK18" s="1335">
        <v>430.79999999999961</v>
      </c>
      <c r="BL18" s="1335">
        <v>524.00000000000045</v>
      </c>
      <c r="BM18" s="1335">
        <v>465.60000000000019</v>
      </c>
      <c r="BN18" s="360">
        <v>499.49999999999972</v>
      </c>
    </row>
    <row r="19" spans="2:66" ht="19.5" customHeight="1">
      <c r="B19" s="74"/>
      <c r="C19" s="206"/>
      <c r="D19" s="1884" t="s">
        <v>21</v>
      </c>
      <c r="E19" s="1884"/>
      <c r="F19" s="1884"/>
      <c r="H19" s="196" t="s">
        <v>329</v>
      </c>
      <c r="I19" s="90">
        <v>233.4</v>
      </c>
      <c r="J19" s="90">
        <v>241.8</v>
      </c>
      <c r="K19" s="90">
        <v>247.5</v>
      </c>
      <c r="L19" s="90">
        <v>292.2</v>
      </c>
      <c r="M19" s="90">
        <v>238.6</v>
      </c>
      <c r="N19" s="90">
        <v>252.8</v>
      </c>
      <c r="O19" s="90">
        <v>243.5</v>
      </c>
      <c r="P19" s="90">
        <v>302</v>
      </c>
      <c r="Q19" s="90">
        <v>234.1</v>
      </c>
      <c r="R19" s="90">
        <v>242</v>
      </c>
      <c r="S19" s="90">
        <v>246.8</v>
      </c>
      <c r="T19" s="90">
        <v>297.8</v>
      </c>
      <c r="U19" s="90">
        <v>229.9</v>
      </c>
      <c r="V19" s="90">
        <v>242.5</v>
      </c>
      <c r="W19" s="90">
        <v>238.9</v>
      </c>
      <c r="X19" s="90">
        <v>303.89999999999998</v>
      </c>
      <c r="Y19" s="90">
        <v>232.4</v>
      </c>
      <c r="Z19" s="90">
        <v>242.1</v>
      </c>
      <c r="AA19" s="90">
        <v>247.1</v>
      </c>
      <c r="AB19" s="90">
        <v>349.3</v>
      </c>
      <c r="AC19" s="91">
        <v>271.7</v>
      </c>
      <c r="AD19" s="90">
        <v>327.8</v>
      </c>
      <c r="AE19" s="91">
        <v>332.9</v>
      </c>
      <c r="AF19" s="91">
        <v>382.6</v>
      </c>
      <c r="AG19" s="91">
        <v>326.10000000000002</v>
      </c>
      <c r="AH19" s="91">
        <v>343.2</v>
      </c>
      <c r="AI19" s="91">
        <v>357.79999999999995</v>
      </c>
      <c r="AJ19" s="90">
        <v>416.5</v>
      </c>
      <c r="AK19" s="293">
        <v>292.89999999999998</v>
      </c>
      <c r="AL19" s="293">
        <v>318.10000000000002</v>
      </c>
      <c r="AM19" s="293">
        <v>326.3</v>
      </c>
      <c r="AN19" s="293">
        <v>379.4</v>
      </c>
      <c r="AO19" s="319">
        <v>316.7</v>
      </c>
      <c r="AP19" s="319">
        <v>321.09999999999997</v>
      </c>
      <c r="AQ19" s="319">
        <v>320.90000000000009</v>
      </c>
      <c r="AR19" s="319">
        <v>422.3</v>
      </c>
      <c r="AS19" s="293">
        <v>340.6</v>
      </c>
      <c r="AT19" s="293">
        <v>328.19999999999993</v>
      </c>
      <c r="AU19" s="293">
        <v>334.5</v>
      </c>
      <c r="AV19" s="293">
        <v>471.9</v>
      </c>
      <c r="AW19" s="293">
        <v>291.60000000000002</v>
      </c>
      <c r="AX19" s="319">
        <v>353</v>
      </c>
      <c r="AY19" s="293">
        <v>349.5</v>
      </c>
      <c r="AZ19" s="293">
        <v>452.2</v>
      </c>
      <c r="BA19" s="293">
        <v>355.3</v>
      </c>
      <c r="BB19" s="293">
        <v>342.6</v>
      </c>
      <c r="BC19" s="1332">
        <v>345.6</v>
      </c>
      <c r="BD19" s="319">
        <v>455</v>
      </c>
      <c r="BE19" s="1332">
        <v>325.89999999999998</v>
      </c>
      <c r="BF19" s="319">
        <v>354.9</v>
      </c>
      <c r="BG19" s="319">
        <v>368.8</v>
      </c>
      <c r="BH19" s="1332">
        <v>460.7</v>
      </c>
      <c r="BI19" s="1332">
        <v>337.1</v>
      </c>
      <c r="BJ19" s="1332">
        <v>370.9</v>
      </c>
      <c r="BK19" s="1332">
        <v>353.5</v>
      </c>
      <c r="BL19" s="1332">
        <v>467.20000000000005</v>
      </c>
      <c r="BM19" s="1332">
        <v>349.4</v>
      </c>
      <c r="BN19" s="320">
        <v>348.4</v>
      </c>
    </row>
    <row r="20" spans="2:66" ht="19.5" customHeight="1">
      <c r="B20" s="74"/>
      <c r="C20" s="206"/>
      <c r="D20" s="1886" t="s">
        <v>22</v>
      </c>
      <c r="E20" s="1887"/>
      <c r="F20" s="208"/>
      <c r="H20" s="391" t="s">
        <v>330</v>
      </c>
      <c r="I20" s="90">
        <v>38</v>
      </c>
      <c r="J20" s="90">
        <v>35.4</v>
      </c>
      <c r="K20" s="90">
        <v>36.299999999999997</v>
      </c>
      <c r="L20" s="90">
        <v>-48.8</v>
      </c>
      <c r="M20" s="90">
        <v>31.1</v>
      </c>
      <c r="N20" s="90">
        <v>34.4</v>
      </c>
      <c r="O20" s="90">
        <v>33</v>
      </c>
      <c r="P20" s="90">
        <v>27.8</v>
      </c>
      <c r="Q20" s="90">
        <v>40.5</v>
      </c>
      <c r="R20" s="90">
        <v>33.6</v>
      </c>
      <c r="S20" s="90">
        <v>28</v>
      </c>
      <c r="T20" s="90">
        <v>32.299999999999997</v>
      </c>
      <c r="U20" s="90">
        <v>31.9</v>
      </c>
      <c r="V20" s="90">
        <v>41.1</v>
      </c>
      <c r="W20" s="90">
        <v>27.6</v>
      </c>
      <c r="X20" s="90">
        <v>24.2</v>
      </c>
      <c r="Y20" s="90">
        <v>23.8</v>
      </c>
      <c r="Z20" s="90">
        <v>39.9</v>
      </c>
      <c r="AA20" s="90">
        <v>21.6</v>
      </c>
      <c r="AB20" s="90">
        <v>28.3</v>
      </c>
      <c r="AC20" s="91">
        <v>36</v>
      </c>
      <c r="AD20" s="90">
        <v>52.7</v>
      </c>
      <c r="AE20" s="91">
        <v>42</v>
      </c>
      <c r="AF20" s="91">
        <v>44</v>
      </c>
      <c r="AG20" s="91">
        <v>44.9</v>
      </c>
      <c r="AH20" s="91">
        <v>56.1</v>
      </c>
      <c r="AI20" s="91">
        <v>41.9</v>
      </c>
      <c r="AJ20" s="90">
        <v>48.8</v>
      </c>
      <c r="AK20" s="293">
        <v>50.300000000000182</v>
      </c>
      <c r="AL20" s="293">
        <v>63.800000000000068</v>
      </c>
      <c r="AM20" s="293">
        <v>50.2</v>
      </c>
      <c r="AN20" s="293">
        <v>50.3</v>
      </c>
      <c r="AO20" s="319">
        <v>52.3</v>
      </c>
      <c r="AP20" s="319">
        <v>69.499999999999886</v>
      </c>
      <c r="AQ20" s="319">
        <v>53.999999999999773</v>
      </c>
      <c r="AR20" s="319">
        <v>58.3</v>
      </c>
      <c r="AS20" s="293">
        <v>55.2</v>
      </c>
      <c r="AT20" s="293">
        <v>73.300000000000182</v>
      </c>
      <c r="AU20" s="293">
        <v>52</v>
      </c>
      <c r="AV20" s="293">
        <v>59.5</v>
      </c>
      <c r="AW20" s="293">
        <v>46.9</v>
      </c>
      <c r="AX20" s="319">
        <v>65.599999999999994</v>
      </c>
      <c r="AY20" s="293">
        <v>44.6</v>
      </c>
      <c r="AZ20" s="293">
        <v>66.5</v>
      </c>
      <c r="BA20" s="293">
        <v>55.8</v>
      </c>
      <c r="BB20" s="293">
        <v>94.1</v>
      </c>
      <c r="BC20" s="1332">
        <v>61.9</v>
      </c>
      <c r="BD20" s="319">
        <v>56.9</v>
      </c>
      <c r="BE20" s="1332">
        <v>65.400000000000006</v>
      </c>
      <c r="BF20" s="319">
        <v>83.7</v>
      </c>
      <c r="BG20" s="319">
        <v>70</v>
      </c>
      <c r="BH20" s="1332">
        <v>71.8</v>
      </c>
      <c r="BI20" s="1332">
        <v>75.3</v>
      </c>
      <c r="BJ20" s="1332">
        <v>96.3</v>
      </c>
      <c r="BK20" s="1332">
        <v>77.3</v>
      </c>
      <c r="BL20" s="1332">
        <v>56.799999999999983</v>
      </c>
      <c r="BM20" s="1332">
        <v>116.2</v>
      </c>
      <c r="BN20" s="320">
        <v>151.19999999999999</v>
      </c>
    </row>
    <row r="21" spans="2:66" ht="19.5" customHeight="1">
      <c r="B21" s="74"/>
      <c r="C21" s="206"/>
      <c r="D21" s="1886" t="s">
        <v>26</v>
      </c>
      <c r="E21" s="1887"/>
      <c r="F21" s="208"/>
      <c r="H21" s="251" t="s">
        <v>331</v>
      </c>
      <c r="I21" s="252">
        <v>971.9</v>
      </c>
      <c r="J21" s="252">
        <v>987.7</v>
      </c>
      <c r="K21" s="252">
        <v>964.7</v>
      </c>
      <c r="L21" s="252">
        <v>921.4</v>
      </c>
      <c r="M21" s="252">
        <v>985.5</v>
      </c>
      <c r="N21" s="252">
        <v>1015.4</v>
      </c>
      <c r="O21" s="252">
        <v>957.6</v>
      </c>
      <c r="P21" s="252">
        <v>1025.0999999999999</v>
      </c>
      <c r="Q21" s="252">
        <v>990.9</v>
      </c>
      <c r="R21" s="252">
        <v>1009.1</v>
      </c>
      <c r="S21" s="252">
        <v>972.9</v>
      </c>
      <c r="T21" s="252">
        <v>1036.8</v>
      </c>
      <c r="U21" s="252">
        <v>1077</v>
      </c>
      <c r="V21" s="252">
        <v>1368.4</v>
      </c>
      <c r="W21" s="252">
        <v>998.9</v>
      </c>
      <c r="X21" s="252">
        <v>1079.3</v>
      </c>
      <c r="Y21" s="252">
        <v>1053.8</v>
      </c>
      <c r="Z21" s="252">
        <v>1069.2</v>
      </c>
      <c r="AA21" s="252">
        <v>995</v>
      </c>
      <c r="AB21" s="252">
        <v>2110.6999999999998</v>
      </c>
      <c r="AC21" s="392">
        <v>1167.2</v>
      </c>
      <c r="AD21" s="252">
        <v>1322.4</v>
      </c>
      <c r="AE21" s="392">
        <v>1306.9000000000001</v>
      </c>
      <c r="AF21" s="392">
        <v>1831.5</v>
      </c>
      <c r="AG21" s="392">
        <v>1391.7</v>
      </c>
      <c r="AH21" s="392">
        <v>1352</v>
      </c>
      <c r="AI21" s="392">
        <v>1330.6000000000001</v>
      </c>
      <c r="AJ21" s="252">
        <v>1844.1999999999998</v>
      </c>
      <c r="AK21" s="252">
        <v>1513.9</v>
      </c>
      <c r="AL21" s="252">
        <v>1486.9</v>
      </c>
      <c r="AM21" s="393">
        <v>1455.9</v>
      </c>
      <c r="AN21" s="393">
        <v>1814.3</v>
      </c>
      <c r="AO21" s="394">
        <v>1459.2</v>
      </c>
      <c r="AP21" s="394">
        <v>1586.3999999999999</v>
      </c>
      <c r="AQ21" s="394">
        <v>1600.6</v>
      </c>
      <c r="AR21" s="394">
        <v>2187</v>
      </c>
      <c r="AS21" s="393">
        <v>1723.1</v>
      </c>
      <c r="AT21" s="393">
        <v>1669.5</v>
      </c>
      <c r="AU21" s="393">
        <v>1664.9</v>
      </c>
      <c r="AV21" s="393">
        <v>2143.4</v>
      </c>
      <c r="AW21" s="393">
        <v>1481.4</v>
      </c>
      <c r="AX21" s="394">
        <v>1552.8</v>
      </c>
      <c r="AY21" s="393">
        <v>1539.3000000000002</v>
      </c>
      <c r="AZ21" s="393">
        <v>2070.1999999999998</v>
      </c>
      <c r="BA21" s="393">
        <v>1566.3</v>
      </c>
      <c r="BB21" s="393">
        <v>1592.9</v>
      </c>
      <c r="BC21" s="1343">
        <v>1564.7</v>
      </c>
      <c r="BD21" s="394">
        <v>1923.5</v>
      </c>
      <c r="BE21" s="1343">
        <v>1628.2</v>
      </c>
      <c r="BF21" s="394">
        <v>1593.9</v>
      </c>
      <c r="BG21" s="394">
        <v>1650.8</v>
      </c>
      <c r="BH21" s="1343">
        <v>2065.6999999999998</v>
      </c>
      <c r="BI21" s="1343">
        <v>1605.6</v>
      </c>
      <c r="BJ21" s="1343">
        <v>1749.7</v>
      </c>
      <c r="BK21" s="1741">
        <v>1652.3999999999996</v>
      </c>
      <c r="BL21" s="1343">
        <v>2056.9000000000005</v>
      </c>
      <c r="BM21" s="1741">
        <v>1764.9</v>
      </c>
      <c r="BN21" s="395">
        <v>1889.5</v>
      </c>
    </row>
    <row r="22" spans="2:66" ht="19.5" customHeight="1">
      <c r="B22" s="74"/>
      <c r="C22" s="206"/>
      <c r="D22" s="1886" t="s">
        <v>27</v>
      </c>
      <c r="E22" s="1887"/>
      <c r="F22" s="208"/>
      <c r="H22" s="1893"/>
      <c r="I22" s="1893"/>
      <c r="J22" s="1893"/>
      <c r="K22" s="1893"/>
      <c r="L22" s="1893"/>
      <c r="M22" s="1893"/>
      <c r="N22" s="1893"/>
      <c r="O22" s="1893"/>
      <c r="P22" s="1893"/>
      <c r="Q22" s="1893"/>
      <c r="R22" s="1893"/>
      <c r="S22" s="1893"/>
      <c r="T22" s="1893"/>
      <c r="U22" s="1893"/>
      <c r="V22" s="1893"/>
      <c r="W22" s="1893"/>
      <c r="X22" s="1893"/>
      <c r="Y22" s="1893"/>
      <c r="Z22" s="1893"/>
      <c r="AA22" s="1893"/>
      <c r="AB22" s="1893"/>
      <c r="AC22" s="1893"/>
      <c r="AD22" s="1893"/>
      <c r="AE22" s="1893"/>
      <c r="AF22" s="1893"/>
      <c r="AG22" s="1893"/>
      <c r="AH22" s="1893"/>
      <c r="AI22" s="1893"/>
      <c r="AJ22" s="1893"/>
      <c r="AK22" s="1893"/>
      <c r="AL22" s="1893"/>
      <c r="AM22" s="1893"/>
      <c r="AN22" s="1893"/>
      <c r="AO22" s="1893"/>
      <c r="AP22" s="1893"/>
      <c r="AQ22" s="1893"/>
      <c r="AR22" s="1893"/>
      <c r="AS22" s="1893"/>
      <c r="AT22" s="1893"/>
      <c r="AU22" s="1893"/>
      <c r="AV22" s="1893"/>
      <c r="AW22" s="1893"/>
      <c r="AX22" s="1893"/>
      <c r="AY22" s="1893"/>
      <c r="AZ22" s="1893"/>
      <c r="BA22" s="1893"/>
      <c r="BB22" s="1893"/>
      <c r="BC22" s="1893"/>
      <c r="BD22" s="1893"/>
      <c r="BE22" s="1893"/>
      <c r="BF22" s="1893"/>
      <c r="BG22" s="1576"/>
      <c r="BH22" s="1544"/>
      <c r="BI22" s="1596"/>
      <c r="BJ22" s="1642"/>
      <c r="BK22" s="1732"/>
      <c r="BL22" s="1694"/>
      <c r="BM22" s="1792"/>
      <c r="BN22" s="1716"/>
    </row>
    <row r="23" spans="2:66" ht="19.5" customHeight="1">
      <c r="B23" s="71"/>
      <c r="C23" s="206"/>
      <c r="D23" s="1886" t="s">
        <v>29</v>
      </c>
      <c r="E23" s="1887"/>
      <c r="F23" s="208"/>
      <c r="H23" s="1894"/>
      <c r="I23" s="1894"/>
      <c r="J23" s="1894"/>
      <c r="K23" s="1894"/>
      <c r="L23" s="1894"/>
      <c r="M23" s="1894"/>
      <c r="N23" s="1894"/>
      <c r="O23" s="1894"/>
      <c r="P23" s="1894"/>
      <c r="Q23" s="1894"/>
      <c r="R23" s="1894"/>
      <c r="S23" s="1894"/>
      <c r="T23" s="1894"/>
      <c r="U23" s="1894"/>
      <c r="V23" s="1894"/>
      <c r="W23" s="1894"/>
      <c r="X23" s="1894"/>
      <c r="Y23" s="1894"/>
      <c r="Z23" s="1894"/>
      <c r="AA23" s="1894"/>
      <c r="AB23" s="1894"/>
      <c r="AC23" s="1894"/>
      <c r="AD23" s="1894"/>
      <c r="AE23" s="1894"/>
      <c r="AF23" s="1894"/>
      <c r="AG23" s="1894"/>
      <c r="AH23" s="1894"/>
      <c r="AI23" s="1894"/>
      <c r="AJ23" s="1894"/>
      <c r="AK23" s="1894"/>
      <c r="AL23" s="1894"/>
      <c r="AM23" s="1894"/>
      <c r="AN23" s="1894"/>
      <c r="AO23" s="1894"/>
      <c r="AP23" s="1894"/>
      <c r="AQ23" s="1894"/>
      <c r="AR23" s="1894"/>
      <c r="AS23" s="1894"/>
      <c r="AT23" s="1894"/>
      <c r="AU23" s="1894"/>
      <c r="AV23" s="1894"/>
      <c r="AW23" s="1894"/>
      <c r="AX23" s="1894"/>
      <c r="AY23" s="1894"/>
      <c r="AZ23" s="1894"/>
      <c r="BA23" s="1894"/>
      <c r="BB23" s="1894"/>
      <c r="BC23" s="1894"/>
      <c r="BD23" s="1894"/>
      <c r="BE23" s="1894"/>
      <c r="BF23" s="1894"/>
      <c r="BG23" s="1576"/>
      <c r="BH23" s="1544"/>
      <c r="BI23" s="1596"/>
      <c r="BJ23" s="1642"/>
      <c r="BK23" s="1732"/>
      <c r="BL23" s="1694"/>
      <c r="BM23" s="1792"/>
      <c r="BN23" s="1716"/>
    </row>
    <row r="24" spans="2:66" ht="19.5" customHeight="1">
      <c r="B24" s="71"/>
      <c r="C24" s="206"/>
      <c r="D24" s="1886" t="s">
        <v>30</v>
      </c>
      <c r="E24" s="1887"/>
      <c r="F24" s="208"/>
      <c r="H24" s="352" t="s">
        <v>332</v>
      </c>
      <c r="I24" s="265"/>
      <c r="J24" s="265"/>
      <c r="K24" s="265"/>
      <c r="L24" s="265"/>
      <c r="M24" s="265"/>
      <c r="N24" s="265"/>
      <c r="O24" s="265"/>
      <c r="P24" s="265"/>
      <c r="Q24" s="265"/>
      <c r="R24" s="265"/>
      <c r="S24" s="265"/>
      <c r="T24" s="265"/>
      <c r="U24" s="265"/>
      <c r="V24" s="265"/>
      <c r="W24" s="265"/>
      <c r="X24" s="265"/>
      <c r="Y24" s="265"/>
      <c r="Z24" s="265"/>
      <c r="AA24" s="265"/>
      <c r="AB24" s="265"/>
      <c r="AC24" s="266"/>
      <c r="AD24" s="265"/>
      <c r="AE24" s="266"/>
      <c r="AF24" s="266"/>
      <c r="AG24" s="266"/>
      <c r="AH24" s="266"/>
      <c r="AI24" s="266"/>
      <c r="AJ24" s="265"/>
      <c r="AK24" s="265"/>
      <c r="AL24" s="265"/>
      <c r="AM24" s="399"/>
      <c r="AN24" s="399"/>
      <c r="AO24" s="400"/>
      <c r="AP24" s="400"/>
      <c r="AQ24" s="400"/>
      <c r="AR24" s="400"/>
      <c r="AS24" s="399"/>
      <c r="AT24" s="399"/>
      <c r="AU24" s="399"/>
      <c r="AV24" s="399"/>
      <c r="AW24" s="399"/>
      <c r="AX24" s="400"/>
      <c r="AY24" s="400"/>
      <c r="AZ24" s="400"/>
      <c r="BA24" s="399"/>
      <c r="BB24" s="399"/>
      <c r="BC24" s="399"/>
      <c r="BD24" s="399"/>
      <c r="BE24" s="399"/>
      <c r="BF24" s="399"/>
      <c r="BG24" s="1554"/>
      <c r="BH24" s="1554"/>
      <c r="BI24" s="1554"/>
      <c r="BJ24" s="1554"/>
      <c r="BK24" s="1554"/>
      <c r="BL24" s="1554"/>
      <c r="BM24" s="1554"/>
      <c r="BN24" s="1554"/>
    </row>
    <row r="25" spans="2:66" ht="19.5" customHeight="1" thickBot="1">
      <c r="B25" s="71"/>
      <c r="C25" s="56"/>
      <c r="D25" s="56"/>
      <c r="E25" s="325"/>
      <c r="F25" s="56"/>
      <c r="H25" s="77" t="s">
        <v>39</v>
      </c>
      <c r="I25" s="78" t="s">
        <v>40</v>
      </c>
      <c r="J25" s="78" t="s">
        <v>41</v>
      </c>
      <c r="K25" s="78" t="s">
        <v>42</v>
      </c>
      <c r="L25" s="78" t="s">
        <v>43</v>
      </c>
      <c r="M25" s="78" t="s">
        <v>44</v>
      </c>
      <c r="N25" s="78" t="s">
        <v>45</v>
      </c>
      <c r="O25" s="78" t="s">
        <v>46</v>
      </c>
      <c r="P25" s="78" t="s">
        <v>47</v>
      </c>
      <c r="Q25" s="78" t="s">
        <v>48</v>
      </c>
      <c r="R25" s="78" t="s">
        <v>49</v>
      </c>
      <c r="S25" s="78" t="s">
        <v>50</v>
      </c>
      <c r="T25" s="78" t="s">
        <v>51</v>
      </c>
      <c r="U25" s="78" t="s">
        <v>52</v>
      </c>
      <c r="V25" s="78" t="s">
        <v>53</v>
      </c>
      <c r="W25" s="78" t="s">
        <v>54</v>
      </c>
      <c r="X25" s="78" t="s">
        <v>55</v>
      </c>
      <c r="Y25" s="78" t="s">
        <v>317</v>
      </c>
      <c r="Z25" s="78" t="s">
        <v>318</v>
      </c>
      <c r="AA25" s="78" t="s">
        <v>319</v>
      </c>
      <c r="AB25" s="78" t="s">
        <v>128</v>
      </c>
      <c r="AC25" s="78" t="s">
        <v>129</v>
      </c>
      <c r="AD25" s="78" t="s">
        <v>130</v>
      </c>
      <c r="AE25" s="78" t="s">
        <v>131</v>
      </c>
      <c r="AF25" s="78" t="s">
        <v>63</v>
      </c>
      <c r="AG25" s="78" t="s">
        <v>132</v>
      </c>
      <c r="AH25" s="78" t="s">
        <v>301</v>
      </c>
      <c r="AI25" s="78" t="s">
        <v>66</v>
      </c>
      <c r="AJ25" s="78" t="s">
        <v>67</v>
      </c>
      <c r="AK25" s="78" t="s">
        <v>68</v>
      </c>
      <c r="AL25" s="78" t="s">
        <v>69</v>
      </c>
      <c r="AM25" s="269" t="s">
        <v>70</v>
      </c>
      <c r="AN25" s="269" t="s">
        <v>71</v>
      </c>
      <c r="AO25" s="269" t="s">
        <v>72</v>
      </c>
      <c r="AP25" s="78" t="s">
        <v>73</v>
      </c>
      <c r="AQ25" s="78" t="s">
        <v>74</v>
      </c>
      <c r="AR25" s="81" t="s">
        <v>75</v>
      </c>
      <c r="AS25" s="81" t="s">
        <v>76</v>
      </c>
      <c r="AT25" s="81" t="s">
        <v>134</v>
      </c>
      <c r="AU25" s="81" t="s">
        <v>78</v>
      </c>
      <c r="AV25" s="81" t="s">
        <v>79</v>
      </c>
      <c r="AW25" s="81" t="s">
        <v>80</v>
      </c>
      <c r="AX25" s="81" t="s">
        <v>81</v>
      </c>
      <c r="AY25" s="81" t="s">
        <v>82</v>
      </c>
      <c r="AZ25" s="81" t="s">
        <v>83</v>
      </c>
      <c r="BA25" s="81" t="str">
        <f>BA8</f>
        <v>1Q23</v>
      </c>
      <c r="BB25" s="81" t="str">
        <f t="shared" ref="BB25:BJ25" si="0">BB8</f>
        <v>2Q23</v>
      </c>
      <c r="BC25" s="81" t="str">
        <f t="shared" si="0"/>
        <v>3Q23</v>
      </c>
      <c r="BD25" s="81" t="str">
        <f t="shared" si="0"/>
        <v>4Q23</v>
      </c>
      <c r="BE25" s="81" t="str">
        <f t="shared" si="0"/>
        <v>1Q24</v>
      </c>
      <c r="BF25" s="81" t="str">
        <f t="shared" si="0"/>
        <v>2Q24</v>
      </c>
      <c r="BG25" s="81" t="str">
        <f t="shared" si="0"/>
        <v>3Q24</v>
      </c>
      <c r="BH25" s="81" t="str">
        <f t="shared" si="0"/>
        <v>4Q24</v>
      </c>
      <c r="BI25" s="81" t="str">
        <f t="shared" si="0"/>
        <v>1Q25</v>
      </c>
      <c r="BJ25" s="81" t="str">
        <f t="shared" si="0"/>
        <v>2Q25</v>
      </c>
      <c r="BK25" s="81" t="s">
        <v>855</v>
      </c>
      <c r="BL25" s="81" t="str">
        <f>BL8</f>
        <v>4Q25</v>
      </c>
      <c r="BM25" s="1778" t="str">
        <f>BM8</f>
        <v>1Q26</v>
      </c>
      <c r="BN25" s="81" t="str">
        <f t="shared" ref="BN25" si="1">BN8</f>
        <v xml:space="preserve">2Q26(E) </v>
      </c>
    </row>
    <row r="26" spans="2:66" ht="19.5" customHeight="1">
      <c r="B26" s="71"/>
      <c r="C26" s="1875" t="s">
        <v>6</v>
      </c>
      <c r="D26" s="1875"/>
      <c r="E26" s="1876"/>
      <c r="F26" s="75"/>
      <c r="H26" s="1370" t="s">
        <v>333</v>
      </c>
      <c r="I26" s="83">
        <v>2170.4</v>
      </c>
      <c r="J26" s="83">
        <v>2099.1</v>
      </c>
      <c r="K26" s="83">
        <v>1941.9</v>
      </c>
      <c r="L26" s="83">
        <v>1673.2</v>
      </c>
      <c r="M26" s="83">
        <v>1844.4</v>
      </c>
      <c r="N26" s="83">
        <v>1818.5</v>
      </c>
      <c r="O26" s="83">
        <v>1996.5</v>
      </c>
      <c r="P26" s="83">
        <v>1794.7</v>
      </c>
      <c r="Q26" s="83">
        <v>1755.4</v>
      </c>
      <c r="R26" s="83">
        <v>1886.9</v>
      </c>
      <c r="S26" s="83">
        <v>1881</v>
      </c>
      <c r="T26" s="83">
        <v>1693.5</v>
      </c>
      <c r="U26" s="83">
        <v>1806.7</v>
      </c>
      <c r="V26" s="83">
        <v>2031.1</v>
      </c>
      <c r="W26" s="83">
        <v>1706</v>
      </c>
      <c r="X26" s="83">
        <v>1838.1</v>
      </c>
      <c r="Y26" s="83">
        <v>1840.7</v>
      </c>
      <c r="Z26" s="83">
        <v>1888.8</v>
      </c>
      <c r="AA26" s="83">
        <v>1910.6</v>
      </c>
      <c r="AB26" s="83">
        <v>1804.8</v>
      </c>
      <c r="AC26" s="84">
        <v>2308.9</v>
      </c>
      <c r="AD26" s="83">
        <v>2491.4</v>
      </c>
      <c r="AE26" s="84">
        <v>2644.5</v>
      </c>
      <c r="AF26" s="84">
        <v>2747.3</v>
      </c>
      <c r="AG26" s="84">
        <v>2783.4</v>
      </c>
      <c r="AH26" s="84">
        <v>2792.8</v>
      </c>
      <c r="AI26" s="84">
        <v>2805.2000000000003</v>
      </c>
      <c r="AJ26" s="83">
        <v>2478.3000000000002</v>
      </c>
      <c r="AK26" s="83">
        <v>2864.8</v>
      </c>
      <c r="AL26" s="83">
        <v>2899.2</v>
      </c>
      <c r="AM26" s="192">
        <v>2870.2</v>
      </c>
      <c r="AN26" s="192">
        <v>2797.7</v>
      </c>
      <c r="AO26" s="193">
        <v>2742</v>
      </c>
      <c r="AP26" s="193">
        <v>3272.9</v>
      </c>
      <c r="AQ26" s="193">
        <v>3231.7000000000007</v>
      </c>
      <c r="AR26" s="193">
        <v>3246</v>
      </c>
      <c r="AS26" s="192">
        <v>3643.3</v>
      </c>
      <c r="AT26" s="192">
        <v>3567</v>
      </c>
      <c r="AU26" s="193">
        <v>3651.8</v>
      </c>
      <c r="AV26" s="193">
        <v>3621.5</v>
      </c>
      <c r="AW26" s="293">
        <v>3537.6</v>
      </c>
      <c r="AX26" s="319">
        <v>3345.2999999999997</v>
      </c>
      <c r="AY26" s="319">
        <v>3586</v>
      </c>
      <c r="AZ26" s="319">
        <v>3256.9</v>
      </c>
      <c r="BA26" s="293">
        <v>4374.5</v>
      </c>
      <c r="BB26" s="293">
        <v>4297.1000000000004</v>
      </c>
      <c r="BC26" s="1332">
        <v>3959.8</v>
      </c>
      <c r="BD26" s="319">
        <v>3547.4</v>
      </c>
      <c r="BE26" s="1332">
        <v>4402.1000000000004</v>
      </c>
      <c r="BF26" s="319">
        <v>4449.3999999999996</v>
      </c>
      <c r="BG26" s="319">
        <v>4514.3</v>
      </c>
      <c r="BH26" s="1332">
        <v>3662.4</v>
      </c>
      <c r="BI26" s="1332">
        <v>4554.2</v>
      </c>
      <c r="BJ26" s="1332">
        <v>4537.8</v>
      </c>
      <c r="BK26" s="1332">
        <v>4351.8999999999996</v>
      </c>
      <c r="BL26" s="1332">
        <v>4501.3</v>
      </c>
      <c r="BM26" s="1332">
        <v>4985.7</v>
      </c>
      <c r="BN26" s="320">
        <v>5121.8</v>
      </c>
    </row>
    <row r="27" spans="2:66" ht="19.5" customHeight="1">
      <c r="B27" s="71"/>
      <c r="C27" s="230"/>
      <c r="D27" s="227"/>
      <c r="E27" s="228"/>
      <c r="F27" s="56"/>
      <c r="H27" s="1370" t="s">
        <v>334</v>
      </c>
      <c r="I27" s="83">
        <v>971.9</v>
      </c>
      <c r="J27" s="83">
        <v>987.7</v>
      </c>
      <c r="K27" s="83">
        <v>964.7</v>
      </c>
      <c r="L27" s="83">
        <v>921.4</v>
      </c>
      <c r="M27" s="83">
        <v>985.5</v>
      </c>
      <c r="N27" s="83">
        <v>1015.4</v>
      </c>
      <c r="O27" s="83">
        <v>957.6</v>
      </c>
      <c r="P27" s="83">
        <v>1025.0999999999999</v>
      </c>
      <c r="Q27" s="83">
        <v>990.9</v>
      </c>
      <c r="R27" s="83">
        <v>1009.1</v>
      </c>
      <c r="S27" s="83">
        <v>972.9</v>
      </c>
      <c r="T27" s="83">
        <v>1036.8</v>
      </c>
      <c r="U27" s="83">
        <v>1077</v>
      </c>
      <c r="V27" s="83">
        <v>1368.4</v>
      </c>
      <c r="W27" s="83">
        <v>998.9</v>
      </c>
      <c r="X27" s="83">
        <v>1079.3</v>
      </c>
      <c r="Y27" s="83">
        <v>1053.8</v>
      </c>
      <c r="Z27" s="83">
        <v>1069.2</v>
      </c>
      <c r="AA27" s="83">
        <v>995</v>
      </c>
      <c r="AB27" s="83">
        <v>2110.6999999999998</v>
      </c>
      <c r="AC27" s="84">
        <v>1167.2</v>
      </c>
      <c r="AD27" s="83">
        <v>1322.4</v>
      </c>
      <c r="AE27" s="84">
        <v>1306.9000000000001</v>
      </c>
      <c r="AF27" s="84">
        <v>1831.5</v>
      </c>
      <c r="AG27" s="84">
        <v>1391.7</v>
      </c>
      <c r="AH27" s="84">
        <v>1352</v>
      </c>
      <c r="AI27" s="84">
        <v>1330.6000000000001</v>
      </c>
      <c r="AJ27" s="83">
        <v>1844.1999999999998</v>
      </c>
      <c r="AK27" s="83">
        <v>1513.9</v>
      </c>
      <c r="AL27" s="83">
        <v>1486.9</v>
      </c>
      <c r="AM27" s="192">
        <v>1455.9</v>
      </c>
      <c r="AN27" s="192">
        <v>1814.3</v>
      </c>
      <c r="AO27" s="193">
        <v>1459.2</v>
      </c>
      <c r="AP27" s="193">
        <v>1586.4</v>
      </c>
      <c r="AQ27" s="193">
        <v>1600.6</v>
      </c>
      <c r="AR27" s="193">
        <v>2187</v>
      </c>
      <c r="AS27" s="192">
        <v>1723.1</v>
      </c>
      <c r="AT27" s="192">
        <v>1669.5</v>
      </c>
      <c r="AU27" s="193">
        <v>1664.9</v>
      </c>
      <c r="AV27" s="193">
        <v>2143.4</v>
      </c>
      <c r="AW27" s="293">
        <v>1481.4</v>
      </c>
      <c r="AX27" s="319">
        <v>1552.8</v>
      </c>
      <c r="AY27" s="319">
        <v>1539.3</v>
      </c>
      <c r="AZ27" s="319">
        <v>2070.1999999999998</v>
      </c>
      <c r="BA27" s="293">
        <v>1566.3</v>
      </c>
      <c r="BB27" s="293">
        <v>1592.8999999999999</v>
      </c>
      <c r="BC27" s="1332">
        <v>1564.7</v>
      </c>
      <c r="BD27" s="319">
        <v>1923.5</v>
      </c>
      <c r="BE27" s="1332">
        <v>1628.2</v>
      </c>
      <c r="BF27" s="319">
        <v>1593.9</v>
      </c>
      <c r="BG27" s="319">
        <v>1650.8</v>
      </c>
      <c r="BH27" s="1332">
        <v>2065.6999999999998</v>
      </c>
      <c r="BI27" s="1332">
        <v>1605.6</v>
      </c>
      <c r="BJ27" s="1332">
        <v>1749.7</v>
      </c>
      <c r="BK27" s="1332">
        <v>1652.3999999999996</v>
      </c>
      <c r="BL27" s="1332">
        <v>2056.9</v>
      </c>
      <c r="BM27" s="1332">
        <v>1764.9</v>
      </c>
      <c r="BN27" s="320">
        <v>1889.5</v>
      </c>
    </row>
    <row r="28" spans="2:66" ht="19.5" customHeight="1">
      <c r="B28" s="245"/>
      <c r="C28" s="1875" t="s">
        <v>7</v>
      </c>
      <c r="D28" s="1875"/>
      <c r="E28" s="1890"/>
      <c r="F28" s="75"/>
      <c r="H28" s="1663" t="s">
        <v>335</v>
      </c>
      <c r="I28" s="402">
        <v>0.44779764098783631</v>
      </c>
      <c r="J28" s="402">
        <v>0.47053499118669911</v>
      </c>
      <c r="K28" s="402">
        <v>0.4967815026520418</v>
      </c>
      <c r="L28" s="402">
        <v>0.5506813291895768</v>
      </c>
      <c r="M28" s="402">
        <v>0.53432010409889397</v>
      </c>
      <c r="N28" s="402">
        <v>0.55837228485015122</v>
      </c>
      <c r="O28" s="402">
        <v>0.47963936889556724</v>
      </c>
      <c r="P28" s="402">
        <v>0.57118181311639826</v>
      </c>
      <c r="Q28" s="402">
        <v>0.56448672667198352</v>
      </c>
      <c r="R28" s="402">
        <v>0.53479251682654083</v>
      </c>
      <c r="S28" s="402">
        <v>0.51722488038277514</v>
      </c>
      <c r="T28" s="402">
        <v>0.61222320637732508</v>
      </c>
      <c r="U28" s="402">
        <v>0.59611446283278902</v>
      </c>
      <c r="V28" s="402">
        <v>0.67372359805031767</v>
      </c>
      <c r="W28" s="402">
        <v>0.58552168815943728</v>
      </c>
      <c r="X28" s="402">
        <v>0.58718241662586368</v>
      </c>
      <c r="Y28" s="402">
        <v>0.57249959254631388</v>
      </c>
      <c r="Z28" s="402">
        <v>0.56607369758576875</v>
      </c>
      <c r="AA28" s="402">
        <v>0.52077881293834405</v>
      </c>
      <c r="AB28" s="402">
        <v>1.169492464539007</v>
      </c>
      <c r="AC28" s="403">
        <v>0.50552211009571657</v>
      </c>
      <c r="AD28" s="402">
        <v>0.53078590350806776</v>
      </c>
      <c r="AE28" s="403">
        <v>0.49419550009453589</v>
      </c>
      <c r="AF28" s="403">
        <v>0.66665453354202309</v>
      </c>
      <c r="AG28" s="403">
        <v>0.5</v>
      </c>
      <c r="AH28" s="403">
        <v>0.48410197651102832</v>
      </c>
      <c r="AI28" s="403">
        <v>0.47433338086410953</v>
      </c>
      <c r="AJ28" s="402">
        <v>0.74416915503187819</v>
      </c>
      <c r="AK28" s="402">
        <v>0.52844875733035468</v>
      </c>
      <c r="AL28" s="402">
        <v>0.5128656181015453</v>
      </c>
      <c r="AM28" s="404">
        <v>0.50724688175040078</v>
      </c>
      <c r="AN28" s="404">
        <v>0.64800000000000002</v>
      </c>
      <c r="AO28" s="405">
        <v>0.53220000000000001</v>
      </c>
      <c r="AP28" s="405">
        <v>0.48470000000000002</v>
      </c>
      <c r="AQ28" s="405">
        <v>0.495</v>
      </c>
      <c r="AR28" s="405">
        <v>0.67400000000000004</v>
      </c>
      <c r="AS28" s="404">
        <v>0.47299999999999998</v>
      </c>
      <c r="AT28" s="404">
        <v>0.46800000000000003</v>
      </c>
      <c r="AU28" s="404">
        <v>0.45600000000000002</v>
      </c>
      <c r="AV28" s="404">
        <v>0.59199999999999997</v>
      </c>
      <c r="AW28" s="404">
        <v>0.41899999999999998</v>
      </c>
      <c r="AX28" s="405">
        <v>0.46400000000000002</v>
      </c>
      <c r="AY28" s="405">
        <v>0.42899999999999999</v>
      </c>
      <c r="AZ28" s="405">
        <f>AZ27/AZ26</f>
        <v>0.63563511314440102</v>
      </c>
      <c r="BA28" s="404">
        <v>0.35799999999999998</v>
      </c>
      <c r="BB28" s="404">
        <v>0.371</v>
      </c>
      <c r="BC28" s="1344">
        <v>0.39500000000000002</v>
      </c>
      <c r="BD28" s="405">
        <f>BD27/BD26</f>
        <v>0.54222811072898458</v>
      </c>
      <c r="BE28" s="1344">
        <v>0.36899999999999999</v>
      </c>
      <c r="BF28" s="405">
        <v>0.35830000000000001</v>
      </c>
      <c r="BG28" s="405">
        <v>0.36599999999999999</v>
      </c>
      <c r="BH28" s="1344">
        <f>BH27/BH26</f>
        <v>0.56402905198776754</v>
      </c>
      <c r="BI28" s="1344">
        <v>0.35260000000000002</v>
      </c>
      <c r="BJ28" s="1344">
        <v>0.38600000000000001</v>
      </c>
      <c r="BK28" s="1742">
        <v>0.37969999999999998</v>
      </c>
      <c r="BL28" s="1344">
        <v>0.45700000000000002</v>
      </c>
      <c r="BM28" s="1742">
        <v>0.35399999999999998</v>
      </c>
      <c r="BN28" s="406">
        <v>0.36890000000000001</v>
      </c>
    </row>
    <row r="29" spans="2:66" ht="19.5" customHeight="1">
      <c r="B29" s="245"/>
      <c r="C29" s="56"/>
      <c r="D29" s="235"/>
      <c r="E29" s="283"/>
      <c r="F29" s="56"/>
      <c r="H29" s="1664" t="s">
        <v>336</v>
      </c>
      <c r="I29" s="407">
        <v>0.44779764098783631</v>
      </c>
      <c r="J29" s="407">
        <v>0.45897646094390443</v>
      </c>
      <c r="K29" s="407">
        <v>0.4707956338345623</v>
      </c>
      <c r="L29" s="407">
        <v>0.48774826877710986</v>
      </c>
      <c r="M29" s="407">
        <v>0.53432010409889397</v>
      </c>
      <c r="N29" s="407">
        <v>0.54626115919080509</v>
      </c>
      <c r="O29" s="407">
        <v>0.52275859631763089</v>
      </c>
      <c r="P29" s="407">
        <v>0.53441730054600822</v>
      </c>
      <c r="Q29" s="407">
        <v>0.56448672667198352</v>
      </c>
      <c r="R29" s="407">
        <v>0.54910358839195006</v>
      </c>
      <c r="S29" s="407">
        <v>0.53824706244455311</v>
      </c>
      <c r="T29" s="407">
        <v>0.5556063629309389</v>
      </c>
      <c r="U29" s="407">
        <v>0.59611446283278902</v>
      </c>
      <c r="V29" s="407">
        <v>0.63718797227578294</v>
      </c>
      <c r="W29" s="407">
        <v>0.62128864677657925</v>
      </c>
      <c r="X29" s="407">
        <v>0.61279616358931988</v>
      </c>
      <c r="Y29" s="407">
        <v>0.57249959254631388</v>
      </c>
      <c r="Z29" s="407">
        <v>0.56924520713232341</v>
      </c>
      <c r="AA29" s="407">
        <v>0.55282707753408622</v>
      </c>
      <c r="AB29" s="407">
        <v>0.70231970879393935</v>
      </c>
      <c r="AC29" s="408">
        <v>0.50552211009571657</v>
      </c>
      <c r="AD29" s="408">
        <v>0.51863425202591507</v>
      </c>
      <c r="AE29" s="408">
        <v>0.50995325596389429</v>
      </c>
      <c r="AF29" s="408">
        <v>0.55219238429764228</v>
      </c>
      <c r="AG29" s="408">
        <v>0.5</v>
      </c>
      <c r="AH29" s="408">
        <v>0.49203758832179612</v>
      </c>
      <c r="AI29" s="408">
        <v>0.4861121053761901</v>
      </c>
      <c r="AJ29" s="407">
        <v>0.54500165751961394</v>
      </c>
      <c r="AK29" s="407">
        <v>0.52844875733035468</v>
      </c>
      <c r="AL29" s="407">
        <v>0.52061068702290081</v>
      </c>
      <c r="AM29" s="409">
        <v>0.51616826110120229</v>
      </c>
      <c r="AN29" s="409">
        <v>0.54900000000000004</v>
      </c>
      <c r="AO29" s="410">
        <v>0.53220000000000001</v>
      </c>
      <c r="AP29" s="410">
        <v>0.50629999999999997</v>
      </c>
      <c r="AQ29" s="410">
        <v>0.502</v>
      </c>
      <c r="AR29" s="410">
        <v>0.54700000000000004</v>
      </c>
      <c r="AS29" s="409">
        <v>0.47299999999999998</v>
      </c>
      <c r="AT29" s="409">
        <v>0.47099999999999997</v>
      </c>
      <c r="AU29" s="409">
        <v>0.46600000000000003</v>
      </c>
      <c r="AV29" s="409">
        <v>0.497</v>
      </c>
      <c r="AW29" s="409">
        <v>0.41899999999999998</v>
      </c>
      <c r="AX29" s="410">
        <v>0.441</v>
      </c>
      <c r="AY29" s="410">
        <v>0.437</v>
      </c>
      <c r="AZ29" s="410">
        <v>0.48399999999999999</v>
      </c>
      <c r="BA29" s="409">
        <v>0.35799999999999998</v>
      </c>
      <c r="BB29" s="409">
        <v>0.36430000000000001</v>
      </c>
      <c r="BC29" s="1345">
        <v>0.374</v>
      </c>
      <c r="BD29" s="410">
        <v>0.41099999999999998</v>
      </c>
      <c r="BE29" s="1345">
        <v>0.36899999999999999</v>
      </c>
      <c r="BF29" s="410">
        <v>0.36359999999999998</v>
      </c>
      <c r="BG29" s="410">
        <v>0.36499999999999999</v>
      </c>
      <c r="BH29" s="1345">
        <v>0.40699999999999997</v>
      </c>
      <c r="BI29" s="1345">
        <v>0.35260000000000002</v>
      </c>
      <c r="BJ29" s="1345">
        <v>0.36899999999999999</v>
      </c>
      <c r="BK29" s="1345">
        <v>0.372</v>
      </c>
      <c r="BL29" s="1345">
        <v>0.39300000000000002</v>
      </c>
      <c r="BM29" s="1345">
        <v>0.38500000000000001</v>
      </c>
      <c r="BN29" s="411">
        <v>0.36159999999999998</v>
      </c>
    </row>
    <row r="30" spans="2:66" ht="19.5" customHeight="1">
      <c r="B30" s="245"/>
      <c r="C30" s="1875" t="s">
        <v>31</v>
      </c>
      <c r="D30" s="1875"/>
      <c r="E30" s="1890"/>
      <c r="F30" s="75"/>
      <c r="H30" s="412"/>
      <c r="AO30" s="48"/>
      <c r="AP30" s="48"/>
      <c r="AW30" s="401"/>
      <c r="AX30" s="401"/>
      <c r="AY30" s="401"/>
      <c r="AZ30" s="401"/>
      <c r="BA30" s="401"/>
      <c r="BB30" s="401"/>
      <c r="BC30" s="401"/>
      <c r="BD30" s="401"/>
      <c r="BE30" s="1484"/>
      <c r="BF30" s="401"/>
      <c r="BG30" s="401"/>
      <c r="BH30" s="401"/>
      <c r="BI30" s="401"/>
      <c r="BJ30" s="1484"/>
      <c r="BK30" s="1484"/>
      <c r="BL30" s="401"/>
      <c r="BM30" s="401"/>
      <c r="BN30" s="401"/>
    </row>
    <row r="31" spans="2:66" ht="19.5" customHeight="1">
      <c r="B31" s="245"/>
      <c r="C31" s="56"/>
      <c r="D31" s="235"/>
      <c r="E31" s="283"/>
      <c r="F31" s="56"/>
      <c r="H31" s="289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149"/>
      <c r="AD31" s="149"/>
      <c r="AE31" s="149"/>
      <c r="AG31" s="149"/>
      <c r="AH31" s="149"/>
      <c r="AI31" s="148"/>
      <c r="AJ31" s="149"/>
      <c r="AK31" s="149"/>
      <c r="BA31" s="401"/>
      <c r="BB31" s="401"/>
      <c r="BC31" s="401"/>
      <c r="BD31" s="401"/>
      <c r="BE31" s="1484"/>
      <c r="BF31" s="401"/>
      <c r="BG31" s="401"/>
      <c r="BH31" s="401"/>
      <c r="BI31" s="401"/>
      <c r="BJ31" s="401"/>
      <c r="BK31" s="401"/>
      <c r="BL31" s="401"/>
      <c r="BM31" s="401"/>
      <c r="BN31" s="401"/>
    </row>
    <row r="32" spans="2:66" ht="19.5" customHeight="1">
      <c r="B32" s="245"/>
      <c r="C32" s="1875" t="s">
        <v>17</v>
      </c>
      <c r="D32" s="1875"/>
      <c r="E32" s="1890"/>
      <c r="F32" s="75"/>
      <c r="H32" s="294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149"/>
      <c r="AD32" s="149"/>
      <c r="AE32" s="149"/>
      <c r="AF32" s="149"/>
      <c r="AG32" s="149"/>
      <c r="AH32" s="149"/>
      <c r="AI32" s="148"/>
      <c r="AJ32" s="149"/>
      <c r="AK32" s="149"/>
      <c r="BA32" s="401"/>
      <c r="BB32" s="401"/>
      <c r="BC32" s="401"/>
      <c r="BD32" s="401"/>
      <c r="BE32" s="1484"/>
      <c r="BF32" s="401"/>
      <c r="BG32" s="401"/>
      <c r="BH32" s="401"/>
      <c r="BI32" s="401"/>
      <c r="BJ32" s="401"/>
      <c r="BK32" s="401"/>
      <c r="BL32" s="401"/>
      <c r="BM32" s="401"/>
      <c r="BN32" s="401"/>
    </row>
    <row r="33" spans="2:57" ht="19.5" customHeight="1">
      <c r="B33" s="245"/>
      <c r="C33" s="56"/>
      <c r="D33" s="235"/>
      <c r="E33" s="283"/>
      <c r="F33" s="56"/>
      <c r="H33" s="295"/>
      <c r="I33" s="149"/>
      <c r="J33" s="149"/>
      <c r="K33" s="149"/>
      <c r="L33" s="149"/>
      <c r="M33" s="149"/>
      <c r="N33" s="149"/>
      <c r="O33" s="149"/>
      <c r="P33" s="149"/>
      <c r="Q33" s="149"/>
      <c r="R33" s="149"/>
      <c r="S33" s="149"/>
      <c r="T33" s="149"/>
      <c r="U33" s="149"/>
      <c r="V33" s="149"/>
      <c r="W33" s="149"/>
      <c r="X33" s="149"/>
      <c r="Y33" s="149"/>
      <c r="Z33" s="149"/>
      <c r="AA33" s="149"/>
      <c r="AB33" s="149"/>
      <c r="AC33" s="149"/>
      <c r="AD33" s="149"/>
      <c r="AE33" s="149"/>
      <c r="AF33" s="149"/>
      <c r="AG33" s="149"/>
      <c r="AH33" s="149"/>
      <c r="AI33" s="148"/>
      <c r="AJ33" s="149"/>
      <c r="AK33" s="149"/>
      <c r="BE33" s="1482"/>
    </row>
    <row r="34" spans="2:57" ht="19.5" customHeight="1">
      <c r="B34" s="245"/>
      <c r="C34" s="1873" t="s">
        <v>8</v>
      </c>
      <c r="D34" s="1873"/>
      <c r="E34" s="1874"/>
      <c r="H34" s="326"/>
      <c r="I34" s="309"/>
      <c r="J34" s="309"/>
      <c r="K34" s="309"/>
      <c r="L34" s="309"/>
      <c r="M34" s="309"/>
      <c r="N34" s="309"/>
      <c r="O34" s="309"/>
      <c r="P34" s="309"/>
      <c r="Q34" s="309"/>
      <c r="R34" s="309"/>
      <c r="S34" s="309"/>
      <c r="T34" s="309"/>
      <c r="U34" s="309"/>
      <c r="V34" s="309"/>
      <c r="W34" s="309"/>
      <c r="X34" s="309"/>
      <c r="Y34" s="309"/>
      <c r="Z34" s="309"/>
      <c r="AA34" s="309"/>
      <c r="AB34" s="309"/>
      <c r="AC34" s="149"/>
      <c r="AD34" s="149"/>
      <c r="AE34" s="149"/>
      <c r="AF34" s="149"/>
      <c r="AG34" s="149"/>
      <c r="AH34" s="149"/>
      <c r="AI34" s="148"/>
      <c r="AJ34" s="149"/>
      <c r="AK34" s="149"/>
      <c r="BE34" s="1482"/>
    </row>
    <row r="35" spans="2:57" ht="19.5" customHeight="1">
      <c r="B35" s="245"/>
      <c r="C35" s="227"/>
      <c r="D35" s="227"/>
      <c r="E35" s="273"/>
      <c r="F35" s="56"/>
      <c r="H35" s="326"/>
      <c r="I35" s="309"/>
      <c r="J35" s="309"/>
      <c r="K35" s="309"/>
      <c r="L35" s="309"/>
      <c r="M35" s="309"/>
      <c r="N35" s="309"/>
      <c r="O35" s="309"/>
      <c r="P35" s="309"/>
      <c r="Q35" s="309"/>
      <c r="R35" s="309"/>
      <c r="S35" s="309"/>
      <c r="T35" s="309"/>
      <c r="U35" s="309"/>
      <c r="V35" s="309"/>
      <c r="W35" s="309"/>
      <c r="X35" s="309"/>
      <c r="Y35" s="309"/>
      <c r="Z35" s="309"/>
      <c r="AA35" s="309"/>
      <c r="AB35" s="309"/>
      <c r="AC35" s="309"/>
      <c r="AD35" s="309"/>
      <c r="AE35" s="149"/>
      <c r="AF35" s="149"/>
      <c r="AG35" s="149"/>
      <c r="AH35" s="149"/>
      <c r="AI35" s="148"/>
      <c r="AJ35" s="149"/>
      <c r="AK35" s="149"/>
    </row>
    <row r="36" spans="2:57" ht="19.5" customHeight="1">
      <c r="B36" s="245"/>
      <c r="C36" s="1875" t="s">
        <v>25</v>
      </c>
      <c r="D36" s="1875"/>
      <c r="E36" s="1890"/>
      <c r="F36" s="75"/>
      <c r="H36" s="262"/>
      <c r="I36" s="198"/>
      <c r="J36" s="198"/>
      <c r="K36" s="198"/>
      <c r="L36" s="198"/>
      <c r="M36" s="198"/>
      <c r="N36" s="198"/>
      <c r="O36" s="198"/>
      <c r="P36" s="198"/>
      <c r="Q36" s="198"/>
      <c r="R36" s="198"/>
      <c r="S36" s="198"/>
      <c r="T36" s="198"/>
      <c r="U36" s="198"/>
      <c r="V36" s="198"/>
      <c r="W36" s="198"/>
      <c r="X36" s="198"/>
      <c r="Y36" s="198"/>
      <c r="Z36" s="198"/>
      <c r="AA36" s="198"/>
      <c r="AB36" s="198"/>
      <c r="AC36" s="198"/>
      <c r="AD36" s="198"/>
      <c r="AE36" s="198"/>
      <c r="AF36" s="198"/>
    </row>
    <row r="37" spans="2:57" ht="19.5" customHeight="1">
      <c r="B37" s="245"/>
      <c r="C37" s="235"/>
      <c r="D37" s="235"/>
      <c r="E37" s="283"/>
      <c r="F37" s="56"/>
      <c r="H37" s="262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</row>
    <row r="38" spans="2:57" ht="19.5" customHeight="1">
      <c r="B38" s="245"/>
      <c r="C38" s="1875" t="s">
        <v>32</v>
      </c>
      <c r="D38" s="1875"/>
      <c r="E38" s="1890"/>
    </row>
    <row r="39" spans="2:57" ht="19.5" customHeight="1" thickBot="1">
      <c r="B39" s="296"/>
      <c r="C39" s="297"/>
      <c r="D39" s="297"/>
      <c r="E39" s="298"/>
    </row>
    <row r="40" spans="2:57" ht="19.5" customHeight="1" thickTop="1"/>
    <row r="41" spans="2:57" ht="19.5" customHeight="1"/>
    <row r="42" spans="2:57" ht="19.5" customHeight="1"/>
    <row r="43" spans="2:57" ht="19.5" customHeight="1"/>
    <row r="44" spans="2:57" ht="19.5" customHeight="1"/>
    <row r="67" spans="70:70" ht="18" customHeight="1">
      <c r="BR67" s="38">
        <v>1026</v>
      </c>
    </row>
  </sheetData>
  <mergeCells count="24">
    <mergeCell ref="H22:BF23"/>
    <mergeCell ref="D20:E20"/>
    <mergeCell ref="B4:E4"/>
    <mergeCell ref="C8:E8"/>
    <mergeCell ref="C10:E10"/>
    <mergeCell ref="C12:E12"/>
    <mergeCell ref="D13:E13"/>
    <mergeCell ref="D14:E14"/>
    <mergeCell ref="D15:E15"/>
    <mergeCell ref="D16:E16"/>
    <mergeCell ref="D17:E17"/>
    <mergeCell ref="D18:E18"/>
    <mergeCell ref="D19:F19"/>
    <mergeCell ref="C38:E38"/>
    <mergeCell ref="D21:E21"/>
    <mergeCell ref="D22:E22"/>
    <mergeCell ref="C30:E30"/>
    <mergeCell ref="C32:E32"/>
    <mergeCell ref="C34:E34"/>
    <mergeCell ref="C36:E36"/>
    <mergeCell ref="D24:E24"/>
    <mergeCell ref="C26:E26"/>
    <mergeCell ref="C28:E28"/>
    <mergeCell ref="D23:E23"/>
  </mergeCells>
  <phoneticPr fontId="3" type="noConversion"/>
  <hyperlinks>
    <hyperlink ref="C12" location="G_IS!A1" display="KB Financial Group" xr:uid="{00000000-0004-0000-0900-000000000000}"/>
    <hyperlink ref="D14:E14" location="G_BS!A1" display="Condensed Balance Sheet" xr:uid="{00000000-0004-0000-0900-000001000000}"/>
    <hyperlink ref="D15:E15" location="'G_Interest Income'!A1" display="Interest Income / Spread / Margin" xr:uid="{00000000-0004-0000-0900-000002000000}"/>
    <hyperlink ref="D16:E16" location="G_Fee!A1" display="Fee and Commission Income" xr:uid="{00000000-0004-0000-0900-000003000000}"/>
    <hyperlink ref="D17:E17" location="G_Other!A1" display="Other Operating Income" xr:uid="{00000000-0004-0000-0900-000004000000}"/>
    <hyperlink ref="D18:E18" location="G_Provision!A1" display="Provision for Credit Losses" xr:uid="{00000000-0004-0000-0900-000005000000}"/>
    <hyperlink ref="D13:E13" location="G_IS!A1" display="Condensed Income Statement" xr:uid="{00000000-0004-0000-0900-000006000000}"/>
    <hyperlink ref="C10" location="Hightlights!A1" display="Highlights" xr:uid="{00000000-0004-0000-0900-000007000000}"/>
    <hyperlink ref="C10:E10" location="'Financial Highlights'!A1" display="Finanial Highlights" xr:uid="{00000000-0004-0000-0900-000008000000}"/>
    <hyperlink ref="C26" location="B_IS!A1" display="KB Kookmin Bank" xr:uid="{00000000-0004-0000-0900-000009000000}"/>
    <hyperlink ref="C28" location="S_IS!A1" display="KB Securities" xr:uid="{00000000-0004-0000-0900-00000A000000}"/>
    <hyperlink ref="C32" location="C_IS!A1" display="KB Kookmin Card" xr:uid="{00000000-0004-0000-0900-00000B000000}"/>
    <hyperlink ref="C36" location="Other_IS!A1" display="Other Subsidiaries" xr:uid="{00000000-0004-0000-0900-00000C000000}"/>
    <hyperlink ref="C38" location="Contacts!A1" display="Contacts" xr:uid="{00000000-0004-0000-0900-00000D000000}"/>
    <hyperlink ref="C30" location="I_Key!A1" display="KB Insurance" xr:uid="{00000000-0004-0000-0900-00000E000000}"/>
    <hyperlink ref="D23:E23" location="G_Employees!A1" display="Employees / Branches" xr:uid="{00000000-0004-0000-0900-00000F000000}"/>
    <hyperlink ref="D20:E20" location="G_AQ!A1" display="Asset Quality" xr:uid="{00000000-0004-0000-0900-000010000000}"/>
    <hyperlink ref="D21:E21" location="G_CAR!A1" display="Capital Adequacy" xr:uid="{00000000-0004-0000-0900-000011000000}"/>
    <hyperlink ref="D24:E24" location="'G_Credit Rating'!A1" display="Credit Ratings" xr:uid="{00000000-0004-0000-0900-000012000000}"/>
    <hyperlink ref="D22:E22" location="G_Structure!A1" display="Organizational Structure" xr:uid="{00000000-0004-0000-0900-000013000000}"/>
    <hyperlink ref="C34:E34" location="L_IS!A1" display="KB Life Insurance" xr:uid="{00000000-0004-0000-0900-000014000000}"/>
    <hyperlink ref="C8:E8" location="Disclaimer!A1" display="Disclaimer" xr:uid="{00000000-0004-0000-0900-000015000000}"/>
  </hyperlinks>
  <pageMargins left="0.39370078740157483" right="0.39370078740157483" top="0.47244094488188981" bottom="0.47244094488188981" header="0.31496062992125984" footer="0.31496062992125984"/>
  <pageSetup paperSize="9" scale="57" fitToHeight="0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BR169"/>
  <sheetViews>
    <sheetView showGridLines="0" view="pageBreakPreview" zoomScale="70" zoomScaleNormal="70" zoomScaleSheetLayoutView="70" workbookViewId="0">
      <selection activeCell="D21" sqref="D21:E21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34" width="13.75" style="38" hidden="1" customWidth="1"/>
    <col min="35" max="35" width="13.75" style="48" hidden="1" customWidth="1"/>
    <col min="36" max="52" width="13.75" style="38" hidden="1" customWidth="1"/>
    <col min="53" max="56" width="17.375" style="38" hidden="1" customWidth="1"/>
    <col min="57" max="57" width="15.125" style="38" hidden="1" customWidth="1"/>
    <col min="58" max="62" width="15.125" style="38" customWidth="1"/>
    <col min="63" max="63" width="15.125" style="1728" customWidth="1"/>
    <col min="64" max="64" width="15.125" style="38" customWidth="1"/>
    <col min="65" max="65" width="15.125" style="1776" customWidth="1"/>
    <col min="66" max="66" width="15.125" style="38" customWidth="1"/>
    <col min="67" max="16384" width="10.75" style="38"/>
  </cols>
  <sheetData>
    <row r="1" spans="2:66" ht="5.25" customHeight="1"/>
    <row r="2" spans="2:66" ht="28.5" customHeight="1">
      <c r="H2" s="413"/>
    </row>
    <row r="3" spans="2:66" ht="3" customHeight="1">
      <c r="H3" s="40"/>
    </row>
    <row r="4" spans="2:66" ht="30" customHeight="1">
      <c r="B4" s="1879" t="s">
        <v>37</v>
      </c>
      <c r="C4" s="1879"/>
      <c r="D4" s="1879"/>
      <c r="E4" s="1879"/>
      <c r="F4" s="183"/>
      <c r="G4" s="42"/>
      <c r="H4" s="64" t="s">
        <v>337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</row>
    <row r="5" spans="2:66" ht="18" customHeight="1">
      <c r="AI5" s="38"/>
    </row>
    <row r="6" spans="2:66" ht="3" customHeight="1" thickBot="1">
      <c r="H6" s="40"/>
    </row>
    <row r="7" spans="2:66" ht="12" customHeight="1" thickTop="1">
      <c r="B7" s="185"/>
      <c r="C7" s="67"/>
      <c r="D7" s="67"/>
      <c r="E7" s="68"/>
      <c r="AI7" s="38"/>
    </row>
    <row r="8" spans="2:66" ht="19.5" customHeight="1" thickBot="1">
      <c r="B8" s="74"/>
      <c r="C8" s="1875" t="s">
        <v>2</v>
      </c>
      <c r="D8" s="1875"/>
      <c r="E8" s="1876"/>
      <c r="F8" s="56"/>
      <c r="H8" s="77" t="s">
        <v>39</v>
      </c>
      <c r="I8" s="78" t="s">
        <v>152</v>
      </c>
      <c r="J8" s="78" t="s">
        <v>153</v>
      </c>
      <c r="K8" s="78" t="s">
        <v>154</v>
      </c>
      <c r="L8" s="78" t="s">
        <v>155</v>
      </c>
      <c r="M8" s="78" t="s">
        <v>156</v>
      </c>
      <c r="N8" s="78" t="s">
        <v>157</v>
      </c>
      <c r="O8" s="78" t="s">
        <v>158</v>
      </c>
      <c r="P8" s="78" t="s">
        <v>159</v>
      </c>
      <c r="Q8" s="78" t="s">
        <v>160</v>
      </c>
      <c r="R8" s="78" t="s">
        <v>161</v>
      </c>
      <c r="S8" s="78" t="s">
        <v>162</v>
      </c>
      <c r="T8" s="78" t="s">
        <v>163</v>
      </c>
      <c r="U8" s="78" t="s">
        <v>164</v>
      </c>
      <c r="V8" s="78" t="s">
        <v>165</v>
      </c>
      <c r="W8" s="78" t="s">
        <v>166</v>
      </c>
      <c r="X8" s="78" t="s">
        <v>167</v>
      </c>
      <c r="Y8" s="78" t="s">
        <v>168</v>
      </c>
      <c r="Z8" s="78" t="s">
        <v>169</v>
      </c>
      <c r="AA8" s="78" t="s">
        <v>170</v>
      </c>
      <c r="AB8" s="78" t="s">
        <v>338</v>
      </c>
      <c r="AC8" s="78" t="s">
        <v>339</v>
      </c>
      <c r="AD8" s="78" t="s">
        <v>173</v>
      </c>
      <c r="AE8" s="78" t="s">
        <v>340</v>
      </c>
      <c r="AF8" s="78" t="s">
        <v>175</v>
      </c>
      <c r="AG8" s="78" t="s">
        <v>176</v>
      </c>
      <c r="AH8" s="78" t="s">
        <v>177</v>
      </c>
      <c r="AI8" s="78" t="s">
        <v>178</v>
      </c>
      <c r="AJ8" s="78" t="s">
        <v>179</v>
      </c>
      <c r="AK8" s="78" t="s">
        <v>180</v>
      </c>
      <c r="AL8" s="78" t="s">
        <v>181</v>
      </c>
      <c r="AM8" s="78" t="s">
        <v>182</v>
      </c>
      <c r="AN8" s="78" t="s">
        <v>341</v>
      </c>
      <c r="AO8" s="78" t="s">
        <v>342</v>
      </c>
      <c r="AP8" s="78" t="s">
        <v>185</v>
      </c>
      <c r="AQ8" s="78" t="s">
        <v>343</v>
      </c>
      <c r="AR8" s="81" t="s">
        <v>344</v>
      </c>
      <c r="AS8" s="78" t="s">
        <v>345</v>
      </c>
      <c r="AT8" s="78" t="s">
        <v>346</v>
      </c>
      <c r="AU8" s="78" t="s">
        <v>347</v>
      </c>
      <c r="AV8" s="78" t="s">
        <v>348</v>
      </c>
      <c r="AW8" s="78" t="s">
        <v>192</v>
      </c>
      <c r="AX8" s="78" t="s">
        <v>193</v>
      </c>
      <c r="AY8" s="78" t="s">
        <v>194</v>
      </c>
      <c r="AZ8" s="78" t="s">
        <v>195</v>
      </c>
      <c r="BA8" s="78" t="s">
        <v>196</v>
      </c>
      <c r="BB8" s="78" t="s">
        <v>197</v>
      </c>
      <c r="BC8" s="78" t="s">
        <v>786</v>
      </c>
      <c r="BD8" s="78" t="s">
        <v>794</v>
      </c>
      <c r="BE8" s="78" t="s">
        <v>798</v>
      </c>
      <c r="BF8" s="78" t="s">
        <v>806</v>
      </c>
      <c r="BG8" s="78" t="s">
        <v>807</v>
      </c>
      <c r="BH8" s="78" t="s">
        <v>816</v>
      </c>
      <c r="BI8" s="78" t="s">
        <v>823</v>
      </c>
      <c r="BJ8" s="78" t="s">
        <v>836</v>
      </c>
      <c r="BK8" s="78" t="s">
        <v>858</v>
      </c>
      <c r="BL8" s="78" t="s">
        <v>854</v>
      </c>
      <c r="BM8" s="78" t="s">
        <v>859</v>
      </c>
      <c r="BN8" s="78" t="s">
        <v>895</v>
      </c>
    </row>
    <row r="9" spans="2:66" ht="19.5" customHeight="1">
      <c r="B9" s="71"/>
      <c r="C9" s="75"/>
      <c r="D9" s="75"/>
      <c r="E9" s="76"/>
      <c r="F9" s="75"/>
      <c r="H9" s="414" t="s">
        <v>349</v>
      </c>
      <c r="I9" s="248">
        <v>215723.1</v>
      </c>
      <c r="J9" s="248">
        <v>219200.1</v>
      </c>
      <c r="K9" s="248">
        <v>218150.9</v>
      </c>
      <c r="L9" s="248">
        <v>213905.2</v>
      </c>
      <c r="M9" s="248">
        <v>210489.8</v>
      </c>
      <c r="N9" s="248">
        <v>216553.3</v>
      </c>
      <c r="O9" s="248">
        <v>218312.9</v>
      </c>
      <c r="P9" s="248">
        <v>217750.8</v>
      </c>
      <c r="Q9" s="248">
        <v>222089.9</v>
      </c>
      <c r="R9" s="248">
        <v>223840.9</v>
      </c>
      <c r="S9" s="248">
        <v>226548</v>
      </c>
      <c r="T9" s="248">
        <v>230594.8</v>
      </c>
      <c r="U9" s="248">
        <v>233381.2</v>
      </c>
      <c r="V9" s="248">
        <v>234069.6</v>
      </c>
      <c r="W9" s="248">
        <v>240476.79999999999</v>
      </c>
      <c r="X9" s="248">
        <v>245031</v>
      </c>
      <c r="Y9" s="248">
        <v>247714.5</v>
      </c>
      <c r="Z9" s="248">
        <v>252284</v>
      </c>
      <c r="AA9" s="248">
        <v>256163.4</v>
      </c>
      <c r="AB9" s="248">
        <v>263005.40000000002</v>
      </c>
      <c r="AC9" s="357">
        <v>263407.90000000002</v>
      </c>
      <c r="AD9" s="248">
        <v>277094.90000000002</v>
      </c>
      <c r="AE9" s="357">
        <v>284487.2</v>
      </c>
      <c r="AF9" s="357">
        <v>286737.5</v>
      </c>
      <c r="AG9" s="357">
        <v>291348.40000000002</v>
      </c>
      <c r="AH9" s="357">
        <v>301253.90000000002</v>
      </c>
      <c r="AI9" s="357">
        <v>311814.19862404501</v>
      </c>
      <c r="AJ9" s="248">
        <v>316736.85409733403</v>
      </c>
      <c r="AK9" s="248">
        <v>316993.30485085706</v>
      </c>
      <c r="AL9" s="248">
        <v>319512.56760501501</v>
      </c>
      <c r="AM9" s="248">
        <v>323399.90000000002</v>
      </c>
      <c r="AN9" s="248">
        <v>334552.5</v>
      </c>
      <c r="AO9" s="248">
        <v>348356.8</v>
      </c>
      <c r="AP9" s="357">
        <v>355479.6</v>
      </c>
      <c r="AQ9" s="357">
        <v>362674.6</v>
      </c>
      <c r="AR9" s="357">
        <v>366427.76529695897</v>
      </c>
      <c r="AS9" s="248">
        <v>369244</v>
      </c>
      <c r="AT9" s="248">
        <v>377019.4</v>
      </c>
      <c r="AU9" s="248">
        <v>390803.3</v>
      </c>
      <c r="AV9" s="248">
        <v>400786.2</v>
      </c>
      <c r="AW9" s="248">
        <v>409266.2</v>
      </c>
      <c r="AX9" s="359">
        <v>416796</v>
      </c>
      <c r="AY9" s="359">
        <v>428335.6</v>
      </c>
      <c r="AZ9" s="359">
        <v>424436.6</v>
      </c>
      <c r="BA9" s="358">
        <v>420945.5</v>
      </c>
      <c r="BB9" s="358">
        <v>426328.2</v>
      </c>
      <c r="BC9" s="1335">
        <v>434557.6</v>
      </c>
      <c r="BD9" s="359">
        <v>436542</v>
      </c>
      <c r="BE9" s="1335">
        <v>443095.9</v>
      </c>
      <c r="BF9" s="359">
        <v>452159.5</v>
      </c>
      <c r="BG9" s="359">
        <v>462571.1</v>
      </c>
      <c r="BH9" s="1335">
        <v>469864</v>
      </c>
      <c r="BI9" s="1335">
        <v>469840.3</v>
      </c>
      <c r="BJ9" s="1335">
        <v>473021.3</v>
      </c>
      <c r="BK9" s="1335">
        <v>478625.7</v>
      </c>
      <c r="BL9" s="1335">
        <v>484213.70442722103</v>
      </c>
      <c r="BM9" s="1335">
        <v>490495.51859647199</v>
      </c>
      <c r="BN9" s="360">
        <v>499486.05047114205</v>
      </c>
    </row>
    <row r="10" spans="2:66" ht="19.5" customHeight="1">
      <c r="B10" s="74"/>
      <c r="C10" s="1875" t="s">
        <v>36</v>
      </c>
      <c r="D10" s="1875"/>
      <c r="E10" s="1876"/>
      <c r="F10" s="56"/>
      <c r="H10" s="1430" t="s">
        <v>350</v>
      </c>
      <c r="I10" s="90">
        <v>206894</v>
      </c>
      <c r="J10" s="90">
        <v>210321.4</v>
      </c>
      <c r="K10" s="90">
        <v>209317</v>
      </c>
      <c r="L10" s="90">
        <v>205252.5</v>
      </c>
      <c r="M10" s="90">
        <v>201761.9</v>
      </c>
      <c r="N10" s="90">
        <v>207767.7</v>
      </c>
      <c r="O10" s="90">
        <v>209617.4</v>
      </c>
      <c r="P10" s="90">
        <v>210249.8</v>
      </c>
      <c r="Q10" s="90">
        <v>213988.1</v>
      </c>
      <c r="R10" s="90">
        <v>215910</v>
      </c>
      <c r="S10" s="90">
        <v>218814</v>
      </c>
      <c r="T10" s="90">
        <v>224071.6</v>
      </c>
      <c r="U10" s="90">
        <v>226972.3</v>
      </c>
      <c r="V10" s="90">
        <v>227824.4</v>
      </c>
      <c r="W10" s="90">
        <v>234711.5</v>
      </c>
      <c r="X10" s="90">
        <v>239187.20000000001</v>
      </c>
      <c r="Y10" s="90">
        <v>240444.6</v>
      </c>
      <c r="Z10" s="90">
        <v>246101.3</v>
      </c>
      <c r="AA10" s="90">
        <v>250086.39999999999</v>
      </c>
      <c r="AB10" s="90">
        <v>257391.2</v>
      </c>
      <c r="AC10" s="91">
        <v>257486.3</v>
      </c>
      <c r="AD10" s="90">
        <v>271504.09999999998</v>
      </c>
      <c r="AE10" s="91">
        <v>279089.8</v>
      </c>
      <c r="AF10" s="91">
        <v>282162</v>
      </c>
      <c r="AG10" s="91">
        <v>286810.59999999998</v>
      </c>
      <c r="AH10" s="91">
        <v>296728.09999999998</v>
      </c>
      <c r="AI10" s="91">
        <v>307249.46262392704</v>
      </c>
      <c r="AJ10" s="90">
        <v>312224.94368453103</v>
      </c>
      <c r="AK10" s="90">
        <v>312588.93801782903</v>
      </c>
      <c r="AL10" s="90">
        <v>315031.12598791398</v>
      </c>
      <c r="AM10" s="90">
        <v>318950.59999999998</v>
      </c>
      <c r="AN10" s="90">
        <v>330292.3</v>
      </c>
      <c r="AO10" s="90">
        <v>343968.7</v>
      </c>
      <c r="AP10" s="91">
        <v>351321.37798058201</v>
      </c>
      <c r="AQ10" s="91">
        <v>358579.4</v>
      </c>
      <c r="AR10" s="91">
        <v>362557.58102576702</v>
      </c>
      <c r="AS10" s="90">
        <v>365478.9</v>
      </c>
      <c r="AT10" s="90">
        <v>373245</v>
      </c>
      <c r="AU10" s="90">
        <v>386975.4</v>
      </c>
      <c r="AV10" s="90">
        <v>397075.8</v>
      </c>
      <c r="AW10" s="90">
        <v>405414.8</v>
      </c>
      <c r="AX10" s="319">
        <v>412746.5</v>
      </c>
      <c r="AY10" s="319">
        <v>423805</v>
      </c>
      <c r="AZ10" s="319">
        <v>419739.5</v>
      </c>
      <c r="BA10" s="293">
        <v>415789.7</v>
      </c>
      <c r="BB10" s="293">
        <v>420750.8</v>
      </c>
      <c r="BC10" s="1332">
        <v>428605.2</v>
      </c>
      <c r="BD10" s="319">
        <v>429513.2</v>
      </c>
      <c r="BE10" s="1332">
        <v>436108.9</v>
      </c>
      <c r="BF10" s="319">
        <v>444760.6</v>
      </c>
      <c r="BG10" s="319">
        <v>455175.6</v>
      </c>
      <c r="BH10" s="1332">
        <v>462365.3</v>
      </c>
      <c r="BI10" s="1332">
        <v>462181</v>
      </c>
      <c r="BJ10" s="1332">
        <v>465538.5</v>
      </c>
      <c r="BK10" s="1332">
        <v>471108.8</v>
      </c>
      <c r="BL10" s="1332">
        <v>476987.38007158006</v>
      </c>
      <c r="BM10" s="1332">
        <v>483036.98487247096</v>
      </c>
      <c r="BN10" s="320">
        <v>491983.69574206398</v>
      </c>
    </row>
    <row r="11" spans="2:66" ht="19.5" customHeight="1">
      <c r="B11" s="74"/>
      <c r="C11" s="206"/>
      <c r="E11" s="110"/>
      <c r="H11" s="1430" t="s">
        <v>351</v>
      </c>
      <c r="I11" s="90">
        <v>4931.6000000000004</v>
      </c>
      <c r="J11" s="90">
        <v>5011.5</v>
      </c>
      <c r="K11" s="90">
        <v>4751.7</v>
      </c>
      <c r="L11" s="90">
        <v>5469.2</v>
      </c>
      <c r="M11" s="90">
        <v>5145.6000000000004</v>
      </c>
      <c r="N11" s="90">
        <v>4281.3</v>
      </c>
      <c r="O11" s="90">
        <v>4252.5</v>
      </c>
      <c r="P11" s="90">
        <v>3651.6</v>
      </c>
      <c r="Q11" s="90">
        <v>3766.8</v>
      </c>
      <c r="R11" s="90">
        <v>3722.5</v>
      </c>
      <c r="S11" s="90">
        <v>3622.6</v>
      </c>
      <c r="T11" s="90">
        <v>3347.8</v>
      </c>
      <c r="U11" s="90">
        <v>3172.6</v>
      </c>
      <c r="V11" s="90">
        <v>3088.7</v>
      </c>
      <c r="W11" s="90">
        <v>2965.4</v>
      </c>
      <c r="X11" s="90">
        <v>2969.3</v>
      </c>
      <c r="Y11" s="90">
        <v>4401.3999999999996</v>
      </c>
      <c r="Z11" s="90">
        <v>3604.3</v>
      </c>
      <c r="AA11" s="90">
        <v>3626.3</v>
      </c>
      <c r="AB11" s="90">
        <v>3356.7</v>
      </c>
      <c r="AC11" s="91">
        <v>3602.1</v>
      </c>
      <c r="AD11" s="90">
        <v>3379.9</v>
      </c>
      <c r="AE11" s="91">
        <v>3221.4</v>
      </c>
      <c r="AF11" s="91">
        <v>2592.6999999999998</v>
      </c>
      <c r="AG11" s="91">
        <v>2506.8000000000002</v>
      </c>
      <c r="AH11" s="91">
        <v>2529.5</v>
      </c>
      <c r="AI11" s="91">
        <v>2654.3786483710001</v>
      </c>
      <c r="AJ11" s="90">
        <v>2591.5040724729997</v>
      </c>
      <c r="AK11" s="90">
        <v>2494.5785654330002</v>
      </c>
      <c r="AL11" s="90">
        <v>2582.9666085889999</v>
      </c>
      <c r="AM11" s="90">
        <v>2665.6</v>
      </c>
      <c r="AN11" s="90">
        <v>2608.4</v>
      </c>
      <c r="AO11" s="90">
        <v>2630.1</v>
      </c>
      <c r="AP11" s="91">
        <v>2440.3906940659999</v>
      </c>
      <c r="AQ11" s="91">
        <v>2439.6999999999998</v>
      </c>
      <c r="AR11" s="91">
        <v>2379.2343228529999</v>
      </c>
      <c r="AS11" s="90">
        <v>2224.1</v>
      </c>
      <c r="AT11" s="90">
        <v>2318.5</v>
      </c>
      <c r="AU11" s="90">
        <v>2405</v>
      </c>
      <c r="AV11" s="90">
        <v>2391.4</v>
      </c>
      <c r="AW11" s="90">
        <v>2573.1</v>
      </c>
      <c r="AX11" s="319">
        <v>2733.7</v>
      </c>
      <c r="AY11" s="319">
        <v>3166.1</v>
      </c>
      <c r="AZ11" s="319">
        <v>3238.4</v>
      </c>
      <c r="BA11" s="293">
        <v>3329.7</v>
      </c>
      <c r="BB11" s="293">
        <v>3699.9</v>
      </c>
      <c r="BC11" s="1332">
        <v>3853.9</v>
      </c>
      <c r="BD11" s="319">
        <v>4521</v>
      </c>
      <c r="BE11" s="1332">
        <v>4173.8</v>
      </c>
      <c r="BF11" s="319">
        <v>4307</v>
      </c>
      <c r="BG11" s="319">
        <v>4265</v>
      </c>
      <c r="BH11" s="1332">
        <v>4459.6000000000004</v>
      </c>
      <c r="BI11" s="1332">
        <v>4100.8</v>
      </c>
      <c r="BJ11" s="1332">
        <v>4096</v>
      </c>
      <c r="BK11" s="1332">
        <v>4182.2</v>
      </c>
      <c r="BL11" s="1332">
        <v>4163.5442150959998</v>
      </c>
      <c r="BM11" s="1332">
        <v>3878.5841889819903</v>
      </c>
      <c r="BN11" s="320">
        <v>4142.8450943469998</v>
      </c>
    </row>
    <row r="12" spans="2:66" ht="19.5" customHeight="1">
      <c r="B12" s="74"/>
      <c r="C12" s="1875" t="s">
        <v>0</v>
      </c>
      <c r="D12" s="1875"/>
      <c r="E12" s="1876"/>
      <c r="F12" s="56"/>
      <c r="H12" s="1430" t="s">
        <v>352</v>
      </c>
      <c r="I12" s="90">
        <v>1963.4</v>
      </c>
      <c r="J12" s="90">
        <v>1906</v>
      </c>
      <c r="K12" s="90">
        <v>2134.5</v>
      </c>
      <c r="L12" s="90">
        <v>1637.3</v>
      </c>
      <c r="M12" s="90">
        <v>1783.4</v>
      </c>
      <c r="N12" s="90">
        <v>2596.1</v>
      </c>
      <c r="O12" s="90">
        <v>2599.3000000000002</v>
      </c>
      <c r="P12" s="90">
        <v>1832.8</v>
      </c>
      <c r="Q12" s="90">
        <v>2087.6999999999998</v>
      </c>
      <c r="R12" s="90">
        <v>2116.3000000000002</v>
      </c>
      <c r="S12" s="90">
        <v>2023.9</v>
      </c>
      <c r="T12" s="90">
        <v>1379.6</v>
      </c>
      <c r="U12" s="90">
        <v>1394.6</v>
      </c>
      <c r="V12" s="90">
        <v>1406.4</v>
      </c>
      <c r="W12" s="90">
        <v>1357.6</v>
      </c>
      <c r="X12" s="90">
        <v>1280.5</v>
      </c>
      <c r="Y12" s="90">
        <v>1189.9000000000001</v>
      </c>
      <c r="Z12" s="90">
        <v>1103.8</v>
      </c>
      <c r="AA12" s="90">
        <v>1031.5999999999999</v>
      </c>
      <c r="AB12" s="90">
        <v>981.2</v>
      </c>
      <c r="AC12" s="91">
        <v>1017.2</v>
      </c>
      <c r="AD12" s="90">
        <v>854.6</v>
      </c>
      <c r="AE12" s="91">
        <v>817.1</v>
      </c>
      <c r="AF12" s="91">
        <v>680.9</v>
      </c>
      <c r="AG12" s="91">
        <v>706</v>
      </c>
      <c r="AH12" s="91">
        <v>701.1</v>
      </c>
      <c r="AI12" s="91">
        <v>713.37125139000011</v>
      </c>
      <c r="AJ12" s="90">
        <v>694.87438267000005</v>
      </c>
      <c r="AK12" s="90">
        <v>722.93453032699995</v>
      </c>
      <c r="AL12" s="90">
        <v>733.41956802399989</v>
      </c>
      <c r="AM12" s="90">
        <v>806.7</v>
      </c>
      <c r="AN12" s="90">
        <v>662.5</v>
      </c>
      <c r="AO12" s="90">
        <v>704.7</v>
      </c>
      <c r="AP12" s="319">
        <v>761.59732701799999</v>
      </c>
      <c r="AQ12" s="319">
        <v>770.1</v>
      </c>
      <c r="AR12" s="319">
        <v>653.47371986500002</v>
      </c>
      <c r="AS12" s="293">
        <v>676.8</v>
      </c>
      <c r="AT12" s="293">
        <v>658.2</v>
      </c>
      <c r="AU12" s="293">
        <v>650.4</v>
      </c>
      <c r="AV12" s="293">
        <v>584.4</v>
      </c>
      <c r="AW12" s="293">
        <v>561.20000000000005</v>
      </c>
      <c r="AX12" s="319">
        <v>594</v>
      </c>
      <c r="AY12" s="319">
        <v>643.9</v>
      </c>
      <c r="AZ12" s="319">
        <v>709.2</v>
      </c>
      <c r="BA12" s="293">
        <v>918.7</v>
      </c>
      <c r="BB12" s="293">
        <v>984</v>
      </c>
      <c r="BC12" s="1332">
        <v>1152.8</v>
      </c>
      <c r="BD12" s="319">
        <v>1384</v>
      </c>
      <c r="BE12" s="1332">
        <v>1506.3</v>
      </c>
      <c r="BF12" s="319">
        <v>1721.3</v>
      </c>
      <c r="BG12" s="319">
        <v>1714.7</v>
      </c>
      <c r="BH12" s="1332">
        <v>1595.1</v>
      </c>
      <c r="BI12" s="1332">
        <v>1641.3</v>
      </c>
      <c r="BJ12" s="1332">
        <v>1562.1</v>
      </c>
      <c r="BK12" s="1332">
        <v>1542.9</v>
      </c>
      <c r="BL12" s="1332">
        <v>1378.3890078879999</v>
      </c>
      <c r="BM12" s="1332">
        <v>1794.7368848180001</v>
      </c>
      <c r="BN12" s="320">
        <v>1649.6030278210001</v>
      </c>
    </row>
    <row r="13" spans="2:66" ht="19.5" customHeight="1">
      <c r="B13" s="74"/>
      <c r="C13" s="206"/>
      <c r="D13" s="1886" t="s">
        <v>9</v>
      </c>
      <c r="E13" s="1887"/>
      <c r="F13" s="208"/>
      <c r="H13" s="1430" t="s">
        <v>353</v>
      </c>
      <c r="I13" s="90">
        <v>1106.5</v>
      </c>
      <c r="J13" s="90">
        <v>1036.3</v>
      </c>
      <c r="K13" s="90">
        <v>1019.9</v>
      </c>
      <c r="L13" s="90">
        <v>781.4</v>
      </c>
      <c r="M13" s="90">
        <v>987.9</v>
      </c>
      <c r="N13" s="90">
        <v>988.2</v>
      </c>
      <c r="O13" s="90">
        <v>1040.7</v>
      </c>
      <c r="P13" s="90">
        <v>1202.9000000000001</v>
      </c>
      <c r="Q13" s="90">
        <v>1302.9000000000001</v>
      </c>
      <c r="R13" s="90">
        <v>1144.7</v>
      </c>
      <c r="S13" s="90">
        <v>1167.2</v>
      </c>
      <c r="T13" s="90">
        <v>1130.8</v>
      </c>
      <c r="U13" s="90">
        <v>1174.2</v>
      </c>
      <c r="V13" s="90">
        <v>931.1</v>
      </c>
      <c r="W13" s="90">
        <v>885.5</v>
      </c>
      <c r="X13" s="90">
        <v>1037</v>
      </c>
      <c r="Y13" s="90">
        <v>1075.0999999999999</v>
      </c>
      <c r="Z13" s="90">
        <v>1030.3</v>
      </c>
      <c r="AA13" s="90">
        <v>944.6</v>
      </c>
      <c r="AB13" s="90">
        <v>838.8</v>
      </c>
      <c r="AC13" s="91">
        <v>841.8</v>
      </c>
      <c r="AD13" s="90">
        <v>936.3</v>
      </c>
      <c r="AE13" s="91">
        <v>958.3</v>
      </c>
      <c r="AF13" s="91">
        <v>941.8</v>
      </c>
      <c r="AG13" s="91">
        <v>922.6</v>
      </c>
      <c r="AH13" s="91">
        <v>927.4</v>
      </c>
      <c r="AI13" s="91">
        <v>849.26440356499984</v>
      </c>
      <c r="AJ13" s="90">
        <v>882.20677474500008</v>
      </c>
      <c r="AK13" s="90">
        <v>843.08926174499993</v>
      </c>
      <c r="AL13" s="90">
        <v>820.11284682699988</v>
      </c>
      <c r="AM13" s="90">
        <v>637.79999999999995</v>
      </c>
      <c r="AN13" s="90">
        <v>700.9</v>
      </c>
      <c r="AO13" s="90">
        <v>711.4</v>
      </c>
      <c r="AP13" s="319">
        <v>600.72656852099999</v>
      </c>
      <c r="AQ13" s="319">
        <v>576.79999999999995</v>
      </c>
      <c r="AR13" s="319">
        <v>557.06338490300004</v>
      </c>
      <c r="AS13" s="293">
        <v>578</v>
      </c>
      <c r="AT13" s="293">
        <v>522.9</v>
      </c>
      <c r="AU13" s="293">
        <v>505.1</v>
      </c>
      <c r="AV13" s="293">
        <v>482.6</v>
      </c>
      <c r="AW13" s="293">
        <v>475.2</v>
      </c>
      <c r="AX13" s="319">
        <v>467</v>
      </c>
      <c r="AY13" s="319">
        <v>494.7</v>
      </c>
      <c r="AZ13" s="319">
        <v>537.20000000000005</v>
      </c>
      <c r="BA13" s="293">
        <v>644.4</v>
      </c>
      <c r="BB13" s="293">
        <v>600.4</v>
      </c>
      <c r="BC13" s="1332">
        <v>631.1</v>
      </c>
      <c r="BD13" s="319">
        <v>731.2</v>
      </c>
      <c r="BE13" s="1332">
        <v>911.1</v>
      </c>
      <c r="BF13" s="319">
        <v>883.8</v>
      </c>
      <c r="BG13" s="319">
        <v>980.7</v>
      </c>
      <c r="BH13" s="1332">
        <v>1021.7</v>
      </c>
      <c r="BI13" s="1332">
        <v>1282.5999999999999</v>
      </c>
      <c r="BJ13" s="1332">
        <v>1268</v>
      </c>
      <c r="BK13" s="1332">
        <v>1293.3</v>
      </c>
      <c r="BL13" s="1332">
        <v>1010.6010563459901</v>
      </c>
      <c r="BM13" s="1332">
        <v>977.98869818299897</v>
      </c>
      <c r="BN13" s="320">
        <v>903.71513141899993</v>
      </c>
    </row>
    <row r="14" spans="2:66" ht="19.5" customHeight="1">
      <c r="B14" s="74"/>
      <c r="C14" s="206"/>
      <c r="D14" s="1886" t="s">
        <v>11</v>
      </c>
      <c r="E14" s="1887"/>
      <c r="F14" s="208"/>
      <c r="H14" s="1430" t="s">
        <v>354</v>
      </c>
      <c r="I14" s="90">
        <v>827.6</v>
      </c>
      <c r="J14" s="90">
        <v>924.9</v>
      </c>
      <c r="K14" s="90">
        <v>927.7</v>
      </c>
      <c r="L14" s="90">
        <v>764.8</v>
      </c>
      <c r="M14" s="90">
        <v>810.9</v>
      </c>
      <c r="N14" s="90">
        <v>919.8</v>
      </c>
      <c r="O14" s="90">
        <v>803</v>
      </c>
      <c r="P14" s="90">
        <v>813.7</v>
      </c>
      <c r="Q14" s="90">
        <v>944.4</v>
      </c>
      <c r="R14" s="90">
        <v>947.5</v>
      </c>
      <c r="S14" s="90">
        <v>920.4</v>
      </c>
      <c r="T14" s="90">
        <v>665.1</v>
      </c>
      <c r="U14" s="90">
        <v>667.5</v>
      </c>
      <c r="V14" s="90">
        <v>819</v>
      </c>
      <c r="W14" s="90">
        <v>556.70000000000005</v>
      </c>
      <c r="X14" s="90">
        <v>557</v>
      </c>
      <c r="Y14" s="90">
        <v>603.5</v>
      </c>
      <c r="Z14" s="90">
        <v>444.3</v>
      </c>
      <c r="AA14" s="90">
        <v>474.4</v>
      </c>
      <c r="AB14" s="90">
        <v>437.5</v>
      </c>
      <c r="AC14" s="91">
        <v>460.6</v>
      </c>
      <c r="AD14" s="90">
        <v>420</v>
      </c>
      <c r="AE14" s="91">
        <v>400.6</v>
      </c>
      <c r="AF14" s="91">
        <v>360.1</v>
      </c>
      <c r="AG14" s="91">
        <v>402.4</v>
      </c>
      <c r="AH14" s="91">
        <v>367.7</v>
      </c>
      <c r="AI14" s="91">
        <v>347.72169679199999</v>
      </c>
      <c r="AJ14" s="90">
        <v>343.32518291500003</v>
      </c>
      <c r="AK14" s="90">
        <v>343.76447552299999</v>
      </c>
      <c r="AL14" s="90">
        <v>344.94259366099999</v>
      </c>
      <c r="AM14" s="90">
        <v>339.3</v>
      </c>
      <c r="AN14" s="90">
        <v>288.39999999999998</v>
      </c>
      <c r="AO14" s="90">
        <v>341.9</v>
      </c>
      <c r="AP14" s="319">
        <v>355.544665904</v>
      </c>
      <c r="AQ14" s="319">
        <v>308.60000000000002</v>
      </c>
      <c r="AR14" s="319">
        <v>280.412843571</v>
      </c>
      <c r="AS14" s="293">
        <v>286.2</v>
      </c>
      <c r="AT14" s="293">
        <v>274.8</v>
      </c>
      <c r="AU14" s="293">
        <v>267.39999999999998</v>
      </c>
      <c r="AV14" s="293">
        <v>252</v>
      </c>
      <c r="AW14" s="293">
        <v>241.9</v>
      </c>
      <c r="AX14" s="319">
        <v>254.8</v>
      </c>
      <c r="AY14" s="319">
        <v>225.9</v>
      </c>
      <c r="AZ14" s="319">
        <v>212.3</v>
      </c>
      <c r="BA14" s="293">
        <v>263</v>
      </c>
      <c r="BB14" s="293">
        <v>293.10000000000002</v>
      </c>
      <c r="BC14" s="1332">
        <v>314.60000000000002</v>
      </c>
      <c r="BD14" s="319">
        <v>392.6</v>
      </c>
      <c r="BE14" s="1332">
        <v>395.8</v>
      </c>
      <c r="BF14" s="319">
        <v>486.8</v>
      </c>
      <c r="BG14" s="319">
        <v>435.1</v>
      </c>
      <c r="BH14" s="1332">
        <v>422.3</v>
      </c>
      <c r="BI14" s="1332">
        <v>634.6</v>
      </c>
      <c r="BJ14" s="1332">
        <v>556.70000000000005</v>
      </c>
      <c r="BK14" s="1332">
        <v>498.5</v>
      </c>
      <c r="BL14" s="1332">
        <v>673.79007631100001</v>
      </c>
      <c r="BM14" s="1332">
        <v>807.22395201799895</v>
      </c>
      <c r="BN14" s="320">
        <v>806.19147549100001</v>
      </c>
    </row>
    <row r="15" spans="2:66" ht="19.5" customHeight="1">
      <c r="B15" s="74"/>
      <c r="C15" s="206"/>
      <c r="D15" s="1886" t="s">
        <v>12</v>
      </c>
      <c r="E15" s="1887"/>
      <c r="F15" s="208"/>
      <c r="H15" s="1431" t="s">
        <v>355</v>
      </c>
      <c r="I15" s="90">
        <v>3897.5</v>
      </c>
      <c r="J15" s="90">
        <v>3867.2000000000003</v>
      </c>
      <c r="K15" s="90">
        <v>4082.1000000000004</v>
      </c>
      <c r="L15" s="90">
        <v>3183.5</v>
      </c>
      <c r="M15" s="90">
        <v>3582.2000000000003</v>
      </c>
      <c r="N15" s="90">
        <v>4504.1000000000004</v>
      </c>
      <c r="O15" s="90">
        <v>4443</v>
      </c>
      <c r="P15" s="90">
        <v>3849.3999999999996</v>
      </c>
      <c r="Q15" s="90">
        <v>4335</v>
      </c>
      <c r="R15" s="90">
        <v>4208.5</v>
      </c>
      <c r="S15" s="90">
        <v>4111.5</v>
      </c>
      <c r="T15" s="90">
        <v>3175.4999999999995</v>
      </c>
      <c r="U15" s="90">
        <v>3236.3</v>
      </c>
      <c r="V15" s="90">
        <v>3156.5</v>
      </c>
      <c r="W15" s="90">
        <v>2799.8</v>
      </c>
      <c r="X15" s="90">
        <v>2874.5</v>
      </c>
      <c r="Y15" s="90">
        <v>2868.5</v>
      </c>
      <c r="Z15" s="90">
        <v>2578.4</v>
      </c>
      <c r="AA15" s="90">
        <v>2450.6</v>
      </c>
      <c r="AB15" s="90">
        <v>2257.5</v>
      </c>
      <c r="AC15" s="91">
        <v>2319.5</v>
      </c>
      <c r="AD15" s="90">
        <v>2210.9</v>
      </c>
      <c r="AE15" s="91">
        <v>2176</v>
      </c>
      <c r="AF15" s="91">
        <v>1982.8</v>
      </c>
      <c r="AG15" s="91">
        <v>2031</v>
      </c>
      <c r="AH15" s="91">
        <v>1996.3</v>
      </c>
      <c r="AI15" s="91">
        <v>1910.3573517470002</v>
      </c>
      <c r="AJ15" s="90">
        <v>1920.4063403300001</v>
      </c>
      <c r="AK15" s="90">
        <v>1909.788267595</v>
      </c>
      <c r="AL15" s="90">
        <v>1898.4</v>
      </c>
      <c r="AM15" s="90">
        <v>1783.8</v>
      </c>
      <c r="AN15" s="90">
        <v>1651.8</v>
      </c>
      <c r="AO15" s="90">
        <v>1758</v>
      </c>
      <c r="AP15" s="319">
        <v>1717.8</v>
      </c>
      <c r="AQ15" s="319">
        <v>1655.5</v>
      </c>
      <c r="AR15" s="319">
        <v>1491</v>
      </c>
      <c r="AS15" s="293">
        <v>1541</v>
      </c>
      <c r="AT15" s="293">
        <v>1455.9</v>
      </c>
      <c r="AU15" s="293">
        <v>1422.9</v>
      </c>
      <c r="AV15" s="293">
        <v>1319</v>
      </c>
      <c r="AW15" s="293">
        <v>1278.3</v>
      </c>
      <c r="AX15" s="319">
        <v>1315.8</v>
      </c>
      <c r="AY15" s="319">
        <v>1364.5</v>
      </c>
      <c r="AZ15" s="319">
        <v>1458.7</v>
      </c>
      <c r="BA15" s="293">
        <v>1826.1</v>
      </c>
      <c r="BB15" s="293">
        <v>1877.5</v>
      </c>
      <c r="BC15" s="1332">
        <v>2098.4</v>
      </c>
      <c r="BD15" s="319">
        <v>2507.8000000000002</v>
      </c>
      <c r="BE15" s="1332">
        <f>BE12+BE13+BE14</f>
        <v>2813.2000000000003</v>
      </c>
      <c r="BF15" s="319">
        <v>3092</v>
      </c>
      <c r="BG15" s="319">
        <v>3130.5</v>
      </c>
      <c r="BH15" s="1332">
        <v>3039.1</v>
      </c>
      <c r="BI15" s="1332">
        <v>3558.5</v>
      </c>
      <c r="BJ15" s="1332">
        <v>3386.8</v>
      </c>
      <c r="BK15" s="1332">
        <v>3334.6</v>
      </c>
      <c r="BL15" s="1332">
        <v>3062.78014054499</v>
      </c>
      <c r="BM15" s="1332">
        <v>3579.949535019</v>
      </c>
      <c r="BN15" s="320">
        <v>3359.509634731</v>
      </c>
    </row>
    <row r="16" spans="2:66" ht="19.5" customHeight="1">
      <c r="B16" s="74"/>
      <c r="C16" s="206"/>
      <c r="D16" s="1886" t="s">
        <v>14</v>
      </c>
      <c r="E16" s="1887"/>
      <c r="F16" s="208"/>
      <c r="H16" s="1432" t="s">
        <v>356</v>
      </c>
      <c r="I16" s="308">
        <v>1.8067142554506217E-2</v>
      </c>
      <c r="J16" s="308">
        <v>1.7642327717916188E-2</v>
      </c>
      <c r="K16" s="308">
        <v>1.8712276685541984E-2</v>
      </c>
      <c r="L16" s="308">
        <v>1.4882761148396579E-2</v>
      </c>
      <c r="M16" s="308">
        <v>1.7018401841799462E-2</v>
      </c>
      <c r="N16" s="308">
        <v>2.0799036542043001E-2</v>
      </c>
      <c r="O16" s="308">
        <v>2.0351522974592889E-2</v>
      </c>
      <c r="P16" s="308">
        <v>1.7678006234649882E-2</v>
      </c>
      <c r="Q16" s="308">
        <v>1.9519122661588843E-2</v>
      </c>
      <c r="R16" s="308">
        <v>1.8801300387909448E-2</v>
      </c>
      <c r="S16" s="308">
        <v>1.8148471847025796E-2</v>
      </c>
      <c r="T16" s="308">
        <v>1.3770908971060924E-2</v>
      </c>
      <c r="U16" s="308">
        <v>1.3867012424308385E-2</v>
      </c>
      <c r="V16" s="308">
        <v>1.3485305225454309E-2</v>
      </c>
      <c r="W16" s="308">
        <v>1.164270316304941E-2</v>
      </c>
      <c r="X16" s="308">
        <v>1.1731168709265358E-2</v>
      </c>
      <c r="Y16" s="308">
        <v>1.1579863108538258E-2</v>
      </c>
      <c r="Z16" s="308">
        <v>1.0220227997019233E-2</v>
      </c>
      <c r="AA16" s="308">
        <v>9.5665501004437003E-3</v>
      </c>
      <c r="AB16" s="308">
        <v>8.5834739514854055E-3</v>
      </c>
      <c r="AC16" s="367">
        <v>8.8000000000000005E-3</v>
      </c>
      <c r="AD16" s="308">
        <v>8.0000000000000002E-3</v>
      </c>
      <c r="AE16" s="367">
        <v>7.6E-3</v>
      </c>
      <c r="AF16" s="367">
        <v>6.8999999999999999E-3</v>
      </c>
      <c r="AG16" s="367">
        <v>7.0000000000000001E-3</v>
      </c>
      <c r="AH16" s="367">
        <v>6.6E-3</v>
      </c>
      <c r="AI16" s="367">
        <v>6.1265887191055135E-3</v>
      </c>
      <c r="AJ16" s="308">
        <v>6.0630972224654809E-3</v>
      </c>
      <c r="AK16" s="308">
        <v>6.0000000000000001E-3</v>
      </c>
      <c r="AL16" s="308">
        <v>5.8999999999999999E-3</v>
      </c>
      <c r="AM16" s="308">
        <v>5.4999999999999997E-3</v>
      </c>
      <c r="AN16" s="308">
        <v>4.8999999999999998E-3</v>
      </c>
      <c r="AO16" s="308">
        <v>5.0000000000000001E-3</v>
      </c>
      <c r="AP16" s="369">
        <v>4.7999999999999996E-3</v>
      </c>
      <c r="AQ16" s="369">
        <v>4.5999999999999999E-3</v>
      </c>
      <c r="AR16" s="369">
        <v>4.1000000000000003E-3</v>
      </c>
      <c r="AS16" s="368">
        <v>4.1999999999999997E-3</v>
      </c>
      <c r="AT16" s="368">
        <v>3.8999999999999998E-3</v>
      </c>
      <c r="AU16" s="368">
        <v>3.5999999999999999E-3</v>
      </c>
      <c r="AV16" s="368">
        <v>3.3E-3</v>
      </c>
      <c r="AW16" s="368">
        <v>3.0999999999999999E-3</v>
      </c>
      <c r="AX16" s="369">
        <v>3.2000000000000002E-3</v>
      </c>
      <c r="AY16" s="369">
        <v>3.2000000000000002E-3</v>
      </c>
      <c r="AZ16" s="369">
        <v>3.3999999999999998E-3</v>
      </c>
      <c r="BA16" s="368">
        <v>4.3E-3</v>
      </c>
      <c r="BB16" s="368">
        <v>4.4000000000000003E-3</v>
      </c>
      <c r="BC16" s="1341">
        <v>4.7999999999999996E-3</v>
      </c>
      <c r="BD16" s="369">
        <v>5.7000000000000002E-3</v>
      </c>
      <c r="BE16" s="1341">
        <f>BE15/BE9</f>
        <v>6.348964185856832E-3</v>
      </c>
      <c r="BF16" s="369">
        <v>6.7999999999999996E-3</v>
      </c>
      <c r="BG16" s="369">
        <v>6.7999999999999996E-3</v>
      </c>
      <c r="BH16" s="1341">
        <v>6.4999999999999997E-3</v>
      </c>
      <c r="BI16" s="1341">
        <v>7.6E-3</v>
      </c>
      <c r="BJ16" s="1341">
        <v>7.1999999999999998E-3</v>
      </c>
      <c r="BK16" s="1341">
        <v>7.0000000000000001E-3</v>
      </c>
      <c r="BL16" s="1341">
        <v>6.3E-3</v>
      </c>
      <c r="BM16" s="1341">
        <v>7.3000000000000001E-3</v>
      </c>
      <c r="BN16" s="381">
        <v>6.7000000000000002E-3</v>
      </c>
    </row>
    <row r="17" spans="2:66" ht="19.5" customHeight="1">
      <c r="B17" s="74"/>
      <c r="C17" s="206"/>
      <c r="D17" s="1886" t="s">
        <v>16</v>
      </c>
      <c r="E17" s="1887"/>
      <c r="F17" s="208"/>
      <c r="H17" s="1431" t="s">
        <v>357</v>
      </c>
      <c r="I17" s="90">
        <v>3819.8</v>
      </c>
      <c r="J17" s="90">
        <v>3817.9</v>
      </c>
      <c r="K17" s="90">
        <v>3731.9</v>
      </c>
      <c r="L17" s="90">
        <v>3458.4</v>
      </c>
      <c r="M17" s="90">
        <v>3595.7</v>
      </c>
      <c r="N17" s="90">
        <v>3685.9</v>
      </c>
      <c r="O17" s="90">
        <v>3607.5</v>
      </c>
      <c r="P17" s="90">
        <v>3052.2</v>
      </c>
      <c r="Q17" s="90">
        <v>3238.9</v>
      </c>
      <c r="R17" s="90">
        <v>3123.9</v>
      </c>
      <c r="S17" s="90">
        <v>3055</v>
      </c>
      <c r="T17" s="90">
        <v>2620.3000000000002</v>
      </c>
      <c r="U17" s="90">
        <v>2633.5</v>
      </c>
      <c r="V17" s="90">
        <v>2642.2</v>
      </c>
      <c r="W17" s="90">
        <v>2487.6</v>
      </c>
      <c r="X17" s="90">
        <v>2669</v>
      </c>
      <c r="Y17" s="90">
        <v>2588.9</v>
      </c>
      <c r="Z17" s="90">
        <v>2388.1</v>
      </c>
      <c r="AA17" s="90">
        <v>2363.9</v>
      </c>
      <c r="AB17" s="90">
        <v>2354.1</v>
      </c>
      <c r="AC17" s="91">
        <v>2431</v>
      </c>
      <c r="AD17" s="90">
        <v>2255.8000000000002</v>
      </c>
      <c r="AE17" s="91">
        <v>2242.9</v>
      </c>
      <c r="AF17" s="91">
        <v>2139.9</v>
      </c>
      <c r="AG17" s="91">
        <v>2708</v>
      </c>
      <c r="AH17" s="91">
        <v>2706</v>
      </c>
      <c r="AI17" s="91">
        <v>2633.435851099</v>
      </c>
      <c r="AJ17" s="90">
        <v>2667.5819944340001</v>
      </c>
      <c r="AK17" s="90">
        <v>2640.0296280550001</v>
      </c>
      <c r="AL17" s="90">
        <v>2521.1</v>
      </c>
      <c r="AM17" s="90">
        <v>2418.5</v>
      </c>
      <c r="AN17" s="90">
        <v>2430</v>
      </c>
      <c r="AO17" s="90">
        <v>2485.1</v>
      </c>
      <c r="AP17" s="319">
        <v>2480.6999999999998</v>
      </c>
      <c r="AQ17" s="319">
        <v>2455.9</v>
      </c>
      <c r="AR17" s="319">
        <v>2513.6</v>
      </c>
      <c r="AS17" s="293">
        <v>2501.6999999999998</v>
      </c>
      <c r="AT17" s="293">
        <v>2520.1999999999998</v>
      </c>
      <c r="AU17" s="293">
        <v>2529.6</v>
      </c>
      <c r="AV17" s="293">
        <v>2755.2</v>
      </c>
      <c r="AW17" s="293">
        <v>2782.9</v>
      </c>
      <c r="AX17" s="319">
        <v>2925.8</v>
      </c>
      <c r="AY17" s="319">
        <v>2998.3</v>
      </c>
      <c r="AZ17" s="319">
        <v>3155.6</v>
      </c>
      <c r="BA17" s="293">
        <v>3582</v>
      </c>
      <c r="BB17" s="293">
        <v>3763.5</v>
      </c>
      <c r="BC17" s="1332">
        <v>3784.9</v>
      </c>
      <c r="BD17" s="319">
        <v>4377.3999999999996</v>
      </c>
      <c r="BE17" s="1332">
        <v>4464.5</v>
      </c>
      <c r="BF17" s="319">
        <v>4588.3</v>
      </c>
      <c r="BG17" s="319">
        <v>4557.3999999999996</v>
      </c>
      <c r="BH17" s="1332">
        <v>4585</v>
      </c>
      <c r="BI17" s="1332">
        <v>4735.3</v>
      </c>
      <c r="BJ17" s="1332">
        <v>4690</v>
      </c>
      <c r="BK17" s="1332">
        <v>4447.7</v>
      </c>
      <c r="BL17" s="1332">
        <v>4543.1000000000004</v>
      </c>
      <c r="BM17" s="1332">
        <v>4550.4586835843102</v>
      </c>
      <c r="BN17" s="320">
        <v>4548.2922683145798</v>
      </c>
    </row>
    <row r="18" spans="2:66" ht="19.5" customHeight="1">
      <c r="B18" s="74"/>
      <c r="C18" s="206"/>
      <c r="D18" s="1886" t="s">
        <v>19</v>
      </c>
      <c r="E18" s="1887"/>
      <c r="F18" s="208"/>
      <c r="H18" s="1431" t="s">
        <v>358</v>
      </c>
      <c r="I18" s="90">
        <v>1655.7</v>
      </c>
      <c r="J18" s="90">
        <v>1725.6</v>
      </c>
      <c r="K18" s="90">
        <v>1547.7</v>
      </c>
      <c r="L18" s="90">
        <v>1725.9</v>
      </c>
      <c r="M18" s="90">
        <v>1670.3</v>
      </c>
      <c r="N18" s="90">
        <v>1717</v>
      </c>
      <c r="O18" s="90">
        <v>1667.3</v>
      </c>
      <c r="P18" s="90">
        <v>1821.1</v>
      </c>
      <c r="Q18" s="90">
        <v>1834.4</v>
      </c>
      <c r="R18" s="90">
        <v>1836.9</v>
      </c>
      <c r="S18" s="90">
        <v>1967.2</v>
      </c>
      <c r="T18" s="90">
        <v>2007.7</v>
      </c>
      <c r="U18" s="90">
        <v>2027.1</v>
      </c>
      <c r="V18" s="90">
        <v>1988.1</v>
      </c>
      <c r="W18" s="90">
        <v>1955.2</v>
      </c>
      <c r="X18" s="90">
        <v>1972.3</v>
      </c>
      <c r="Y18" s="90">
        <v>2161.1999999999998</v>
      </c>
      <c r="Z18" s="90">
        <v>2180.1999999999998</v>
      </c>
      <c r="AA18" s="90">
        <v>2148</v>
      </c>
      <c r="AB18" s="90">
        <v>2170.1</v>
      </c>
      <c r="AC18" s="91">
        <v>2161.3000000000002</v>
      </c>
      <c r="AD18" s="90">
        <v>2416.4</v>
      </c>
      <c r="AE18" s="91">
        <v>2500.6</v>
      </c>
      <c r="AF18" s="91">
        <v>2513.8000000000002</v>
      </c>
      <c r="AG18" s="91">
        <v>2203.4</v>
      </c>
      <c r="AH18" s="91">
        <v>2275.6</v>
      </c>
      <c r="AI18" s="91">
        <v>2353.9850664209998</v>
      </c>
      <c r="AJ18" s="90">
        <v>2388.6734946930001</v>
      </c>
      <c r="AK18" s="90">
        <v>2408.8896635970004</v>
      </c>
      <c r="AL18" s="90">
        <v>2483.8000000000002</v>
      </c>
      <c r="AM18" s="90">
        <v>2492.3000000000002</v>
      </c>
      <c r="AN18" s="90">
        <v>2555.1999999999998</v>
      </c>
      <c r="AO18" s="90">
        <v>2675.2</v>
      </c>
      <c r="AP18" s="319">
        <v>2612.6999999999998</v>
      </c>
      <c r="AQ18" s="319">
        <v>2702.9</v>
      </c>
      <c r="AR18" s="319">
        <v>2643.1</v>
      </c>
      <c r="AS18" s="293">
        <v>2683.8</v>
      </c>
      <c r="AT18" s="293">
        <v>2774.8</v>
      </c>
      <c r="AU18" s="293">
        <v>2900.4</v>
      </c>
      <c r="AV18" s="293">
        <v>2959.7</v>
      </c>
      <c r="AW18" s="293">
        <v>3027.3</v>
      </c>
      <c r="AX18" s="319">
        <v>3012.9</v>
      </c>
      <c r="AY18" s="319">
        <v>3099</v>
      </c>
      <c r="AZ18" s="319">
        <v>3131</v>
      </c>
      <c r="BA18" s="293">
        <v>2824.8</v>
      </c>
      <c r="BB18" s="293">
        <v>2690.6</v>
      </c>
      <c r="BC18" s="1332">
        <v>2825</v>
      </c>
      <c r="BD18" s="319">
        <v>3078.1</v>
      </c>
      <c r="BE18" s="1332">
        <v>2831.6</v>
      </c>
      <c r="BF18" s="319">
        <v>2883.2</v>
      </c>
      <c r="BG18" s="319">
        <v>2909.4</v>
      </c>
      <c r="BH18" s="1332">
        <v>3038.9</v>
      </c>
      <c r="BI18" s="1332">
        <v>2977.2</v>
      </c>
      <c r="BJ18" s="1332">
        <v>2964.9</v>
      </c>
      <c r="BK18" s="1332">
        <v>3104.4</v>
      </c>
      <c r="BL18" s="1332">
        <v>3061</v>
      </c>
      <c r="BM18" s="1332">
        <v>3170.3153589563899</v>
      </c>
      <c r="BN18" s="320">
        <v>3211.4458474758403</v>
      </c>
    </row>
    <row r="19" spans="2:66" ht="19.5" customHeight="1">
      <c r="B19" s="74"/>
      <c r="C19" s="206"/>
      <c r="D19" s="1886" t="s">
        <v>21</v>
      </c>
      <c r="E19" s="1887"/>
      <c r="F19" s="208"/>
      <c r="H19" s="1433" t="s">
        <v>359</v>
      </c>
      <c r="I19" s="308"/>
      <c r="J19" s="308"/>
      <c r="K19" s="308"/>
      <c r="L19" s="308"/>
      <c r="M19" s="308"/>
      <c r="N19" s="308"/>
      <c r="O19" s="308"/>
      <c r="P19" s="308"/>
      <c r="Q19" s="308"/>
      <c r="R19" s="308"/>
      <c r="S19" s="308"/>
      <c r="T19" s="308"/>
      <c r="U19" s="308">
        <v>0.81373791057689338</v>
      </c>
      <c r="V19" s="308">
        <v>0.83706637098051628</v>
      </c>
      <c r="W19" s="308">
        <v>0.88849203514536745</v>
      </c>
      <c r="X19" s="308">
        <v>0.92850930596625503</v>
      </c>
      <c r="Y19" s="308">
        <v>0.90252745337284301</v>
      </c>
      <c r="Z19" s="308">
        <v>0.92619453924914674</v>
      </c>
      <c r="AA19" s="308">
        <v>0.96462090916510246</v>
      </c>
      <c r="AB19" s="308">
        <v>1.0427906976744186</v>
      </c>
      <c r="AC19" s="308">
        <v>1.048</v>
      </c>
      <c r="AD19" s="368">
        <v>1.0203</v>
      </c>
      <c r="AE19" s="369">
        <v>1.0306999999999999</v>
      </c>
      <c r="AF19" s="369">
        <v>1.0791999999999999</v>
      </c>
      <c r="AG19" s="369">
        <v>1.3332999999999999</v>
      </c>
      <c r="AH19" s="369">
        <v>1.3554999999999999</v>
      </c>
      <c r="AI19" s="420">
        <v>1.3785043142272584</v>
      </c>
      <c r="AJ19" s="421">
        <v>1.3890716451059033</v>
      </c>
      <c r="AK19" s="421">
        <v>1.3823677068555849</v>
      </c>
      <c r="AL19" s="421">
        <v>1.3280000000000001</v>
      </c>
      <c r="AM19" s="421">
        <v>1.3559000000000001</v>
      </c>
      <c r="AN19" s="421">
        <v>1.4710000000000001</v>
      </c>
      <c r="AO19" s="421">
        <v>1.4136</v>
      </c>
      <c r="AP19" s="420">
        <v>1.4440999999999999</v>
      </c>
      <c r="AQ19" s="420">
        <v>1.4835</v>
      </c>
      <c r="AR19" s="420">
        <v>1.6859</v>
      </c>
      <c r="AS19" s="422">
        <v>1.6234</v>
      </c>
      <c r="AT19" s="422">
        <v>1.7310000000000001</v>
      </c>
      <c r="AU19" s="422">
        <v>1.7777000000000001</v>
      </c>
      <c r="AV19" s="422">
        <v>2.0889000000000002</v>
      </c>
      <c r="AW19" s="422">
        <v>2.1772</v>
      </c>
      <c r="AX19" s="420">
        <v>2.2237</v>
      </c>
      <c r="AY19" s="420">
        <v>2.1974</v>
      </c>
      <c r="AZ19" s="420">
        <v>2.1631999999999998</v>
      </c>
      <c r="BA19" s="422">
        <v>1.9616</v>
      </c>
      <c r="BB19" s="422">
        <v>2.0045999999999999</v>
      </c>
      <c r="BC19" s="1346">
        <v>1.8036000000000001</v>
      </c>
      <c r="BD19" s="420">
        <v>1.7450000000000001</v>
      </c>
      <c r="BE19" s="1346">
        <f>BE17/BE15</f>
        <v>1.5869827953931464</v>
      </c>
      <c r="BF19" s="420">
        <v>1.484</v>
      </c>
      <c r="BG19" s="420">
        <v>1.456</v>
      </c>
      <c r="BH19" s="1346">
        <v>1.5085999999999999</v>
      </c>
      <c r="BI19" s="1346">
        <v>1.331</v>
      </c>
      <c r="BJ19" s="1346">
        <v>1.385</v>
      </c>
      <c r="BK19" s="1346">
        <v>1.3340000000000001</v>
      </c>
      <c r="BL19" s="1346">
        <v>1.4833000000000001</v>
      </c>
      <c r="BM19" s="1346">
        <v>1.2710999999999999</v>
      </c>
      <c r="BN19" s="423">
        <f>BN17/BN15</f>
        <v>1.3538559977009166</v>
      </c>
    </row>
    <row r="20" spans="2:66" ht="19.5" customHeight="1">
      <c r="B20" s="74"/>
      <c r="C20" s="206"/>
      <c r="D20" s="1884" t="s">
        <v>22</v>
      </c>
      <c r="E20" s="1884"/>
      <c r="F20" s="1884"/>
      <c r="H20" s="1434" t="s">
        <v>360</v>
      </c>
      <c r="I20" s="425"/>
      <c r="J20" s="425"/>
      <c r="K20" s="425"/>
      <c r="L20" s="425"/>
      <c r="M20" s="425"/>
      <c r="N20" s="425"/>
      <c r="O20" s="425"/>
      <c r="P20" s="425"/>
      <c r="Q20" s="425"/>
      <c r="R20" s="425"/>
      <c r="S20" s="425"/>
      <c r="T20" s="425"/>
      <c r="U20" s="425"/>
      <c r="V20" s="425"/>
      <c r="W20" s="425"/>
      <c r="X20" s="425"/>
      <c r="Y20" s="425"/>
      <c r="Z20" s="425"/>
      <c r="AA20" s="425"/>
      <c r="AB20" s="425"/>
      <c r="AC20" s="426">
        <v>1.9798</v>
      </c>
      <c r="AD20" s="427">
        <v>2.1132</v>
      </c>
      <c r="AE20" s="428">
        <v>2.1798999999999999</v>
      </c>
      <c r="AF20" s="428">
        <v>2.3471000000000002</v>
      </c>
      <c r="AG20" s="428">
        <v>2.4182000000000001</v>
      </c>
      <c r="AH20" s="428">
        <v>2.4954000000000001</v>
      </c>
      <c r="AI20" s="429">
        <v>2.6107266857475957</v>
      </c>
      <c r="AJ20" s="430">
        <v>2.6328999999999998</v>
      </c>
      <c r="AK20" s="430">
        <v>2.6436999999999999</v>
      </c>
      <c r="AL20" s="430">
        <v>2.6362649449183495</v>
      </c>
      <c r="AM20" s="431">
        <v>2.7530999999999999</v>
      </c>
      <c r="AN20" s="431">
        <v>3.0179</v>
      </c>
      <c r="AO20" s="431">
        <v>2.9354</v>
      </c>
      <c r="AP20" s="432">
        <v>2.9649999999999999</v>
      </c>
      <c r="AQ20" s="432">
        <v>3.1160999999999999</v>
      </c>
      <c r="AR20" s="432">
        <v>3.4586999999999999</v>
      </c>
      <c r="AS20" s="431">
        <v>3.3651</v>
      </c>
      <c r="AT20" s="431">
        <v>3.6368999999999998</v>
      </c>
      <c r="AU20" s="431">
        <v>3.8159999999999998</v>
      </c>
      <c r="AV20" s="431">
        <v>4.3327999999999998</v>
      </c>
      <c r="AW20" s="431">
        <v>4.5454999999999997</v>
      </c>
      <c r="AX20" s="432">
        <v>4.5136000000000003</v>
      </c>
      <c r="AY20" s="432">
        <v>4.4686000000000003</v>
      </c>
      <c r="AZ20" s="432">
        <v>4.3095999999999997</v>
      </c>
      <c r="BA20" s="431">
        <v>3.5084</v>
      </c>
      <c r="BB20" s="431">
        <v>3.4377</v>
      </c>
      <c r="BC20" s="431">
        <v>3.1499000000000001</v>
      </c>
      <c r="BD20" s="432">
        <v>2.9729999999999999</v>
      </c>
      <c r="BE20" s="431">
        <v>2.5939999999999999</v>
      </c>
      <c r="BF20" s="432">
        <v>2.4163999999999999</v>
      </c>
      <c r="BG20" s="432">
        <v>2.3849999999999998</v>
      </c>
      <c r="BH20" s="431">
        <v>2.5085000000000002</v>
      </c>
      <c r="BI20" s="431">
        <v>2.1669999999999998</v>
      </c>
      <c r="BJ20" s="431">
        <v>2.2599999999999998</v>
      </c>
      <c r="BK20" s="431">
        <v>2.2650000000000001</v>
      </c>
      <c r="BL20" s="431">
        <v>2.4826999999999999</v>
      </c>
      <c r="BM20" s="431">
        <v>2.1566999999999998</v>
      </c>
      <c r="BN20" s="433">
        <f>(BN17+BN18)/BN15</f>
        <v>2.3097829622422714</v>
      </c>
    </row>
    <row r="21" spans="2:66" ht="19.5" customHeight="1">
      <c r="B21" s="74"/>
      <c r="C21" s="206"/>
      <c r="D21" s="1886" t="s">
        <v>26</v>
      </c>
      <c r="E21" s="1887"/>
      <c r="F21" s="208"/>
      <c r="H21" s="434" t="s">
        <v>361</v>
      </c>
      <c r="I21" s="435"/>
      <c r="J21" s="435"/>
      <c r="K21" s="435"/>
      <c r="L21" s="435"/>
      <c r="M21" s="435"/>
      <c r="N21" s="435"/>
      <c r="O21" s="435"/>
      <c r="P21" s="435"/>
      <c r="Q21" s="435"/>
      <c r="R21" s="435"/>
      <c r="S21" s="435"/>
      <c r="T21" s="435"/>
      <c r="U21" s="435"/>
      <c r="V21" s="435"/>
      <c r="W21" s="435"/>
      <c r="X21" s="435"/>
      <c r="Y21" s="435"/>
      <c r="Z21" s="435"/>
      <c r="AA21" s="435"/>
      <c r="AB21" s="435"/>
      <c r="AC21" s="435"/>
      <c r="AD21" s="435"/>
      <c r="AE21" s="435"/>
      <c r="AF21" s="435"/>
      <c r="AG21" s="435"/>
      <c r="AH21" s="435"/>
      <c r="AI21" s="435"/>
      <c r="AJ21" s="435"/>
      <c r="AK21" s="435"/>
      <c r="AL21" s="435"/>
      <c r="AM21" s="435"/>
      <c r="AN21" s="435"/>
      <c r="AO21" s="435"/>
      <c r="AP21" s="435"/>
      <c r="AQ21" s="435"/>
      <c r="AR21" s="435"/>
      <c r="AS21" s="435"/>
      <c r="AT21" s="435"/>
      <c r="AU21" s="435"/>
      <c r="AV21" s="435"/>
      <c r="AW21" s="435"/>
      <c r="AX21" s="435"/>
      <c r="AY21" s="435"/>
      <c r="AZ21" s="435"/>
      <c r="BA21" s="435"/>
      <c r="BB21" s="435"/>
      <c r="BC21" s="435"/>
      <c r="BD21" s="435"/>
      <c r="BE21" s="1485"/>
      <c r="BF21" s="435"/>
      <c r="BG21" s="1555"/>
      <c r="BH21" s="1555"/>
      <c r="BI21" s="1555"/>
      <c r="BJ21" s="1555"/>
      <c r="BK21" s="1555"/>
      <c r="BL21" s="1555"/>
      <c r="BM21" s="1555"/>
      <c r="BN21" s="1555"/>
    </row>
    <row r="22" spans="2:66" ht="19.5" customHeight="1">
      <c r="B22" s="74"/>
      <c r="C22" s="206"/>
      <c r="D22" s="1886" t="s">
        <v>27</v>
      </c>
      <c r="E22" s="1887"/>
      <c r="F22" s="208"/>
      <c r="H22" s="262" t="s">
        <v>362</v>
      </c>
      <c r="I22" s="436"/>
      <c r="J22" s="436"/>
      <c r="K22" s="436"/>
      <c r="L22" s="436"/>
      <c r="M22" s="436"/>
      <c r="N22" s="436"/>
      <c r="O22" s="436"/>
      <c r="P22" s="436"/>
      <c r="Q22" s="436"/>
      <c r="R22" s="436"/>
      <c r="S22" s="436"/>
      <c r="T22" s="436"/>
      <c r="U22" s="436"/>
      <c r="V22" s="436"/>
      <c r="W22" s="436"/>
      <c r="X22" s="436"/>
      <c r="Y22" s="436"/>
      <c r="Z22" s="436"/>
      <c r="AA22" s="436"/>
      <c r="AB22" s="436"/>
      <c r="AC22" s="437"/>
      <c r="AD22" s="436"/>
      <c r="AE22" s="437"/>
      <c r="AF22" s="437"/>
      <c r="AG22" s="436"/>
      <c r="AH22" s="436"/>
      <c r="AI22" s="437"/>
      <c r="AJ22" s="436"/>
      <c r="AK22" s="436"/>
    </row>
    <row r="23" spans="2:66" ht="19.5" customHeight="1">
      <c r="B23" s="71"/>
      <c r="C23" s="206"/>
      <c r="D23" s="1886" t="s">
        <v>29</v>
      </c>
      <c r="E23" s="1887"/>
      <c r="F23" s="208"/>
      <c r="H23" s="135"/>
      <c r="I23" s="438"/>
      <c r="J23" s="438"/>
      <c r="K23" s="438"/>
      <c r="L23" s="438"/>
      <c r="M23" s="438"/>
      <c r="N23" s="438"/>
      <c r="O23" s="438"/>
      <c r="P23" s="438"/>
      <c r="Q23" s="438"/>
      <c r="R23" s="438"/>
      <c r="S23" s="438"/>
      <c r="T23" s="438"/>
      <c r="U23" s="438"/>
      <c r="V23" s="438"/>
      <c r="W23" s="438"/>
      <c r="X23" s="438"/>
      <c r="Y23" s="438"/>
      <c r="Z23" s="438"/>
      <c r="AA23" s="438"/>
      <c r="AB23" s="438"/>
      <c r="AC23" s="180"/>
      <c r="AD23" s="179"/>
      <c r="AE23" s="180"/>
      <c r="AF23" s="180"/>
      <c r="AG23" s="179"/>
      <c r="AH23" s="439"/>
      <c r="AI23" s="180"/>
      <c r="AJ23" s="179"/>
      <c r="AK23" s="179"/>
    </row>
    <row r="24" spans="2:66" ht="19.5" customHeight="1">
      <c r="B24" s="71"/>
      <c r="C24" s="206"/>
      <c r="D24" s="1886" t="s">
        <v>30</v>
      </c>
      <c r="E24" s="1887"/>
      <c r="F24" s="208"/>
      <c r="H24" s="440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436"/>
      <c r="AB24" s="436"/>
      <c r="AC24" s="137"/>
      <c r="AD24" s="136"/>
      <c r="AE24" s="137"/>
      <c r="AF24" s="137"/>
      <c r="AG24" s="136"/>
      <c r="AH24" s="441"/>
      <c r="AI24" s="137"/>
      <c r="AJ24" s="136"/>
      <c r="AK24" s="136"/>
    </row>
    <row r="25" spans="2:66" ht="19.5" customHeight="1">
      <c r="B25" s="71"/>
      <c r="C25" s="56"/>
      <c r="D25" s="56"/>
      <c r="E25" s="325"/>
      <c r="F25" s="56"/>
      <c r="H25" s="440"/>
      <c r="AN25" s="83"/>
      <c r="AO25" s="83"/>
      <c r="AP25" s="83"/>
      <c r="AQ25" s="83"/>
      <c r="AR25" s="83"/>
      <c r="AS25" s="83"/>
      <c r="AT25" s="83"/>
      <c r="AU25" s="83"/>
      <c r="AV25" s="83"/>
      <c r="AW25" s="83"/>
      <c r="AX25" s="83"/>
      <c r="AY25" s="83"/>
      <c r="AZ25" s="83"/>
      <c r="BA25" s="83"/>
      <c r="BB25" s="83"/>
      <c r="BC25" s="83"/>
      <c r="BD25" s="83"/>
      <c r="BE25" s="83"/>
      <c r="BF25" s="83"/>
      <c r="BG25" s="83"/>
      <c r="BH25" s="83"/>
      <c r="BI25" s="83"/>
      <c r="BJ25" s="83"/>
      <c r="BK25" s="83"/>
      <c r="BL25" s="83"/>
      <c r="BM25" s="83"/>
      <c r="BN25" s="83"/>
    </row>
    <row r="26" spans="2:66" ht="19.5" customHeight="1">
      <c r="B26" s="71"/>
      <c r="C26" s="1875" t="s">
        <v>6</v>
      </c>
      <c r="D26" s="1875"/>
      <c r="E26" s="1876"/>
      <c r="F26" s="56"/>
      <c r="AI26" s="442"/>
      <c r="AJ26" s="442"/>
      <c r="AK26" s="442"/>
      <c r="AL26" s="442"/>
      <c r="AM26" s="442"/>
      <c r="AN26" s="442"/>
      <c r="AO26" s="442"/>
      <c r="AP26" s="442"/>
      <c r="AQ26" s="442"/>
      <c r="AR26" s="442"/>
      <c r="AS26" s="442"/>
      <c r="AT26" s="442"/>
      <c r="AU26" s="442"/>
      <c r="AV26" s="442"/>
      <c r="AW26" s="442"/>
      <c r="AX26" s="442"/>
      <c r="AY26" s="442"/>
      <c r="AZ26" s="442"/>
      <c r="BA26" s="442"/>
      <c r="BB26" s="442"/>
      <c r="BC26" s="442"/>
      <c r="BD26" s="442"/>
      <c r="BE26" s="442"/>
      <c r="BF26" s="442"/>
      <c r="BG26" s="442"/>
      <c r="BH26" s="442"/>
      <c r="BI26" s="442"/>
      <c r="BJ26" s="442"/>
      <c r="BK26" s="442"/>
      <c r="BL26" s="442"/>
      <c r="BM26" s="442"/>
      <c r="BN26" s="442"/>
    </row>
    <row r="27" spans="2:66" ht="19.5" customHeight="1">
      <c r="B27" s="71"/>
      <c r="C27" s="230"/>
      <c r="D27" s="227"/>
      <c r="E27" s="228"/>
      <c r="F27" s="227"/>
    </row>
    <row r="28" spans="2:66" ht="19.5" customHeight="1">
      <c r="B28" s="245"/>
      <c r="C28" s="1875" t="s">
        <v>7</v>
      </c>
      <c r="D28" s="1875"/>
      <c r="E28" s="1890"/>
      <c r="F28" s="56"/>
    </row>
    <row r="29" spans="2:66" ht="19.5" customHeight="1">
      <c r="B29" s="245"/>
      <c r="C29" s="56"/>
      <c r="D29" s="235"/>
      <c r="E29" s="283"/>
      <c r="F29" s="235"/>
    </row>
    <row r="30" spans="2:66" ht="19.5" customHeight="1">
      <c r="B30" s="245"/>
      <c r="C30" s="1875" t="s">
        <v>31</v>
      </c>
      <c r="D30" s="1875"/>
      <c r="E30" s="1890"/>
      <c r="F30" s="56"/>
    </row>
    <row r="31" spans="2:66" ht="19.5" customHeight="1">
      <c r="B31" s="245"/>
      <c r="C31" s="56"/>
      <c r="D31" s="235"/>
      <c r="E31" s="283"/>
      <c r="F31" s="235"/>
    </row>
    <row r="32" spans="2:66" ht="19.5" customHeight="1">
      <c r="B32" s="245"/>
      <c r="C32" s="1875" t="s">
        <v>17</v>
      </c>
      <c r="D32" s="1875"/>
      <c r="E32" s="1890"/>
      <c r="F32" s="56"/>
    </row>
    <row r="33" spans="2:6" ht="19.5" customHeight="1">
      <c r="B33" s="245"/>
      <c r="C33" s="56"/>
      <c r="D33" s="235"/>
      <c r="E33" s="283"/>
      <c r="F33" s="235"/>
    </row>
    <row r="34" spans="2:6" ht="19.5" customHeight="1">
      <c r="B34" s="245"/>
      <c r="C34" s="1873" t="s">
        <v>8</v>
      </c>
      <c r="D34" s="1873"/>
      <c r="E34" s="1874"/>
      <c r="F34" s="53"/>
    </row>
    <row r="35" spans="2:6" ht="19.5" customHeight="1">
      <c r="B35" s="245"/>
      <c r="C35" s="227"/>
      <c r="D35" s="227"/>
      <c r="E35" s="273"/>
      <c r="F35" s="227"/>
    </row>
    <row r="36" spans="2:6" ht="19.5" customHeight="1">
      <c r="B36" s="245"/>
      <c r="C36" s="1875" t="s">
        <v>25</v>
      </c>
      <c r="D36" s="1875"/>
      <c r="E36" s="1890"/>
      <c r="F36" s="56"/>
    </row>
    <row r="37" spans="2:6" ht="19.5" customHeight="1">
      <c r="B37" s="245"/>
      <c r="C37" s="235"/>
      <c r="D37" s="235"/>
      <c r="E37" s="283"/>
      <c r="F37" s="235"/>
    </row>
    <row r="38" spans="2:6" ht="19.5" customHeight="1">
      <c r="B38" s="245"/>
      <c r="C38" s="1875" t="s">
        <v>32</v>
      </c>
      <c r="D38" s="1875"/>
      <c r="E38" s="1890"/>
      <c r="F38" s="56"/>
    </row>
    <row r="39" spans="2:6" ht="19.5" customHeight="1" thickBot="1">
      <c r="B39" s="296"/>
      <c r="C39" s="297"/>
      <c r="D39" s="297"/>
      <c r="E39" s="298"/>
    </row>
    <row r="40" spans="2:6" ht="19.5" customHeight="1" thickTop="1"/>
    <row r="41" spans="2:6" ht="19.5" customHeight="1"/>
    <row r="56" spans="5:6" ht="14.25" customHeight="1"/>
    <row r="57" spans="5:6" ht="14.25" customHeight="1"/>
    <row r="58" spans="5:6" ht="14.25" customHeight="1"/>
    <row r="59" spans="5:6" ht="14.25" customHeight="1"/>
    <row r="63" spans="5:6" ht="18" customHeight="1">
      <c r="E63" s="440"/>
      <c r="F63" s="440"/>
    </row>
    <row r="64" spans="5:6" ht="18" customHeight="1">
      <c r="E64" s="440"/>
      <c r="F64" s="440"/>
    </row>
    <row r="65" spans="5:70" ht="18" customHeight="1">
      <c r="E65" s="440"/>
      <c r="F65" s="440"/>
    </row>
    <row r="67" spans="5:70" ht="18" customHeight="1">
      <c r="BR67" s="38">
        <v>1026</v>
      </c>
    </row>
    <row r="73" spans="5:70" ht="9" customHeight="1"/>
    <row r="86" ht="12" customHeight="1"/>
    <row r="87" ht="12" customHeight="1"/>
    <row r="88" ht="12" customHeight="1"/>
    <row r="89" ht="12" customHeight="1"/>
    <row r="102" ht="12.75" customHeight="1"/>
    <row r="114" ht="15.75" customHeight="1"/>
    <row r="115" ht="9" customHeight="1"/>
    <row r="141" ht="9" customHeight="1"/>
    <row r="154" ht="8.25" customHeight="1"/>
    <row r="167" ht="13.5" customHeight="1"/>
    <row r="168" ht="13.5" customHeight="1"/>
    <row r="169" ht="13.5" customHeight="1"/>
  </sheetData>
  <mergeCells count="23">
    <mergeCell ref="C36:E36"/>
    <mergeCell ref="C38:E38"/>
    <mergeCell ref="C26:E26"/>
    <mergeCell ref="C28:E28"/>
    <mergeCell ref="D15:E15"/>
    <mergeCell ref="D16:E16"/>
    <mergeCell ref="D17:E17"/>
    <mergeCell ref="D18:E18"/>
    <mergeCell ref="D19:E19"/>
    <mergeCell ref="D20:F20"/>
    <mergeCell ref="D21:E21"/>
    <mergeCell ref="D22:E22"/>
    <mergeCell ref="D23:E23"/>
    <mergeCell ref="D24:E24"/>
    <mergeCell ref="C30:E30"/>
    <mergeCell ref="C32:E32"/>
    <mergeCell ref="C34:E34"/>
    <mergeCell ref="D14:E14"/>
    <mergeCell ref="B4:E4"/>
    <mergeCell ref="C8:E8"/>
    <mergeCell ref="C10:E10"/>
    <mergeCell ref="C12:E12"/>
    <mergeCell ref="D13:E13"/>
  </mergeCells>
  <phoneticPr fontId="3" type="noConversion"/>
  <hyperlinks>
    <hyperlink ref="C12" location="G_IS!A1" display="KB Financial Group" xr:uid="{00000000-0004-0000-0A00-000000000000}"/>
    <hyperlink ref="D21:E21" location="G_CAR!A1" display="Capital Adequacy" xr:uid="{00000000-0004-0000-0A00-000001000000}"/>
    <hyperlink ref="D22:E22" location="G_Structure!A1" display="Organizational Structure" xr:uid="{00000000-0004-0000-0A00-000002000000}"/>
    <hyperlink ref="D23:E23" location="G_Employees!A1" display="Employees / Branches" xr:uid="{00000000-0004-0000-0A00-000003000000}"/>
    <hyperlink ref="D14:E14" location="G_BS!A1" display="Condensed Balance Sheet" xr:uid="{00000000-0004-0000-0A00-000004000000}"/>
    <hyperlink ref="D15:E15" location="'G_Interest Income'!A1" display="Interest Income / Spread / Margin" xr:uid="{00000000-0004-0000-0A00-000005000000}"/>
    <hyperlink ref="D16:E16" location="G_Fee!A1" display="Fee and Commission Income" xr:uid="{00000000-0004-0000-0A00-000006000000}"/>
    <hyperlink ref="D17:E17" location="G_Other!A1" display="Other Operating Income" xr:uid="{00000000-0004-0000-0A00-000007000000}"/>
    <hyperlink ref="D18:E18" location="G_Provision!A1" display="Provision for Credit Losses" xr:uid="{00000000-0004-0000-0A00-000008000000}"/>
    <hyperlink ref="D19:E19" location="'G_G&amp;A'!A1" display="General &amp; Administrative Expenses" xr:uid="{00000000-0004-0000-0A00-000009000000}"/>
    <hyperlink ref="D13:E13" location="G_IS!A1" display="Condensed Income Statement" xr:uid="{00000000-0004-0000-0A00-00000A000000}"/>
    <hyperlink ref="D24:E24" location="'G_Credit Rating'!A1" display="Credit Ratings" xr:uid="{00000000-0004-0000-0A00-00000B000000}"/>
    <hyperlink ref="C10" location="Hightlights!A1" display="Highlights" xr:uid="{00000000-0004-0000-0A00-00000C000000}"/>
    <hyperlink ref="C10:E10" location="'Financial Highlights'!A1" display="Finanial Highlights" xr:uid="{00000000-0004-0000-0A00-00000D000000}"/>
    <hyperlink ref="C26" location="B_IS!A1" display="KB Kookmin Bank" xr:uid="{00000000-0004-0000-0A00-00000E000000}"/>
    <hyperlink ref="C28" location="S_IS!A1" display="KB Securities" xr:uid="{00000000-0004-0000-0A00-00000F000000}"/>
    <hyperlink ref="C32" location="C_IS!A1" display="KB Kookmin Card" xr:uid="{00000000-0004-0000-0A00-000010000000}"/>
    <hyperlink ref="C36" location="Other_IS!A1" display="Other Subsidiaries" xr:uid="{00000000-0004-0000-0A00-000011000000}"/>
    <hyperlink ref="C38" location="Contacts!A1" display="Contacts" xr:uid="{00000000-0004-0000-0A00-000012000000}"/>
    <hyperlink ref="C30" location="I_Key!A1" display="KB Insurance" xr:uid="{00000000-0004-0000-0A00-000013000000}"/>
    <hyperlink ref="C34:E34" location="L_IS!A1" display="KB Life Insurance" xr:uid="{00000000-0004-0000-0A00-000014000000}"/>
    <hyperlink ref="C8:E8" location="Disclaimer!A1" display="Disclaimer" xr:uid="{00000000-0004-0000-0A00-000015000000}"/>
  </hyperlinks>
  <pageMargins left="0.39370078740157483" right="0.39370078740157483" top="0.47244094488188981" bottom="0.47244094488188981" header="0.31496062992125984" footer="0.31496062992125984"/>
  <pageSetup paperSize="9" scale="57" fitToHeight="0" orientation="landscape" r:id="rId1"/>
  <headerFooter alignWithMargins="0"/>
  <rowBreaks count="3" manualBreakCount="3">
    <brk id="73" max="16383" man="1"/>
    <brk id="102" max="16383" man="1"/>
    <brk id="128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P67"/>
  <sheetViews>
    <sheetView showGridLines="0" view="pageBreakPreview" zoomScale="70" zoomScaleNormal="70" zoomScaleSheetLayoutView="70" workbookViewId="0">
      <selection activeCell="D22" sqref="D22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11" width="13.75" style="38" hidden="1" customWidth="1"/>
    <col min="12" max="12" width="39.625" style="38" hidden="1" customWidth="1"/>
    <col min="13" max="27" width="13.75" style="38" hidden="1" customWidth="1"/>
    <col min="28" max="28" width="13.75" style="48" hidden="1" customWidth="1"/>
    <col min="29" max="45" width="13.75" style="38" hidden="1" customWidth="1"/>
    <col min="46" max="49" width="17.375" style="38" hidden="1" customWidth="1"/>
    <col min="50" max="50" width="15.125" style="38" hidden="1" customWidth="1"/>
    <col min="51" max="55" width="15.125" style="38" customWidth="1"/>
    <col min="56" max="56" width="15.125" style="1728" customWidth="1"/>
    <col min="57" max="57" width="15.125" style="38" customWidth="1"/>
    <col min="58" max="58" width="15.125" style="1776" customWidth="1"/>
    <col min="59" max="59" width="15.25" style="38" customWidth="1"/>
    <col min="60" max="16384" width="10.75" style="38"/>
  </cols>
  <sheetData>
    <row r="1" spans="1:60" ht="5.25" customHeight="1">
      <c r="A1" s="38" t="s">
        <v>1</v>
      </c>
    </row>
    <row r="2" spans="1:60" ht="28.5" customHeight="1">
      <c r="H2" s="39"/>
      <c r="AO2" s="443"/>
    </row>
    <row r="3" spans="1:60" ht="3" customHeight="1">
      <c r="H3" s="40"/>
    </row>
    <row r="4" spans="1:60" ht="30" customHeight="1">
      <c r="B4" s="1879" t="s">
        <v>37</v>
      </c>
      <c r="C4" s="1879"/>
      <c r="D4" s="1879"/>
      <c r="E4" s="1879"/>
      <c r="F4" s="41"/>
      <c r="G4" s="42"/>
      <c r="H4" s="64" t="s">
        <v>363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</row>
    <row r="5" spans="1:60" ht="18" customHeight="1">
      <c r="AB5" s="38"/>
    </row>
    <row r="6" spans="1:60" ht="3" customHeight="1" thickBot="1">
      <c r="H6" s="40"/>
    </row>
    <row r="7" spans="1:60" ht="12" customHeight="1" thickTop="1">
      <c r="B7" s="185"/>
      <c r="C7" s="67"/>
      <c r="D7" s="67"/>
      <c r="E7" s="68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</row>
    <row r="8" spans="1:60" ht="19.5" customHeight="1" thickBot="1">
      <c r="B8" s="74"/>
      <c r="C8" s="1875" t="s">
        <v>2</v>
      </c>
      <c r="D8" s="1875"/>
      <c r="E8" s="1876"/>
      <c r="F8" s="56"/>
      <c r="H8" s="77" t="s">
        <v>39</v>
      </c>
      <c r="I8" s="78" t="s">
        <v>159</v>
      </c>
      <c r="J8" s="78" t="s">
        <v>160</v>
      </c>
      <c r="K8" s="78" t="s">
        <v>161</v>
      </c>
      <c r="L8" s="78" t="s">
        <v>162</v>
      </c>
      <c r="M8" s="78" t="s">
        <v>163</v>
      </c>
      <c r="N8" s="78" t="s">
        <v>164</v>
      </c>
      <c r="O8" s="78" t="s">
        <v>165</v>
      </c>
      <c r="P8" s="78" t="s">
        <v>166</v>
      </c>
      <c r="Q8" s="78" t="s">
        <v>167</v>
      </c>
      <c r="R8" s="78" t="s">
        <v>168</v>
      </c>
      <c r="S8" s="78" t="s">
        <v>169</v>
      </c>
      <c r="T8" s="78" t="s">
        <v>170</v>
      </c>
      <c r="U8" s="78" t="s">
        <v>338</v>
      </c>
      <c r="V8" s="78" t="s">
        <v>172</v>
      </c>
      <c r="W8" s="78" t="s">
        <v>173</v>
      </c>
      <c r="X8" s="78" t="s">
        <v>174</v>
      </c>
      <c r="Y8" s="78" t="s">
        <v>364</v>
      </c>
      <c r="Z8" s="78" t="s">
        <v>176</v>
      </c>
      <c r="AA8" s="78" t="s">
        <v>177</v>
      </c>
      <c r="AB8" s="78" t="s">
        <v>178</v>
      </c>
      <c r="AC8" s="78" t="s">
        <v>179</v>
      </c>
      <c r="AD8" s="78" t="s">
        <v>180</v>
      </c>
      <c r="AE8" s="78" t="s">
        <v>181</v>
      </c>
      <c r="AF8" s="78" t="s">
        <v>182</v>
      </c>
      <c r="AG8" s="78" t="s">
        <v>341</v>
      </c>
      <c r="AH8" s="78" t="s">
        <v>342</v>
      </c>
      <c r="AI8" s="78" t="s">
        <v>185</v>
      </c>
      <c r="AJ8" s="78" t="s">
        <v>343</v>
      </c>
      <c r="AK8" s="81" t="s">
        <v>344</v>
      </c>
      <c r="AL8" s="81" t="s">
        <v>188</v>
      </c>
      <c r="AM8" s="81" t="s">
        <v>189</v>
      </c>
      <c r="AN8" s="81" t="s">
        <v>190</v>
      </c>
      <c r="AO8" s="81" t="s">
        <v>191</v>
      </c>
      <c r="AP8" s="81" t="s">
        <v>365</v>
      </c>
      <c r="AQ8" s="81" t="s">
        <v>366</v>
      </c>
      <c r="AR8" s="81" t="s">
        <v>367</v>
      </c>
      <c r="AS8" s="81" t="s">
        <v>368</v>
      </c>
      <c r="AT8" s="81" t="s">
        <v>369</v>
      </c>
      <c r="AU8" s="81" t="s">
        <v>370</v>
      </c>
      <c r="AV8" s="81" t="s">
        <v>787</v>
      </c>
      <c r="AW8" s="81" t="s">
        <v>794</v>
      </c>
      <c r="AX8" s="81" t="s">
        <v>798</v>
      </c>
      <c r="AY8" s="81" t="s">
        <v>806</v>
      </c>
      <c r="AZ8" s="81" t="s">
        <v>807</v>
      </c>
      <c r="BA8" s="81" t="s">
        <v>816</v>
      </c>
      <c r="BB8" s="78" t="s">
        <v>823</v>
      </c>
      <c r="BC8" s="78" t="s">
        <v>836</v>
      </c>
      <c r="BD8" s="78" t="s">
        <v>858</v>
      </c>
      <c r="BE8" s="78" t="s">
        <v>860</v>
      </c>
      <c r="BF8" s="78" t="s">
        <v>893</v>
      </c>
      <c r="BG8" s="78" t="s">
        <v>892</v>
      </c>
    </row>
    <row r="9" spans="1:60" ht="19.5" customHeight="1">
      <c r="B9" s="71"/>
      <c r="C9" s="75"/>
      <c r="D9" s="75"/>
      <c r="E9" s="76"/>
      <c r="F9" s="75"/>
      <c r="H9" s="203" t="s">
        <v>371</v>
      </c>
      <c r="I9" s="248">
        <v>22693.835999999999</v>
      </c>
      <c r="J9" s="248">
        <v>23189.966</v>
      </c>
      <c r="K9" s="248">
        <v>23668.52</v>
      </c>
      <c r="L9" s="248">
        <v>24221.002</v>
      </c>
      <c r="M9" s="248">
        <v>24248.598000000002</v>
      </c>
      <c r="N9" s="248">
        <v>24944.614000000001</v>
      </c>
      <c r="O9" s="248">
        <v>25236.35</v>
      </c>
      <c r="P9" s="248">
        <v>25658.74</v>
      </c>
      <c r="Q9" s="248">
        <v>25585.978999999999</v>
      </c>
      <c r="R9" s="248">
        <v>25973.817999999999</v>
      </c>
      <c r="S9" s="248">
        <v>26430.71</v>
      </c>
      <c r="T9" s="248">
        <v>26756.400000000001</v>
      </c>
      <c r="U9" s="248">
        <v>29264.492999999999</v>
      </c>
      <c r="V9" s="248">
        <v>30186.965</v>
      </c>
      <c r="W9" s="248">
        <v>30740.241000000002</v>
      </c>
      <c r="X9" s="357">
        <v>31603.599999999999</v>
      </c>
      <c r="Y9" s="357">
        <v>31059.5</v>
      </c>
      <c r="Z9" s="357">
        <v>31991</v>
      </c>
      <c r="AA9" s="357">
        <v>32935.300000000003</v>
      </c>
      <c r="AB9" s="248">
        <v>33769.699999999997</v>
      </c>
      <c r="AC9" s="248">
        <v>32993.825823160601</v>
      </c>
      <c r="AD9" s="248">
        <v>33698.6</v>
      </c>
      <c r="AE9" s="358">
        <v>34867.599999999999</v>
      </c>
      <c r="AF9" s="358">
        <v>36021.1</v>
      </c>
      <c r="AG9" s="358">
        <v>35426.1</v>
      </c>
      <c r="AH9" s="358">
        <v>35983.4</v>
      </c>
      <c r="AI9" s="357">
        <v>36867.300000000003</v>
      </c>
      <c r="AJ9" s="357">
        <v>36016.6</v>
      </c>
      <c r="AK9" s="357">
        <v>36895.800000000003</v>
      </c>
      <c r="AL9" s="248">
        <v>38690.1</v>
      </c>
      <c r="AM9" s="248">
        <v>39920.199999999997</v>
      </c>
      <c r="AN9" s="357">
        <v>42542.1</v>
      </c>
      <c r="AO9" s="357">
        <v>42305.5</v>
      </c>
      <c r="AP9" s="248">
        <v>43642.256969726972</v>
      </c>
      <c r="AQ9" s="357">
        <v>44215.3</v>
      </c>
      <c r="AR9" s="357">
        <v>45438.6</v>
      </c>
      <c r="AS9" s="357">
        <v>45032</v>
      </c>
      <c r="AT9" s="248">
        <v>47850.6</v>
      </c>
      <c r="AU9" s="248">
        <v>48590</v>
      </c>
      <c r="AV9" s="1347">
        <v>49687.7</v>
      </c>
      <c r="AW9" s="357">
        <v>49390.3</v>
      </c>
      <c r="AX9" s="1347">
        <v>50871.799999999996</v>
      </c>
      <c r="AY9" s="357">
        <v>51437.1</v>
      </c>
      <c r="AZ9" s="357">
        <v>52322.5</v>
      </c>
      <c r="BA9" s="1347">
        <v>52477.4</v>
      </c>
      <c r="BB9" s="1347">
        <v>53730.899999999994</v>
      </c>
      <c r="BC9" s="1347">
        <v>54397.8</v>
      </c>
      <c r="BD9" s="1347">
        <v>54867.5</v>
      </c>
      <c r="BE9" s="1347">
        <v>54292.141139157764</v>
      </c>
      <c r="BF9" s="1347">
        <v>54412.815729109629</v>
      </c>
      <c r="BG9" s="444">
        <v>55599.404730680297</v>
      </c>
      <c r="BH9" s="83"/>
    </row>
    <row r="10" spans="1:60" ht="19.5" customHeight="1">
      <c r="B10" s="74"/>
      <c r="C10" s="1875" t="s">
        <v>36</v>
      </c>
      <c r="D10" s="1875"/>
      <c r="E10" s="1876"/>
      <c r="F10" s="56"/>
      <c r="H10" s="193" t="s">
        <v>372</v>
      </c>
      <c r="I10" s="90">
        <v>22693.835999999999</v>
      </c>
      <c r="J10" s="90">
        <v>23013.692999999999</v>
      </c>
      <c r="K10" s="90">
        <v>23488.641</v>
      </c>
      <c r="L10" s="90">
        <v>24038.095000000001</v>
      </c>
      <c r="M10" s="90">
        <v>24062.474999999999</v>
      </c>
      <c r="N10" s="90">
        <v>24750.804</v>
      </c>
      <c r="O10" s="90">
        <v>25034.725999999999</v>
      </c>
      <c r="P10" s="90">
        <v>25433.823</v>
      </c>
      <c r="Q10" s="90">
        <v>25351.91</v>
      </c>
      <c r="R10" s="90">
        <v>25737.811000000002</v>
      </c>
      <c r="S10" s="90">
        <v>26167.64</v>
      </c>
      <c r="T10" s="90">
        <v>26518.9</v>
      </c>
      <c r="U10" s="90">
        <v>29013.954000000002</v>
      </c>
      <c r="V10" s="90">
        <v>29931.149000000001</v>
      </c>
      <c r="W10" s="90">
        <v>30624.725999999999</v>
      </c>
      <c r="X10" s="91">
        <v>31603.599999999999</v>
      </c>
      <c r="Y10" s="91">
        <v>31059.5</v>
      </c>
      <c r="Z10" s="91">
        <v>31991</v>
      </c>
      <c r="AA10" s="91">
        <v>32935.300000000003</v>
      </c>
      <c r="AB10" s="90">
        <v>33769.699999999997</v>
      </c>
      <c r="AC10" s="90">
        <v>32993.825823160601</v>
      </c>
      <c r="AD10" s="90">
        <v>33698.6</v>
      </c>
      <c r="AE10" s="293">
        <v>34468.5</v>
      </c>
      <c r="AF10" s="293">
        <v>35318.199999999997</v>
      </c>
      <c r="AG10" s="293">
        <v>34709.9</v>
      </c>
      <c r="AH10" s="293">
        <v>35251</v>
      </c>
      <c r="AI10" s="91">
        <v>35726.832283698837</v>
      </c>
      <c r="AJ10" s="91">
        <v>34504.300000000003</v>
      </c>
      <c r="AK10" s="91">
        <v>34886.300000000003</v>
      </c>
      <c r="AL10" s="90">
        <v>36089.800000000003</v>
      </c>
      <c r="AM10" s="90">
        <v>37048.800000000003</v>
      </c>
      <c r="AN10" s="91">
        <v>39670.294999999998</v>
      </c>
      <c r="AO10" s="91">
        <v>39144.300000000003</v>
      </c>
      <c r="AP10" s="90">
        <v>39885.300000000003</v>
      </c>
      <c r="AQ10" s="91">
        <v>39783.800000000003</v>
      </c>
      <c r="AR10" s="91">
        <v>40488.6</v>
      </c>
      <c r="AS10" s="91">
        <v>40103.660000000003</v>
      </c>
      <c r="AT10" s="90">
        <v>42142</v>
      </c>
      <c r="AU10" s="90">
        <v>42879.8</v>
      </c>
      <c r="AV10" s="1348">
        <v>43975.5</v>
      </c>
      <c r="AW10" s="91">
        <v>43663.8</v>
      </c>
      <c r="AX10" s="1348">
        <v>44708.1</v>
      </c>
      <c r="AY10" s="91">
        <v>45453.7</v>
      </c>
      <c r="AZ10" s="91">
        <v>46673.2</v>
      </c>
      <c r="BA10" s="1348">
        <v>46794.3</v>
      </c>
      <c r="BB10" s="1348">
        <v>47660.7</v>
      </c>
      <c r="BC10" s="1348">
        <v>48668.4</v>
      </c>
      <c r="BD10" s="1348">
        <v>49512.069662165726</v>
      </c>
      <c r="BE10" s="1348">
        <v>49353.373839355307</v>
      </c>
      <c r="BF10" s="1348">
        <v>49896.28916704013</v>
      </c>
      <c r="BG10" s="445">
        <v>50801.077355932866</v>
      </c>
      <c r="BH10" s="83"/>
    </row>
    <row r="11" spans="1:60" ht="19.5" customHeight="1">
      <c r="B11" s="74"/>
      <c r="C11" s="89"/>
      <c r="D11" s="75"/>
      <c r="E11" s="76"/>
      <c r="F11" s="75"/>
      <c r="H11" s="193" t="s">
        <v>373</v>
      </c>
      <c r="I11" s="90" t="s">
        <v>374</v>
      </c>
      <c r="J11" s="90">
        <v>1931.758</v>
      </c>
      <c r="K11" s="90">
        <v>1931.758</v>
      </c>
      <c r="L11" s="90">
        <v>1931.758</v>
      </c>
      <c r="M11" s="90">
        <v>1931.758</v>
      </c>
      <c r="N11" s="90">
        <v>1931.758</v>
      </c>
      <c r="O11" s="90">
        <v>1931.758</v>
      </c>
      <c r="P11" s="90">
        <v>1931.758</v>
      </c>
      <c r="Q11" s="90">
        <v>1931.758</v>
      </c>
      <c r="R11" s="90">
        <v>1931.758</v>
      </c>
      <c r="S11" s="90">
        <v>1931.758</v>
      </c>
      <c r="T11" s="90">
        <v>1931.8</v>
      </c>
      <c r="U11" s="90">
        <v>2090.6</v>
      </c>
      <c r="V11" s="90">
        <v>2090.558</v>
      </c>
      <c r="W11" s="90">
        <v>2090.558</v>
      </c>
      <c r="X11" s="91">
        <v>2090.558</v>
      </c>
      <c r="Y11" s="91">
        <v>2090.6</v>
      </c>
      <c r="Z11" s="91">
        <v>2090.6</v>
      </c>
      <c r="AA11" s="91">
        <v>2090.6</v>
      </c>
      <c r="AB11" s="90">
        <v>2090.5576849990002</v>
      </c>
      <c r="AC11" s="90">
        <v>2090.5576929889999</v>
      </c>
      <c r="AD11" s="90">
        <v>2090.5576929849999</v>
      </c>
      <c r="AE11" s="293">
        <v>2090.6</v>
      </c>
      <c r="AF11" s="293">
        <v>2085.6</v>
      </c>
      <c r="AG11" s="293">
        <v>2090.6</v>
      </c>
      <c r="AH11" s="293">
        <v>2090.6</v>
      </c>
      <c r="AI11" s="91">
        <v>2090.5576850000002</v>
      </c>
      <c r="AJ11" s="91">
        <v>2090.6</v>
      </c>
      <c r="AK11" s="91">
        <v>2090.6</v>
      </c>
      <c r="AL11" s="90">
        <v>2090.6</v>
      </c>
      <c r="AM11" s="90">
        <v>2090.6</v>
      </c>
      <c r="AN11" s="91">
        <v>2090.6</v>
      </c>
      <c r="AO11" s="91">
        <v>2090.6</v>
      </c>
      <c r="AP11" s="90">
        <v>2090.6</v>
      </c>
      <c r="AQ11" s="91">
        <v>2090.6</v>
      </c>
      <c r="AR11" s="91">
        <v>2090.6</v>
      </c>
      <c r="AS11" s="91">
        <v>2090.6</v>
      </c>
      <c r="AT11" s="90">
        <v>2090.6</v>
      </c>
      <c r="AU11" s="90">
        <v>2090.6</v>
      </c>
      <c r="AV11" s="1348">
        <v>2090.6</v>
      </c>
      <c r="AW11" s="91">
        <v>2090.6</v>
      </c>
      <c r="AX11" s="1348">
        <v>2090.6</v>
      </c>
      <c r="AY11" s="91">
        <v>2090.6</v>
      </c>
      <c r="AZ11" s="91">
        <v>2090.6</v>
      </c>
      <c r="BA11" s="1348">
        <v>2090.6</v>
      </c>
      <c r="BB11" s="1348">
        <v>2090.6</v>
      </c>
      <c r="BC11" s="1348">
        <v>2090.6</v>
      </c>
      <c r="BD11" s="1348">
        <v>2090.6</v>
      </c>
      <c r="BE11" s="1348">
        <v>2090.5576850000002</v>
      </c>
      <c r="BF11" s="1348">
        <v>2090.5576850000002</v>
      </c>
      <c r="BG11" s="445">
        <v>2090.5576850000002</v>
      </c>
      <c r="BH11" s="83"/>
    </row>
    <row r="12" spans="1:60" ht="19.5" customHeight="1">
      <c r="B12" s="74"/>
      <c r="C12" s="1875" t="s">
        <v>0</v>
      </c>
      <c r="D12" s="1875"/>
      <c r="E12" s="1876"/>
      <c r="F12" s="56"/>
      <c r="H12" s="193" t="s">
        <v>375</v>
      </c>
      <c r="I12" s="90">
        <v>12226.597</v>
      </c>
      <c r="J12" s="90">
        <v>12226.597</v>
      </c>
      <c r="K12" s="90">
        <v>12226.597</v>
      </c>
      <c r="L12" s="90">
        <v>12226.597</v>
      </c>
      <c r="M12" s="90">
        <v>12226.597</v>
      </c>
      <c r="N12" s="90">
        <v>12226.597</v>
      </c>
      <c r="O12" s="90">
        <v>12226.597</v>
      </c>
      <c r="P12" s="90">
        <v>12226.597</v>
      </c>
      <c r="Q12" s="90">
        <v>12226.597</v>
      </c>
      <c r="R12" s="90">
        <v>12226.597</v>
      </c>
      <c r="S12" s="90">
        <v>12226.597</v>
      </c>
      <c r="T12" s="90">
        <v>12226.6</v>
      </c>
      <c r="U12" s="90">
        <v>13190.275</v>
      </c>
      <c r="V12" s="90">
        <v>13190.275</v>
      </c>
      <c r="W12" s="90">
        <v>13190.275</v>
      </c>
      <c r="X12" s="91">
        <v>13190.275</v>
      </c>
      <c r="Y12" s="91">
        <v>13190.3</v>
      </c>
      <c r="Z12" s="91">
        <v>13190.3</v>
      </c>
      <c r="AA12" s="91">
        <v>13190.3</v>
      </c>
      <c r="AB12" s="90">
        <v>13190.275095825</v>
      </c>
      <c r="AC12" s="90">
        <v>13190.275095825</v>
      </c>
      <c r="AD12" s="90">
        <v>13190.275095303999</v>
      </c>
      <c r="AE12" s="293">
        <v>13190.3</v>
      </c>
      <c r="AF12" s="293">
        <v>13190.3</v>
      </c>
      <c r="AG12" s="293">
        <v>13190.3</v>
      </c>
      <c r="AH12" s="293">
        <v>13190.3</v>
      </c>
      <c r="AI12" s="91">
        <v>13190.275095303999</v>
      </c>
      <c r="AJ12" s="91">
        <v>13190.3</v>
      </c>
      <c r="AK12" s="91">
        <v>13190.3</v>
      </c>
      <c r="AL12" s="90">
        <v>13190.3</v>
      </c>
      <c r="AM12" s="90">
        <v>13190.3</v>
      </c>
      <c r="AN12" s="91">
        <v>13190.3</v>
      </c>
      <c r="AO12" s="91">
        <v>13190.3</v>
      </c>
      <c r="AP12" s="90">
        <v>13190.3</v>
      </c>
      <c r="AQ12" s="91">
        <v>13190.3</v>
      </c>
      <c r="AR12" s="91">
        <v>13190.3</v>
      </c>
      <c r="AS12" s="91">
        <v>13190.3</v>
      </c>
      <c r="AT12" s="90">
        <v>13190.3</v>
      </c>
      <c r="AU12" s="90">
        <v>13190.3</v>
      </c>
      <c r="AV12" s="1348">
        <v>13190.3</v>
      </c>
      <c r="AW12" s="91">
        <v>13190.3</v>
      </c>
      <c r="AX12" s="1348">
        <v>13190.3</v>
      </c>
      <c r="AY12" s="91">
        <v>13190.3</v>
      </c>
      <c r="AZ12" s="91">
        <v>13190.3</v>
      </c>
      <c r="BA12" s="1348">
        <v>13192.6</v>
      </c>
      <c r="BB12" s="1348">
        <v>13192.6</v>
      </c>
      <c r="BC12" s="1348">
        <v>13192.6</v>
      </c>
      <c r="BD12" s="1348">
        <v>13192.597442697999</v>
      </c>
      <c r="BE12" s="1348">
        <v>13192.597442697999</v>
      </c>
      <c r="BF12" s="1348">
        <v>5692.5974426980001</v>
      </c>
      <c r="BG12" s="445">
        <v>5692.5974426990006</v>
      </c>
      <c r="BH12" s="83"/>
    </row>
    <row r="13" spans="1:60" ht="19.5" customHeight="1">
      <c r="B13" s="74"/>
      <c r="C13" s="206"/>
      <c r="D13" s="1886" t="s">
        <v>9</v>
      </c>
      <c r="E13" s="1887"/>
      <c r="F13" s="208"/>
      <c r="H13" s="193" t="s">
        <v>376</v>
      </c>
      <c r="I13" s="90">
        <v>5251.7780000000002</v>
      </c>
      <c r="J13" s="90">
        <v>5440.9610000000002</v>
      </c>
      <c r="K13" s="90">
        <v>5823.0630000000001</v>
      </c>
      <c r="L13" s="90">
        <v>6134.2089999999998</v>
      </c>
      <c r="M13" s="90">
        <v>6615.7269999999999</v>
      </c>
      <c r="N13" s="90">
        <v>6879.03</v>
      </c>
      <c r="O13" s="90">
        <v>7237.4949999999999</v>
      </c>
      <c r="P13" s="90">
        <v>7665.174</v>
      </c>
      <c r="Q13" s="90">
        <v>8015.2619999999997</v>
      </c>
      <c r="R13" s="90">
        <v>7979.8609999999999</v>
      </c>
      <c r="S13" s="90">
        <v>8547.0869999999995</v>
      </c>
      <c r="T13" s="90">
        <v>9140.1</v>
      </c>
      <c r="U13" s="91">
        <v>12229.2</v>
      </c>
      <c r="V13" s="91">
        <v>12601.361000000001</v>
      </c>
      <c r="W13" s="91">
        <v>13594.933999999999</v>
      </c>
      <c r="X13" s="91">
        <v>14492.438</v>
      </c>
      <c r="Y13" s="91">
        <v>15044.2</v>
      </c>
      <c r="Z13" s="91">
        <v>15173.6</v>
      </c>
      <c r="AA13" s="91">
        <v>16120.4</v>
      </c>
      <c r="AB13" s="90">
        <v>17074.125967181</v>
      </c>
      <c r="AC13" s="90">
        <v>17282.441562316002</v>
      </c>
      <c r="AD13" s="90">
        <v>17349.948282268</v>
      </c>
      <c r="AE13" s="293">
        <v>18339</v>
      </c>
      <c r="AF13" s="293">
        <v>19278.2</v>
      </c>
      <c r="AG13" s="293">
        <v>19709.5</v>
      </c>
      <c r="AH13" s="293">
        <v>19574.7</v>
      </c>
      <c r="AI13" s="91">
        <v>20793.866413228003</v>
      </c>
      <c r="AJ13" s="91">
        <v>21949.9</v>
      </c>
      <c r="AK13" s="91">
        <v>22517.4</v>
      </c>
      <c r="AL13" s="90">
        <v>22903.1</v>
      </c>
      <c r="AM13" s="90">
        <v>24075.9</v>
      </c>
      <c r="AN13" s="91">
        <v>25063.276000000002</v>
      </c>
      <c r="AO13" s="91">
        <v>25672.814871822</v>
      </c>
      <c r="AP13" s="90">
        <v>26099.8</v>
      </c>
      <c r="AQ13" s="91">
        <v>27179.8</v>
      </c>
      <c r="AR13" s="91">
        <v>28314.3</v>
      </c>
      <c r="AS13" s="91">
        <v>28447.200000000001</v>
      </c>
      <c r="AT13" s="90">
        <v>29813.7</v>
      </c>
      <c r="AU13" s="90">
        <v>30853.599999999999</v>
      </c>
      <c r="AV13" s="1348">
        <v>31983.3</v>
      </c>
      <c r="AW13" s="91">
        <v>32029.200000000001</v>
      </c>
      <c r="AX13" s="1348">
        <v>32439.1</v>
      </c>
      <c r="AY13" s="91">
        <v>33819.4</v>
      </c>
      <c r="AZ13" s="91">
        <v>34569.300000000003</v>
      </c>
      <c r="BA13" s="1348">
        <v>34808.199999999997</v>
      </c>
      <c r="BB13" s="1348">
        <v>36156.400000000001</v>
      </c>
      <c r="BC13" s="1348">
        <v>36688.9</v>
      </c>
      <c r="BD13" s="1348">
        <v>37992.091396013995</v>
      </c>
      <c r="BE13" s="1348">
        <v>38333.740775036</v>
      </c>
      <c r="BF13" s="1348">
        <v>46394.646891996003</v>
      </c>
      <c r="BG13" s="445">
        <v>46129.278620792997</v>
      </c>
      <c r="BH13" s="83"/>
    </row>
    <row r="14" spans="1:60" ht="19.5" customHeight="1">
      <c r="B14" s="74"/>
      <c r="C14" s="206"/>
      <c r="D14" s="1886" t="s">
        <v>11</v>
      </c>
      <c r="E14" s="1887"/>
      <c r="F14" s="208"/>
      <c r="H14" s="193" t="s">
        <v>377</v>
      </c>
      <c r="I14" s="90">
        <v>3964.32</v>
      </c>
      <c r="J14" s="90">
        <v>3961.03</v>
      </c>
      <c r="K14" s="90">
        <v>3982.373</v>
      </c>
      <c r="L14" s="90">
        <v>4210.0259999999998</v>
      </c>
      <c r="M14" s="90">
        <v>4089.5909999999999</v>
      </c>
      <c r="N14" s="90">
        <v>4200.0169999999998</v>
      </c>
      <c r="O14" s="90">
        <v>4119.97</v>
      </c>
      <c r="P14" s="90">
        <v>4097.3680000000004</v>
      </c>
      <c r="Q14" s="90">
        <v>4058.1559999999999</v>
      </c>
      <c r="R14" s="90">
        <v>4102.8239999999996</v>
      </c>
      <c r="S14" s="90">
        <v>3973.1210000000001</v>
      </c>
      <c r="T14" s="90">
        <v>3748.7</v>
      </c>
      <c r="U14" s="90">
        <v>3487.9830000000002</v>
      </c>
      <c r="V14" s="90">
        <v>3442.029</v>
      </c>
      <c r="W14" s="90">
        <v>3695.4690000000001</v>
      </c>
      <c r="X14" s="91">
        <v>3947.471</v>
      </c>
      <c r="Y14" s="91">
        <v>3713.6</v>
      </c>
      <c r="Z14" s="91">
        <v>3169.9</v>
      </c>
      <c r="AA14" s="91">
        <v>3186</v>
      </c>
      <c r="AB14" s="90">
        <v>3225.7132723309992</v>
      </c>
      <c r="AC14" s="90">
        <v>3140.6418298819995</v>
      </c>
      <c r="AD14" s="90">
        <v>3187.0055684049994</v>
      </c>
      <c r="AE14" s="293">
        <v>3173.6</v>
      </c>
      <c r="AF14" s="293">
        <v>3197</v>
      </c>
      <c r="AG14" s="293">
        <v>3144.7</v>
      </c>
      <c r="AH14" s="293">
        <v>2969.9</v>
      </c>
      <c r="AI14" s="91">
        <v>2675.7870075320002</v>
      </c>
      <c r="AJ14" s="91">
        <v>2771.9</v>
      </c>
      <c r="AK14" s="91">
        <v>2997.5</v>
      </c>
      <c r="AL14" s="90">
        <v>2680</v>
      </c>
      <c r="AM14" s="90">
        <v>2887.1</v>
      </c>
      <c r="AN14" s="91">
        <v>4053.1</v>
      </c>
      <c r="AO14" s="91">
        <v>3657.1158190249998</v>
      </c>
      <c r="AP14" s="90">
        <v>2429.5</v>
      </c>
      <c r="AQ14" s="91">
        <v>685.2</v>
      </c>
      <c r="AR14" s="91">
        <v>-274.89999999999998</v>
      </c>
      <c r="AS14" s="91">
        <v>188.7</v>
      </c>
      <c r="AT14" s="90">
        <v>4419.1000000000004</v>
      </c>
      <c r="AU14" s="90">
        <v>4491.6000000000004</v>
      </c>
      <c r="AV14" s="1348">
        <v>4575.7</v>
      </c>
      <c r="AW14" s="91">
        <v>4575.3999999999996</v>
      </c>
      <c r="AX14" s="1348">
        <v>3984.6</v>
      </c>
      <c r="AY14" s="91">
        <v>2970.3</v>
      </c>
      <c r="AZ14" s="91">
        <v>3016.2</v>
      </c>
      <c r="BA14" s="1348">
        <v>2715.3</v>
      </c>
      <c r="BB14" s="1348">
        <v>1309.2</v>
      </c>
      <c r="BC14" s="1348">
        <v>1935.2</v>
      </c>
      <c r="BD14" s="1348">
        <v>1513.9951163349995</v>
      </c>
      <c r="BE14" s="1348">
        <v>1072.2628523939998</v>
      </c>
      <c r="BF14" s="1348">
        <v>1231.1608425159995</v>
      </c>
      <c r="BG14" s="445">
        <v>2772.0187891220003</v>
      </c>
      <c r="BH14" s="83"/>
    </row>
    <row r="15" spans="1:60" ht="19.5" customHeight="1">
      <c r="B15" s="74"/>
      <c r="C15" s="206"/>
      <c r="D15" s="1886" t="s">
        <v>12</v>
      </c>
      <c r="E15" s="1887"/>
      <c r="F15" s="208"/>
      <c r="H15" s="193" t="s">
        <v>378</v>
      </c>
      <c r="I15" s="90">
        <v>-680.61699999999996</v>
      </c>
      <c r="J15" s="90">
        <v>-546.65300000000002</v>
      </c>
      <c r="K15" s="90">
        <v>-475.15</v>
      </c>
      <c r="L15" s="90">
        <v>-464.49599999999998</v>
      </c>
      <c r="M15" s="90">
        <v>-801.19799999999998</v>
      </c>
      <c r="N15" s="90">
        <v>-486.59800000000001</v>
      </c>
      <c r="O15" s="90">
        <v>-481.09500000000003</v>
      </c>
      <c r="P15" s="90">
        <v>-487.07499999999999</v>
      </c>
      <c r="Q15" s="90">
        <v>-879.86300000000006</v>
      </c>
      <c r="R15" s="90">
        <v>-503.23</v>
      </c>
      <c r="S15" s="90">
        <v>-510.92399999999998</v>
      </c>
      <c r="T15" s="90">
        <v>-528.20000000000005</v>
      </c>
      <c r="U15" s="90">
        <v>-1984.09</v>
      </c>
      <c r="V15" s="90">
        <v>-1393.0740000000001</v>
      </c>
      <c r="W15" s="90">
        <v>-1946.509</v>
      </c>
      <c r="X15" s="91">
        <v>-2117.1</v>
      </c>
      <c r="Y15" s="91">
        <v>-2979.2</v>
      </c>
      <c r="Z15" s="91">
        <v>-1633.3</v>
      </c>
      <c r="AA15" s="91">
        <v>-1651.9</v>
      </c>
      <c r="AB15" s="90">
        <v>-1810.9</v>
      </c>
      <c r="AC15" s="90">
        <v>-2710.0903578513999</v>
      </c>
      <c r="AD15" s="90">
        <v>-2119.1999999999998</v>
      </c>
      <c r="AE15" s="293">
        <v>-2325</v>
      </c>
      <c r="AF15" s="293">
        <v>-2432.8000000000002</v>
      </c>
      <c r="AG15" s="293">
        <v>-3425.2</v>
      </c>
      <c r="AH15" s="293">
        <v>-2574.3000000000002</v>
      </c>
      <c r="AI15" s="91">
        <v>-3023.654</v>
      </c>
      <c r="AJ15" s="91">
        <v>-5498.4</v>
      </c>
      <c r="AK15" s="91">
        <v>-5909.4279999999999</v>
      </c>
      <c r="AL15" s="90">
        <v>-4774.1229999999996</v>
      </c>
      <c r="AM15" s="90">
        <v>-5195</v>
      </c>
      <c r="AN15" s="91">
        <v>-4726.9409999999998</v>
      </c>
      <c r="AO15" s="91">
        <v>-5466.5047934162203</v>
      </c>
      <c r="AP15" s="90">
        <v>-3924.9</v>
      </c>
      <c r="AQ15" s="91">
        <v>-3362.1</v>
      </c>
      <c r="AR15" s="91">
        <v>-2831.6</v>
      </c>
      <c r="AS15" s="91">
        <v>-3813.1</v>
      </c>
      <c r="AT15" s="90">
        <v>-7371.6</v>
      </c>
      <c r="AU15" s="90">
        <v>-7746.3</v>
      </c>
      <c r="AV15" s="1348">
        <v>-7864.4</v>
      </c>
      <c r="AW15" s="91">
        <v>-8221.7000000000007</v>
      </c>
      <c r="AX15" s="1348">
        <v>-6996.5</v>
      </c>
      <c r="AY15" s="91">
        <v>-6616.9</v>
      </c>
      <c r="AZ15" s="91">
        <v>-6193.1</v>
      </c>
      <c r="BA15" s="1348">
        <v>-6012.4</v>
      </c>
      <c r="BB15" s="1348">
        <v>-5088.1000000000004</v>
      </c>
      <c r="BC15" s="1332">
        <v>-5238.8999999999996</v>
      </c>
      <c r="BD15" s="1332">
        <v>-5277.1719778812703</v>
      </c>
      <c r="BE15" s="1332">
        <v>-5335.7849157726996</v>
      </c>
      <c r="BF15" s="1332">
        <v>-1047.0672789180001</v>
      </c>
      <c r="BG15" s="320">
        <v>-1125.7129785019999</v>
      </c>
      <c r="BH15" s="83"/>
    </row>
    <row r="16" spans="1:60" ht="19.5" customHeight="1">
      <c r="B16" s="74"/>
      <c r="C16" s="206"/>
      <c r="D16" s="1886" t="s">
        <v>14</v>
      </c>
      <c r="E16" s="1887"/>
      <c r="F16" s="208"/>
      <c r="H16" s="193" t="s">
        <v>379</v>
      </c>
      <c r="I16" s="90">
        <v>0</v>
      </c>
      <c r="J16" s="90">
        <v>176.273</v>
      </c>
      <c r="K16" s="90">
        <v>179.87899999999999</v>
      </c>
      <c r="L16" s="90">
        <v>182.90700000000001</v>
      </c>
      <c r="M16" s="90">
        <v>186.12299999999999</v>
      </c>
      <c r="N16" s="90">
        <v>193.81100000000001</v>
      </c>
      <c r="O16" s="90">
        <v>201.624</v>
      </c>
      <c r="P16" s="90">
        <v>224.91800000000001</v>
      </c>
      <c r="Q16" s="90">
        <v>234.06899999999999</v>
      </c>
      <c r="R16" s="90">
        <v>236.006</v>
      </c>
      <c r="S16" s="90">
        <v>263.07</v>
      </c>
      <c r="T16" s="90">
        <v>237.5</v>
      </c>
      <c r="U16" s="90">
        <v>250.54</v>
      </c>
      <c r="V16" s="90">
        <v>255.816</v>
      </c>
      <c r="W16" s="90">
        <v>115.51600000000001</v>
      </c>
      <c r="X16" s="91">
        <v>0</v>
      </c>
      <c r="Y16" s="91">
        <v>0</v>
      </c>
      <c r="Z16" s="91">
        <v>0</v>
      </c>
      <c r="AA16" s="91">
        <v>0</v>
      </c>
      <c r="AB16" s="90">
        <v>0</v>
      </c>
      <c r="AC16" s="90">
        <v>0</v>
      </c>
      <c r="AD16" s="90">
        <v>0</v>
      </c>
      <c r="AE16" s="293">
        <v>399.1</v>
      </c>
      <c r="AF16" s="293">
        <v>702.9</v>
      </c>
      <c r="AG16" s="293">
        <v>716.2</v>
      </c>
      <c r="AH16" s="293">
        <v>732.3</v>
      </c>
      <c r="AI16" s="91">
        <v>1140.5</v>
      </c>
      <c r="AJ16" s="91">
        <v>1512.3</v>
      </c>
      <c r="AK16" s="91">
        <v>2009.5</v>
      </c>
      <c r="AL16" s="90">
        <v>2600.3000000000002</v>
      </c>
      <c r="AM16" s="90">
        <v>2871.4</v>
      </c>
      <c r="AN16" s="91">
        <v>2871.8119999999999</v>
      </c>
      <c r="AO16" s="91">
        <v>3161.2</v>
      </c>
      <c r="AP16" s="90">
        <v>3756.9569697269694</v>
      </c>
      <c r="AQ16" s="91">
        <v>4431.5</v>
      </c>
      <c r="AR16" s="91">
        <v>4950</v>
      </c>
      <c r="AS16" s="91">
        <v>4928.3999999999996</v>
      </c>
      <c r="AT16" s="90">
        <v>5708.6</v>
      </c>
      <c r="AU16" s="90">
        <v>5710.2</v>
      </c>
      <c r="AV16" s="1348">
        <v>5712.2</v>
      </c>
      <c r="AW16" s="91">
        <v>5726.5</v>
      </c>
      <c r="AX16" s="1348">
        <v>6163.7</v>
      </c>
      <c r="AY16" s="91">
        <v>5983.4</v>
      </c>
      <c r="AZ16" s="91">
        <v>5649.3</v>
      </c>
      <c r="BA16" s="1348">
        <v>5683.1</v>
      </c>
      <c r="BB16" s="1348">
        <v>6070.2</v>
      </c>
      <c r="BC16" s="1348">
        <v>5729.4</v>
      </c>
      <c r="BD16" s="1348">
        <v>5355.4</v>
      </c>
      <c r="BE16" s="1348">
        <v>4938.7672998024564</v>
      </c>
      <c r="BF16" s="1348">
        <v>4516.5265620694991</v>
      </c>
      <c r="BG16" s="445">
        <v>4798.3273747473986</v>
      </c>
      <c r="BH16" s="83"/>
    </row>
    <row r="17" spans="2:61" ht="19.5" customHeight="1">
      <c r="B17" s="74"/>
      <c r="C17" s="206"/>
      <c r="D17" s="1886" t="s">
        <v>16</v>
      </c>
      <c r="E17" s="1887"/>
      <c r="F17" s="208"/>
      <c r="H17" s="203" t="s">
        <v>380</v>
      </c>
      <c r="I17" s="248">
        <v>4602.6989999999996</v>
      </c>
      <c r="J17" s="248">
        <v>4099.6959999999999</v>
      </c>
      <c r="K17" s="248">
        <v>4086.8249999999998</v>
      </c>
      <c r="L17" s="248">
        <v>4083.2620000000002</v>
      </c>
      <c r="M17" s="248">
        <v>4099.0770000000002</v>
      </c>
      <c r="N17" s="248">
        <v>3453.4769999999999</v>
      </c>
      <c r="O17" s="248">
        <v>3475.567</v>
      </c>
      <c r="P17" s="248">
        <v>3525.8249999999998</v>
      </c>
      <c r="Q17" s="248">
        <v>3554.0459999999998</v>
      </c>
      <c r="R17" s="248">
        <v>3103.3020000000001</v>
      </c>
      <c r="S17" s="248">
        <v>3125.0160000000001</v>
      </c>
      <c r="T17" s="248">
        <v>3102.1</v>
      </c>
      <c r="U17" s="248">
        <v>1838.797</v>
      </c>
      <c r="V17" s="248">
        <v>1420.1010000000001</v>
      </c>
      <c r="W17" s="248">
        <v>1356.1210000000001</v>
      </c>
      <c r="X17" s="357">
        <v>1345.2</v>
      </c>
      <c r="Y17" s="357">
        <v>1342.1</v>
      </c>
      <c r="Z17" s="357">
        <v>1060.5</v>
      </c>
      <c r="AA17" s="357">
        <v>1240</v>
      </c>
      <c r="AB17" s="248">
        <v>1237.0999999999999</v>
      </c>
      <c r="AC17" s="248">
        <v>1482.3462181379946</v>
      </c>
      <c r="AD17" s="248">
        <v>1542.6</v>
      </c>
      <c r="AE17" s="358">
        <v>1549</v>
      </c>
      <c r="AF17" s="358">
        <v>1508.4</v>
      </c>
      <c r="AG17" s="358">
        <v>1569.1</v>
      </c>
      <c r="AH17" s="358">
        <v>2138</v>
      </c>
      <c r="AI17" s="357">
        <v>2555.6762501387493</v>
      </c>
      <c r="AJ17" s="357">
        <v>2707.5</v>
      </c>
      <c r="AK17" s="357">
        <v>3184.4</v>
      </c>
      <c r="AL17" s="248">
        <v>3292.8</v>
      </c>
      <c r="AM17" s="248">
        <v>3449.3</v>
      </c>
      <c r="AN17" s="248">
        <v>3395.259</v>
      </c>
      <c r="AO17" s="248">
        <v>3577.3</v>
      </c>
      <c r="AP17" s="248">
        <v>3622.8756414182672</v>
      </c>
      <c r="AQ17" s="357">
        <v>3878.1</v>
      </c>
      <c r="AR17" s="357">
        <v>4128.6499999999996</v>
      </c>
      <c r="AS17" s="357">
        <v>3937.9</v>
      </c>
      <c r="AT17" s="248">
        <v>4098.3999999999996</v>
      </c>
      <c r="AU17" s="248">
        <v>4170.2</v>
      </c>
      <c r="AV17" s="1347">
        <v>4061</v>
      </c>
      <c r="AW17" s="357">
        <v>4353.3999999999996</v>
      </c>
      <c r="AX17" s="1347">
        <v>4314.3999999999996</v>
      </c>
      <c r="AY17" s="357">
        <v>4147.6000000000004</v>
      </c>
      <c r="AZ17" s="357">
        <v>4119.5</v>
      </c>
      <c r="BA17" s="1347">
        <v>4372</v>
      </c>
      <c r="BB17" s="1347">
        <v>3936.6</v>
      </c>
      <c r="BC17" s="1347">
        <v>3571.3</v>
      </c>
      <c r="BD17" s="1347">
        <v>3401.6</v>
      </c>
      <c r="BE17" s="1347">
        <v>3553.4518413262645</v>
      </c>
      <c r="BF17" s="1347">
        <v>3240.8961753987364</v>
      </c>
      <c r="BG17" s="444">
        <v>3216.6990008378657</v>
      </c>
      <c r="BH17" s="83"/>
    </row>
    <row r="18" spans="2:61" ht="19.5" customHeight="1">
      <c r="B18" s="74"/>
      <c r="C18" s="206"/>
      <c r="D18" s="1886" t="s">
        <v>19</v>
      </c>
      <c r="E18" s="1887"/>
      <c r="F18" s="208"/>
      <c r="H18" s="193" t="s">
        <v>381</v>
      </c>
      <c r="I18" s="90">
        <v>734.46400000000006</v>
      </c>
      <c r="J18" s="90">
        <v>756.94799999999998</v>
      </c>
      <c r="K18" s="90">
        <v>759.39599999999996</v>
      </c>
      <c r="L18" s="90">
        <v>760.92600000000004</v>
      </c>
      <c r="M18" s="90">
        <v>790.61400000000003</v>
      </c>
      <c r="N18" s="90">
        <v>624.80999999999995</v>
      </c>
      <c r="O18" s="90">
        <v>649.78700000000003</v>
      </c>
      <c r="P18" s="90">
        <v>676.91499999999996</v>
      </c>
      <c r="Q18" s="90">
        <v>707.87</v>
      </c>
      <c r="R18" s="90">
        <v>693.16399999999999</v>
      </c>
      <c r="S18" s="90">
        <v>716.40599999999995</v>
      </c>
      <c r="T18" s="90">
        <v>732.8</v>
      </c>
      <c r="U18" s="90">
        <v>132.75299999999999</v>
      </c>
      <c r="V18" s="90">
        <v>147.518</v>
      </c>
      <c r="W18" s="90">
        <v>98.777000000000001</v>
      </c>
      <c r="X18" s="91">
        <v>99.5</v>
      </c>
      <c r="Y18" s="91">
        <v>108.7</v>
      </c>
      <c r="Z18" s="91">
        <v>146.6</v>
      </c>
      <c r="AA18" s="91">
        <v>141.9</v>
      </c>
      <c r="AB18" s="90">
        <v>156.1</v>
      </c>
      <c r="AC18" s="90">
        <v>167.14231135700001</v>
      </c>
      <c r="AD18" s="90">
        <v>161.69999999999999</v>
      </c>
      <c r="AE18" s="293">
        <v>172.7</v>
      </c>
      <c r="AF18" s="293">
        <v>161.1</v>
      </c>
      <c r="AG18" s="293">
        <v>175.7</v>
      </c>
      <c r="AH18" s="293">
        <v>189.4</v>
      </c>
      <c r="AI18" s="91">
        <v>314.05945904099997</v>
      </c>
      <c r="AJ18" s="91">
        <v>400.9</v>
      </c>
      <c r="AK18" s="91">
        <v>405.2</v>
      </c>
      <c r="AL18" s="90">
        <v>414.6</v>
      </c>
      <c r="AM18" s="90">
        <v>478</v>
      </c>
      <c r="AN18" s="90">
        <v>420.86</v>
      </c>
      <c r="AO18" s="90">
        <v>436.8</v>
      </c>
      <c r="AP18" s="90">
        <v>439.5</v>
      </c>
      <c r="AQ18" s="91">
        <v>403.1</v>
      </c>
      <c r="AR18" s="91">
        <v>457.5</v>
      </c>
      <c r="AS18" s="91">
        <v>457.8</v>
      </c>
      <c r="AT18" s="90">
        <v>491.1</v>
      </c>
      <c r="AU18" s="90">
        <v>568.1</v>
      </c>
      <c r="AV18" s="1348">
        <v>570.9</v>
      </c>
      <c r="AW18" s="91">
        <v>869.1</v>
      </c>
      <c r="AX18" s="1348">
        <v>890.6</v>
      </c>
      <c r="AY18" s="91">
        <v>829.5</v>
      </c>
      <c r="AZ18" s="91">
        <v>823.8</v>
      </c>
      <c r="BA18" s="1348">
        <v>924.2</v>
      </c>
      <c r="BB18" s="1348">
        <v>801.2</v>
      </c>
      <c r="BC18" s="1348">
        <v>821.9</v>
      </c>
      <c r="BD18" s="1348">
        <v>795.01036555999997</v>
      </c>
      <c r="BE18" s="1348">
        <v>1004.827184517</v>
      </c>
      <c r="BF18" s="1348">
        <v>938.61148512399996</v>
      </c>
      <c r="BG18" s="445">
        <v>969.48313491400006</v>
      </c>
      <c r="BH18" s="83"/>
    </row>
    <row r="19" spans="2:61" ht="19.5" customHeight="1">
      <c r="B19" s="74"/>
      <c r="C19" s="206"/>
      <c r="D19" s="208" t="s">
        <v>21</v>
      </c>
      <c r="E19" s="220"/>
      <c r="F19" s="208"/>
      <c r="H19" s="193" t="s">
        <v>382</v>
      </c>
      <c r="I19" s="293"/>
      <c r="J19" s="293"/>
      <c r="K19" s="293"/>
      <c r="L19" s="293"/>
      <c r="M19" s="293"/>
      <c r="N19" s="293"/>
      <c r="O19" s="293"/>
      <c r="P19" s="293"/>
      <c r="Q19" s="293"/>
      <c r="R19" s="293"/>
      <c r="S19" s="293"/>
      <c r="T19" s="293"/>
      <c r="U19" s="293"/>
      <c r="V19" s="293"/>
      <c r="W19" s="293"/>
      <c r="X19" s="319"/>
      <c r="Y19" s="319"/>
      <c r="Z19" s="319"/>
      <c r="AA19" s="319">
        <v>0</v>
      </c>
      <c r="AB19" s="293">
        <v>0</v>
      </c>
      <c r="AC19" s="293">
        <v>0</v>
      </c>
      <c r="AD19" s="293">
        <v>0</v>
      </c>
      <c r="AE19" s="293">
        <v>0</v>
      </c>
      <c r="AF19" s="293">
        <v>0</v>
      </c>
      <c r="AG19" s="293">
        <v>0</v>
      </c>
      <c r="AH19" s="293">
        <v>400</v>
      </c>
      <c r="AI19" s="319">
        <v>400</v>
      </c>
      <c r="AJ19" s="319">
        <v>400</v>
      </c>
      <c r="AK19" s="319">
        <v>400</v>
      </c>
      <c r="AL19" s="293">
        <v>400</v>
      </c>
      <c r="AM19" s="293">
        <v>400</v>
      </c>
      <c r="AN19" s="293">
        <v>400</v>
      </c>
      <c r="AO19" s="90">
        <v>400</v>
      </c>
      <c r="AP19" s="90">
        <v>400</v>
      </c>
      <c r="AQ19" s="91">
        <v>400</v>
      </c>
      <c r="AR19" s="91">
        <v>400</v>
      </c>
      <c r="AS19" s="91">
        <v>400</v>
      </c>
      <c r="AT19" s="90">
        <v>400</v>
      </c>
      <c r="AU19" s="90">
        <v>400</v>
      </c>
      <c r="AV19" s="1348">
        <v>400</v>
      </c>
      <c r="AW19" s="91">
        <v>400</v>
      </c>
      <c r="AX19" s="1348">
        <v>400</v>
      </c>
      <c r="AY19" s="91">
        <v>400</v>
      </c>
      <c r="AZ19" s="91">
        <v>400</v>
      </c>
      <c r="BA19" s="1348">
        <v>400</v>
      </c>
      <c r="BB19" s="1348">
        <v>326</v>
      </c>
      <c r="BC19" s="1348">
        <v>326</v>
      </c>
      <c r="BD19" s="1348">
        <v>326</v>
      </c>
      <c r="BE19" s="1348">
        <v>326</v>
      </c>
      <c r="BF19" s="1348">
        <v>252</v>
      </c>
      <c r="BG19" s="445">
        <v>252</v>
      </c>
      <c r="BH19" s="83"/>
    </row>
    <row r="20" spans="2:61" ht="19.5" customHeight="1">
      <c r="B20" s="74"/>
      <c r="C20" s="206"/>
      <c r="D20" s="208" t="s">
        <v>22</v>
      </c>
      <c r="E20" s="220"/>
      <c r="F20" s="208"/>
      <c r="H20" s="193" t="s">
        <v>383</v>
      </c>
      <c r="I20" s="90">
        <v>3279.4720000000002</v>
      </c>
      <c r="J20" s="90">
        <v>2754.79</v>
      </c>
      <c r="K20" s="90">
        <v>2737.9389999999999</v>
      </c>
      <c r="L20" s="90">
        <v>2731.1489999999999</v>
      </c>
      <c r="M20" s="90">
        <v>2720.33</v>
      </c>
      <c r="N20" s="90">
        <v>2176.0770000000002</v>
      </c>
      <c r="O20" s="90">
        <v>2165.8409999999999</v>
      </c>
      <c r="P20" s="90">
        <v>2173.4499999999998</v>
      </c>
      <c r="Q20" s="90">
        <v>2177.7829999999999</v>
      </c>
      <c r="R20" s="90">
        <v>1721.652</v>
      </c>
      <c r="S20" s="90">
        <v>1717.0840000000001</v>
      </c>
      <c r="T20" s="90">
        <v>1680</v>
      </c>
      <c r="U20" s="90">
        <v>1706.0440000000001</v>
      </c>
      <c r="V20" s="90">
        <v>1272.5830000000001</v>
      </c>
      <c r="W20" s="90">
        <v>1257.3440000000001</v>
      </c>
      <c r="X20" s="91">
        <v>1245.7</v>
      </c>
      <c r="Y20" s="91">
        <v>1233.4000000000001</v>
      </c>
      <c r="Z20" s="91">
        <v>914</v>
      </c>
      <c r="AA20" s="91">
        <v>1098.0999999999999</v>
      </c>
      <c r="AB20" s="90">
        <v>1081</v>
      </c>
      <c r="AC20" s="90">
        <v>1315.2039067809947</v>
      </c>
      <c r="AD20" s="90">
        <v>1380.9</v>
      </c>
      <c r="AE20" s="293">
        <v>1376.3</v>
      </c>
      <c r="AF20" s="293">
        <v>1347.2</v>
      </c>
      <c r="AG20" s="293">
        <v>1393.4</v>
      </c>
      <c r="AH20" s="293">
        <v>1548.5</v>
      </c>
      <c r="AI20" s="91">
        <v>1841.6</v>
      </c>
      <c r="AJ20" s="91">
        <v>1906.6</v>
      </c>
      <c r="AK20" s="91">
        <v>2379.1</v>
      </c>
      <c r="AL20" s="90">
        <v>2478.1999999999998</v>
      </c>
      <c r="AM20" s="90">
        <v>2571.3000000000002</v>
      </c>
      <c r="AN20" s="90">
        <v>2574.4</v>
      </c>
      <c r="AO20" s="90">
        <v>2740.5</v>
      </c>
      <c r="AP20" s="90">
        <v>2642.9</v>
      </c>
      <c r="AQ20" s="91">
        <v>2749.5</v>
      </c>
      <c r="AR20" s="91">
        <v>2940</v>
      </c>
      <c r="AS20" s="91">
        <v>2722.88</v>
      </c>
      <c r="AT20" s="90">
        <v>2591.3000000000002</v>
      </c>
      <c r="AU20" s="90">
        <v>2583.8000000000002</v>
      </c>
      <c r="AV20" s="1348">
        <v>2618.5</v>
      </c>
      <c r="AW20" s="91">
        <v>2609.3000000000002</v>
      </c>
      <c r="AX20" s="1348">
        <v>2609.3000000000002</v>
      </c>
      <c r="AY20" s="91">
        <v>2647.8</v>
      </c>
      <c r="AZ20" s="91">
        <v>2507.8000000000002</v>
      </c>
      <c r="BA20" s="1348">
        <v>2873.9</v>
      </c>
      <c r="BB20" s="1348">
        <v>2507.3000000000002</v>
      </c>
      <c r="BC20" s="1348">
        <v>2327.3000000000002</v>
      </c>
      <c r="BD20" s="1348">
        <v>2280.5992762969945</v>
      </c>
      <c r="BE20" s="1348">
        <v>2200.749566220265</v>
      </c>
      <c r="BF20" s="1348">
        <v>2050.2846902747365</v>
      </c>
      <c r="BG20" s="445">
        <v>1995.2158659238657</v>
      </c>
      <c r="BH20" s="83"/>
    </row>
    <row r="21" spans="2:61" ht="19.5" customHeight="1">
      <c r="B21" s="74"/>
      <c r="C21" s="206"/>
      <c r="D21" s="1884" t="s">
        <v>26</v>
      </c>
      <c r="E21" s="1884"/>
      <c r="F21" s="1884"/>
      <c r="H21" s="921" t="s">
        <v>377</v>
      </c>
      <c r="I21" s="97">
        <v>588.76300000000003</v>
      </c>
      <c r="J21" s="97">
        <v>587.95799999999997</v>
      </c>
      <c r="K21" s="97">
        <v>589.49</v>
      </c>
      <c r="L21" s="97">
        <v>591.18700000000001</v>
      </c>
      <c r="M21" s="97">
        <v>588.13300000000004</v>
      </c>
      <c r="N21" s="97">
        <v>652.58900000000006</v>
      </c>
      <c r="O21" s="97">
        <v>659.93899999999996</v>
      </c>
      <c r="P21" s="97">
        <v>675.46</v>
      </c>
      <c r="Q21" s="97">
        <v>668.39300000000003</v>
      </c>
      <c r="R21" s="97">
        <v>688.48599999999999</v>
      </c>
      <c r="S21" s="97">
        <v>691.52599999999995</v>
      </c>
      <c r="T21" s="97">
        <v>689.3</v>
      </c>
      <c r="U21" s="97">
        <v>0</v>
      </c>
      <c r="V21" s="97">
        <v>0</v>
      </c>
      <c r="W21" s="97">
        <v>0</v>
      </c>
      <c r="X21" s="98">
        <v>0</v>
      </c>
      <c r="Y21" s="98">
        <v>0</v>
      </c>
      <c r="Z21" s="98">
        <v>0</v>
      </c>
      <c r="AA21" s="98">
        <v>0</v>
      </c>
      <c r="AB21" s="97">
        <v>0</v>
      </c>
      <c r="AC21" s="97">
        <v>0</v>
      </c>
      <c r="AD21" s="97">
        <v>0</v>
      </c>
      <c r="AE21" s="447">
        <v>0</v>
      </c>
      <c r="AF21" s="447">
        <v>0</v>
      </c>
      <c r="AG21" s="447">
        <v>0</v>
      </c>
      <c r="AH21" s="447">
        <v>0</v>
      </c>
      <c r="AI21" s="98">
        <v>0</v>
      </c>
      <c r="AJ21" s="98">
        <v>0</v>
      </c>
      <c r="AK21" s="98">
        <v>0</v>
      </c>
      <c r="AL21" s="97">
        <v>0</v>
      </c>
      <c r="AM21" s="97">
        <v>0</v>
      </c>
      <c r="AN21" s="97">
        <v>0</v>
      </c>
      <c r="AO21" s="97">
        <v>0</v>
      </c>
      <c r="AP21" s="97">
        <v>140.5</v>
      </c>
      <c r="AQ21" s="98">
        <v>325.5</v>
      </c>
      <c r="AR21" s="98">
        <v>331.2</v>
      </c>
      <c r="AS21" s="98">
        <v>357.25099999999998</v>
      </c>
      <c r="AT21" s="97">
        <v>616</v>
      </c>
      <c r="AU21" s="97">
        <v>618.29999999999995</v>
      </c>
      <c r="AV21" s="1349">
        <v>471.6</v>
      </c>
      <c r="AW21" s="98">
        <v>475</v>
      </c>
      <c r="AX21" s="1349">
        <v>414.5</v>
      </c>
      <c r="AY21" s="98">
        <v>270.3</v>
      </c>
      <c r="AZ21" s="98">
        <v>387.9</v>
      </c>
      <c r="BA21" s="1349">
        <v>173.9</v>
      </c>
      <c r="BB21" s="1349">
        <v>302.10000000000002</v>
      </c>
      <c r="BC21" s="1349">
        <v>96.1</v>
      </c>
      <c r="BD21" s="1349">
        <v>0</v>
      </c>
      <c r="BE21" s="1349">
        <v>21.875090588999999</v>
      </c>
      <c r="BF21" s="1349">
        <v>0</v>
      </c>
      <c r="BG21" s="448">
        <v>0</v>
      </c>
      <c r="BH21" s="83"/>
    </row>
    <row r="22" spans="2:61" ht="19.5" customHeight="1">
      <c r="B22" s="74"/>
      <c r="C22" s="206"/>
      <c r="D22" s="208" t="s">
        <v>27</v>
      </c>
      <c r="E22" s="220"/>
      <c r="F22" s="208"/>
      <c r="H22" s="1444" t="s">
        <v>384</v>
      </c>
      <c r="I22" s="450">
        <v>27296.535</v>
      </c>
      <c r="J22" s="450">
        <v>27289.662</v>
      </c>
      <c r="K22" s="450">
        <v>27755.345000000001</v>
      </c>
      <c r="L22" s="450">
        <v>28304.263999999999</v>
      </c>
      <c r="M22" s="450">
        <v>28347.674999999999</v>
      </c>
      <c r="N22" s="450">
        <v>28398.091</v>
      </c>
      <c r="O22" s="450">
        <v>28711.917000000001</v>
      </c>
      <c r="P22" s="450">
        <v>29184.564999999999</v>
      </c>
      <c r="Q22" s="450">
        <v>29140.025000000001</v>
      </c>
      <c r="R22" s="450">
        <v>29077.119999999999</v>
      </c>
      <c r="S22" s="450">
        <v>29555.725999999999</v>
      </c>
      <c r="T22" s="450">
        <v>29858.5</v>
      </c>
      <c r="U22" s="450">
        <v>31103.291000000001</v>
      </c>
      <c r="V22" s="450">
        <v>31607.065999999999</v>
      </c>
      <c r="W22" s="450">
        <v>32096.362000000001</v>
      </c>
      <c r="X22" s="451">
        <v>32948.800000000003</v>
      </c>
      <c r="Y22" s="451">
        <v>32401.599999999999</v>
      </c>
      <c r="Z22" s="451">
        <v>33051.5</v>
      </c>
      <c r="AA22" s="451">
        <v>34175.300000000003</v>
      </c>
      <c r="AB22" s="450">
        <v>35006.800000000003</v>
      </c>
      <c r="AC22" s="450">
        <v>34476.172041298596</v>
      </c>
      <c r="AD22" s="450">
        <v>35241.199999999997</v>
      </c>
      <c r="AE22" s="452">
        <v>36416.6</v>
      </c>
      <c r="AF22" s="452">
        <v>37529.5</v>
      </c>
      <c r="AG22" s="452">
        <v>36995.199999999997</v>
      </c>
      <c r="AH22" s="452">
        <v>38121.300000000003</v>
      </c>
      <c r="AI22" s="451">
        <v>39422.976250138752</v>
      </c>
      <c r="AJ22" s="451">
        <v>38724.1</v>
      </c>
      <c r="AK22" s="451">
        <v>40080.1</v>
      </c>
      <c r="AL22" s="450">
        <v>41982.9</v>
      </c>
      <c r="AM22" s="450">
        <v>43369.5</v>
      </c>
      <c r="AN22" s="450">
        <v>45937.366000000002</v>
      </c>
      <c r="AO22" s="450">
        <v>45882.8</v>
      </c>
      <c r="AP22" s="450">
        <v>47265.2</v>
      </c>
      <c r="AQ22" s="451">
        <v>48093.4</v>
      </c>
      <c r="AR22" s="451">
        <v>49567.3</v>
      </c>
      <c r="AS22" s="451">
        <v>48969.99</v>
      </c>
      <c r="AT22" s="450">
        <v>51948.9</v>
      </c>
      <c r="AU22" s="450">
        <v>52760.2</v>
      </c>
      <c r="AV22" s="1350">
        <v>53748.7</v>
      </c>
      <c r="AW22" s="451">
        <v>53743.7</v>
      </c>
      <c r="AX22" s="1350">
        <v>55186.2</v>
      </c>
      <c r="AY22" s="451">
        <v>55584.7</v>
      </c>
      <c r="AZ22" s="451">
        <v>56442</v>
      </c>
      <c r="BA22" s="1350">
        <v>56849.4</v>
      </c>
      <c r="BB22" s="1350">
        <v>57667.5</v>
      </c>
      <c r="BC22" s="1350">
        <v>57969.1</v>
      </c>
      <c r="BD22" s="1350">
        <v>58269.1</v>
      </c>
      <c r="BE22" s="1350">
        <v>57845.592980484027</v>
      </c>
      <c r="BF22" s="1350">
        <v>57653.711904508367</v>
      </c>
      <c r="BG22" s="453">
        <v>58816.103731518102</v>
      </c>
      <c r="BH22" s="83"/>
    </row>
    <row r="23" spans="2:61" ht="19.5" customHeight="1">
      <c r="B23" s="74"/>
      <c r="C23" s="206"/>
      <c r="D23" s="208" t="s">
        <v>29</v>
      </c>
      <c r="E23" s="220"/>
      <c r="F23" s="208"/>
      <c r="H23" s="203" t="s">
        <v>385</v>
      </c>
      <c r="I23" s="454">
        <v>177514.06</v>
      </c>
      <c r="J23" s="454">
        <v>178767.46299999999</v>
      </c>
      <c r="K23" s="454">
        <v>180339.49600000001</v>
      </c>
      <c r="L23" s="454">
        <v>181625.875</v>
      </c>
      <c r="M23" s="454">
        <v>182485.95699999999</v>
      </c>
      <c r="N23" s="454">
        <v>179077.883</v>
      </c>
      <c r="O23" s="454">
        <v>181084.99400000001</v>
      </c>
      <c r="P23" s="454">
        <v>185470.59</v>
      </c>
      <c r="Q23" s="454">
        <v>188212.82500000001</v>
      </c>
      <c r="R23" s="454">
        <v>189979.52299999999</v>
      </c>
      <c r="S23" s="454">
        <v>195589.21900000001</v>
      </c>
      <c r="T23" s="454">
        <v>196224.5</v>
      </c>
      <c r="U23" s="454">
        <v>203649.44200000001</v>
      </c>
      <c r="V23" s="454">
        <v>201600.61900000001</v>
      </c>
      <c r="W23" s="454">
        <v>209059.554</v>
      </c>
      <c r="X23" s="455">
        <v>214084.2</v>
      </c>
      <c r="Y23" s="455">
        <v>212777.2</v>
      </c>
      <c r="Z23" s="455">
        <v>218968.4</v>
      </c>
      <c r="AA23" s="455">
        <v>226001.6</v>
      </c>
      <c r="AB23" s="454">
        <v>234772.4</v>
      </c>
      <c r="AC23" s="454">
        <v>236099.01657966801</v>
      </c>
      <c r="AD23" s="454">
        <v>238757.2</v>
      </c>
      <c r="AE23" s="456">
        <v>242147.9</v>
      </c>
      <c r="AF23" s="456">
        <v>246091.5</v>
      </c>
      <c r="AG23" s="456">
        <v>255549</v>
      </c>
      <c r="AH23" s="456">
        <v>270696.40000000002</v>
      </c>
      <c r="AI23" s="455">
        <v>276792.7495838324</v>
      </c>
      <c r="AJ23" s="455">
        <v>264278.59999999998</v>
      </c>
      <c r="AK23" s="455">
        <v>262349.2</v>
      </c>
      <c r="AL23" s="454">
        <v>261794.2</v>
      </c>
      <c r="AM23" s="454">
        <v>269924.7</v>
      </c>
      <c r="AN23" s="454">
        <v>285013.027</v>
      </c>
      <c r="AO23" s="454">
        <v>290913.59999999998</v>
      </c>
      <c r="AP23" s="454">
        <v>296960.90000000002</v>
      </c>
      <c r="AQ23" s="455">
        <v>307630.5</v>
      </c>
      <c r="AR23" s="455">
        <v>320905.2</v>
      </c>
      <c r="AS23" s="455">
        <v>302983.90000000002</v>
      </c>
      <c r="AT23" s="454">
        <v>308425.90000000002</v>
      </c>
      <c r="AU23" s="454">
        <v>310611.09999999998</v>
      </c>
      <c r="AV23" s="1351">
        <v>320050.09999999998</v>
      </c>
      <c r="AW23" s="455">
        <v>321318.90000000002</v>
      </c>
      <c r="AX23" s="1351">
        <v>333170.90000000002</v>
      </c>
      <c r="AY23" s="455">
        <v>334175</v>
      </c>
      <c r="AZ23" s="455">
        <v>337206.6</v>
      </c>
      <c r="BA23" s="1351">
        <v>345980.6</v>
      </c>
      <c r="BB23" s="1351">
        <v>347855.2</v>
      </c>
      <c r="BC23" s="1351">
        <v>353481</v>
      </c>
      <c r="BD23" s="1351">
        <v>358041.7</v>
      </c>
      <c r="BE23" s="1351">
        <v>356995.70862758305</v>
      </c>
      <c r="BF23" s="1351">
        <v>365763.95199784992</v>
      </c>
      <c r="BG23" s="457">
        <v>369750.07206373307</v>
      </c>
      <c r="BH23" s="83"/>
      <c r="BI23" s="464"/>
    </row>
    <row r="24" spans="2:61" ht="19.5" customHeight="1">
      <c r="B24" s="71"/>
      <c r="C24" s="206"/>
      <c r="D24" s="208" t="s">
        <v>30</v>
      </c>
      <c r="E24" s="220"/>
      <c r="F24" s="208"/>
      <c r="H24" s="1445" t="s">
        <v>386</v>
      </c>
      <c r="I24" s="308">
        <v>0.15377111536967833</v>
      </c>
      <c r="J24" s="308">
        <v>0.15265452416248701</v>
      </c>
      <c r="K24" s="308">
        <v>0.1539060805626295</v>
      </c>
      <c r="L24" s="308">
        <v>0.15583828020099008</v>
      </c>
      <c r="M24" s="308">
        <v>0.15534167925042036</v>
      </c>
      <c r="N24" s="308">
        <v>0.15857955501964471</v>
      </c>
      <c r="O24" s="308">
        <v>0.15855492145307193</v>
      </c>
      <c r="P24" s="308">
        <v>0.15735413900392509</v>
      </c>
      <c r="Q24" s="308">
        <v>0.15482486382104937</v>
      </c>
      <c r="R24" s="308">
        <v>0.15305396887431916</v>
      </c>
      <c r="S24" s="308">
        <v>0.15111122254647377</v>
      </c>
      <c r="T24" s="308">
        <v>0.15216499468720776</v>
      </c>
      <c r="U24" s="308">
        <v>0.15272956652638409</v>
      </c>
      <c r="V24" s="308">
        <v>0.15679999999999999</v>
      </c>
      <c r="W24" s="308">
        <v>0.1535</v>
      </c>
      <c r="X24" s="367">
        <v>0.15390000000000001</v>
      </c>
      <c r="Y24" s="367">
        <v>0.15229999999999999</v>
      </c>
      <c r="Z24" s="367">
        <v>0.15094187106450063</v>
      </c>
      <c r="AA24" s="367">
        <v>0.15121707102958565</v>
      </c>
      <c r="AB24" s="308">
        <v>0.14910952053989313</v>
      </c>
      <c r="AC24" s="308">
        <v>0.14602420857464748</v>
      </c>
      <c r="AD24" s="308">
        <v>0.1476026691551082</v>
      </c>
      <c r="AE24" s="368">
        <v>0.15038990633410407</v>
      </c>
      <c r="AF24" s="368">
        <v>0.15250221970283412</v>
      </c>
      <c r="AG24" s="368">
        <v>0.14483775892064565</v>
      </c>
      <c r="AH24" s="368">
        <v>0.14080000000000001</v>
      </c>
      <c r="AI24" s="367">
        <v>0.1424</v>
      </c>
      <c r="AJ24" s="367">
        <v>0.14649999999999999</v>
      </c>
      <c r="AK24" s="367">
        <v>0.15279999999999999</v>
      </c>
      <c r="AL24" s="308">
        <v>0.16039999999999999</v>
      </c>
      <c r="AM24" s="308">
        <v>0.16070000000000001</v>
      </c>
      <c r="AN24" s="308">
        <v>0.16120000000000001</v>
      </c>
      <c r="AO24" s="308">
        <v>0.15770000000000001</v>
      </c>
      <c r="AP24" s="308">
        <v>0.15920000000000001</v>
      </c>
      <c r="AQ24" s="367">
        <v>0.15629999999999999</v>
      </c>
      <c r="AR24" s="367">
        <v>0.1545</v>
      </c>
      <c r="AS24" s="367">
        <v>0.16159999999999999</v>
      </c>
      <c r="AT24" s="308">
        <v>0.16839999999999999</v>
      </c>
      <c r="AU24" s="308">
        <v>0.1699</v>
      </c>
      <c r="AV24" s="1337">
        <v>0.16789999999999999</v>
      </c>
      <c r="AW24" s="367">
        <v>0.1673</v>
      </c>
      <c r="AX24" s="1337">
        <v>0.1656</v>
      </c>
      <c r="AY24" s="367">
        <v>0.1663</v>
      </c>
      <c r="AZ24" s="367">
        <v>0.16739999999999999</v>
      </c>
      <c r="BA24" s="1337">
        <v>0.1643</v>
      </c>
      <c r="BB24" s="1337">
        <v>0.1658</v>
      </c>
      <c r="BC24" s="1337">
        <v>0.16400000000000001</v>
      </c>
      <c r="BD24" s="1337">
        <v>0.16270000000000001</v>
      </c>
      <c r="BE24" s="1337">
        <v>0.16200000000000001</v>
      </c>
      <c r="BF24" s="1337">
        <v>0.15759999999999999</v>
      </c>
      <c r="BG24" s="370">
        <v>0.15909999999999999</v>
      </c>
      <c r="BH24" s="464"/>
    </row>
    <row r="25" spans="2:61" ht="19.5" customHeight="1">
      <c r="B25" s="71"/>
      <c r="C25" s="56"/>
      <c r="D25" s="56"/>
      <c r="E25" s="325"/>
      <c r="F25" s="56"/>
      <c r="H25" s="1446" t="s">
        <v>387</v>
      </c>
      <c r="I25" s="172">
        <v>0.12784247061894702</v>
      </c>
      <c r="J25" s="172">
        <v>0.12972140237846302</v>
      </c>
      <c r="K25" s="172">
        <v>0.13124423947597147</v>
      </c>
      <c r="L25" s="172">
        <v>0.13335656056715486</v>
      </c>
      <c r="M25" s="172">
        <v>0.13287925492261304</v>
      </c>
      <c r="N25" s="172">
        <v>0.13929477823903022</v>
      </c>
      <c r="O25" s="172">
        <v>0.13936190648685112</v>
      </c>
      <c r="P25" s="172">
        <v>0.13834398219146227</v>
      </c>
      <c r="Q25" s="172">
        <v>0.13594174042071785</v>
      </c>
      <c r="R25" s="172">
        <v>0.13671903997779802</v>
      </c>
      <c r="S25" s="172">
        <v>0.13513377749107938</v>
      </c>
      <c r="T25" s="172">
        <v>0.13635606155194688</v>
      </c>
      <c r="U25" s="172">
        <v>0.14370033481358616</v>
      </c>
      <c r="V25" s="172">
        <v>0.1497</v>
      </c>
      <c r="W25" s="172">
        <v>0.14699999999999999</v>
      </c>
      <c r="X25" s="371">
        <v>0.14760000000000001</v>
      </c>
      <c r="Y25" s="371">
        <v>0.14599999999999999</v>
      </c>
      <c r="Z25" s="371">
        <v>0.14609870648002177</v>
      </c>
      <c r="AA25" s="371">
        <v>0.14573038420966933</v>
      </c>
      <c r="AB25" s="172">
        <v>0.14384016179073861</v>
      </c>
      <c r="AC25" s="172">
        <v>0.13974571474772465</v>
      </c>
      <c r="AD25" s="172">
        <v>0.14114171216616711</v>
      </c>
      <c r="AE25" s="372">
        <v>0.14399298940853916</v>
      </c>
      <c r="AF25" s="372">
        <v>0.14637279223378297</v>
      </c>
      <c r="AG25" s="372">
        <v>0.1386</v>
      </c>
      <c r="AH25" s="372">
        <v>0.13289999999999999</v>
      </c>
      <c r="AI25" s="371">
        <v>0.13320000000000001</v>
      </c>
      <c r="AJ25" s="371">
        <v>0.1363</v>
      </c>
      <c r="AK25" s="371">
        <v>0.1406</v>
      </c>
      <c r="AL25" s="172">
        <v>0.14779999999999999</v>
      </c>
      <c r="AM25" s="172">
        <v>0.1479</v>
      </c>
      <c r="AN25" s="172">
        <v>0.14929999999999999</v>
      </c>
      <c r="AO25" s="172">
        <v>0.1454</v>
      </c>
      <c r="AP25" s="172">
        <v>0.14699999999999999</v>
      </c>
      <c r="AQ25" s="371">
        <v>0.14369999999999999</v>
      </c>
      <c r="AR25" s="371">
        <v>0.1416</v>
      </c>
      <c r="AS25" s="371">
        <v>0.14860000000000001</v>
      </c>
      <c r="AT25" s="172">
        <v>0.15509999999999999</v>
      </c>
      <c r="AU25" s="172">
        <v>0.15640000000000001</v>
      </c>
      <c r="AV25" s="1339">
        <v>0.1552</v>
      </c>
      <c r="AW25" s="371">
        <v>0.1537</v>
      </c>
      <c r="AX25" s="1339">
        <v>0.1527</v>
      </c>
      <c r="AY25" s="371">
        <v>0.15390000000000001</v>
      </c>
      <c r="AZ25" s="371">
        <v>0.1552</v>
      </c>
      <c r="BA25" s="1339">
        <v>0.1517</v>
      </c>
      <c r="BB25" s="1339">
        <v>0.1545</v>
      </c>
      <c r="BC25" s="1339">
        <v>0.15390000000000001</v>
      </c>
      <c r="BD25" s="1339">
        <v>0.1532</v>
      </c>
      <c r="BE25" s="1339">
        <v>0.15210000000000001</v>
      </c>
      <c r="BF25" s="1339">
        <v>0.14879999999999999</v>
      </c>
      <c r="BG25" s="375">
        <v>0.15040000000000001</v>
      </c>
      <c r="BH25" s="464"/>
    </row>
    <row r="26" spans="2:61" ht="19.5" customHeight="1">
      <c r="B26" s="71"/>
      <c r="C26" s="1875" t="s">
        <v>6</v>
      </c>
      <c r="D26" s="1875"/>
      <c r="E26" s="1876"/>
      <c r="F26" s="75"/>
      <c r="H26" s="1446" t="s">
        <v>388</v>
      </c>
      <c r="I26" s="308">
        <v>0.12784247061894702</v>
      </c>
      <c r="J26" s="308">
        <v>0.12873535605301956</v>
      </c>
      <c r="K26" s="308">
        <v>0.13024679297096403</v>
      </c>
      <c r="L26" s="308">
        <v>0.1323495069190995</v>
      </c>
      <c r="M26" s="308">
        <v>0.13185932438625947</v>
      </c>
      <c r="N26" s="308">
        <v>0.1382125117036368</v>
      </c>
      <c r="O26" s="308">
        <v>0.13824848457625372</v>
      </c>
      <c r="P26" s="308">
        <v>0.13713129936126262</v>
      </c>
      <c r="Q26" s="308">
        <v>0.13469810040840732</v>
      </c>
      <c r="R26" s="308">
        <v>0.13547676398787464</v>
      </c>
      <c r="S26" s="308">
        <v>0.13378876470691362</v>
      </c>
      <c r="T26" s="308">
        <v>0.13514571320095095</v>
      </c>
      <c r="U26" s="308">
        <v>0.14247008837863645</v>
      </c>
      <c r="V26" s="308">
        <v>0.14849999999999999</v>
      </c>
      <c r="W26" s="308">
        <v>0.14649999999999999</v>
      </c>
      <c r="X26" s="367">
        <v>0.14760000000000001</v>
      </c>
      <c r="Y26" s="367">
        <v>0.14599999999999999</v>
      </c>
      <c r="Z26" s="367">
        <v>0.14609870648002177</v>
      </c>
      <c r="AA26" s="367">
        <v>0.14573038420966933</v>
      </c>
      <c r="AB26" s="308">
        <v>0.14384016179073861</v>
      </c>
      <c r="AC26" s="308">
        <v>0.13974571474772465</v>
      </c>
      <c r="AD26" s="308">
        <v>0.14114171216616711</v>
      </c>
      <c r="AE26" s="368">
        <v>0.14234482314321123</v>
      </c>
      <c r="AF26" s="368">
        <v>0.14351653754802582</v>
      </c>
      <c r="AG26" s="368">
        <v>0.1358</v>
      </c>
      <c r="AH26" s="368">
        <v>0.13020000000000001</v>
      </c>
      <c r="AI26" s="367">
        <v>0.12909999999999999</v>
      </c>
      <c r="AJ26" s="367">
        <v>0.13059999999999999</v>
      </c>
      <c r="AK26" s="367">
        <v>0.13300000000000001</v>
      </c>
      <c r="AL26" s="308">
        <v>0.13789999999999999</v>
      </c>
      <c r="AM26" s="308">
        <v>0.13730000000000001</v>
      </c>
      <c r="AN26" s="308">
        <v>0.13919999999999999</v>
      </c>
      <c r="AO26" s="308">
        <v>0.1346</v>
      </c>
      <c r="AP26" s="308">
        <v>0.1343</v>
      </c>
      <c r="AQ26" s="367">
        <v>0.1293</v>
      </c>
      <c r="AR26" s="367">
        <v>0.12620000000000001</v>
      </c>
      <c r="AS26" s="367">
        <v>0.13239999999999999</v>
      </c>
      <c r="AT26" s="308">
        <v>0.1366</v>
      </c>
      <c r="AU26" s="308">
        <v>0.13800000000000001</v>
      </c>
      <c r="AV26" s="1337">
        <v>0.13739999999999999</v>
      </c>
      <c r="AW26" s="367">
        <v>0.13589999999999999</v>
      </c>
      <c r="AX26" s="1337">
        <v>0.13420000000000001</v>
      </c>
      <c r="AY26" s="367">
        <v>0.13600000000000001</v>
      </c>
      <c r="AZ26" s="367">
        <v>0.1384</v>
      </c>
      <c r="BA26" s="1337">
        <v>0.1353</v>
      </c>
      <c r="BB26" s="1337">
        <v>0.13700000000000001</v>
      </c>
      <c r="BC26" s="1337">
        <v>0.13769999999999999</v>
      </c>
      <c r="BD26" s="1337">
        <v>0.13830000000000001</v>
      </c>
      <c r="BE26" s="1337">
        <v>0.13819999999999999</v>
      </c>
      <c r="BF26" s="1337">
        <v>0.13639999999999999</v>
      </c>
      <c r="BG26" s="370">
        <v>0.13739999999999999</v>
      </c>
      <c r="BH26" s="464"/>
    </row>
    <row r="27" spans="2:61" ht="19.5" customHeight="1">
      <c r="B27" s="71"/>
      <c r="C27" s="230"/>
      <c r="D27" s="227"/>
      <c r="E27" s="228"/>
      <c r="F27" s="56"/>
      <c r="H27" s="1447" t="s">
        <v>389</v>
      </c>
      <c r="I27" s="383">
        <v>2.5928644750731294E-2</v>
      </c>
      <c r="J27" s="383">
        <v>2.2933121784023975E-2</v>
      </c>
      <c r="K27" s="383">
        <v>2.266184108665802E-2</v>
      </c>
      <c r="L27" s="383">
        <v>2.2481719633835214E-2</v>
      </c>
      <c r="M27" s="383">
        <v>2.2462424327807318E-2</v>
      </c>
      <c r="N27" s="383">
        <v>1.92847767806145E-2</v>
      </c>
      <c r="O27" s="383">
        <v>1.9193014966220778E-2</v>
      </c>
      <c r="P27" s="383">
        <v>1.9010156812462826E-2</v>
      </c>
      <c r="Q27" s="383">
        <v>1.8883123400331509E-2</v>
      </c>
      <c r="R27" s="383">
        <v>1.633492889652113E-2</v>
      </c>
      <c r="S27" s="383">
        <v>1.5977445055394387E-2</v>
      </c>
      <c r="T27" s="383">
        <v>1.5808933135260887E-2</v>
      </c>
      <c r="U27" s="383">
        <v>9.0292268023989975E-3</v>
      </c>
      <c r="V27" s="383">
        <v>7.0000000000000001E-3</v>
      </c>
      <c r="W27" s="383">
        <v>6.4000000000000003E-3</v>
      </c>
      <c r="X27" s="383">
        <v>6.3E-3</v>
      </c>
      <c r="Y27" s="383">
        <v>6.3E-3</v>
      </c>
      <c r="Z27" s="383">
        <v>4.8431645844788564E-3</v>
      </c>
      <c r="AA27" s="383">
        <v>5.486686819916319E-3</v>
      </c>
      <c r="AB27" s="383">
        <v>5.2693587491544997E-3</v>
      </c>
      <c r="AC27" s="383">
        <v>6.2784938269228223E-3</v>
      </c>
      <c r="AD27" s="383">
        <v>6.4609569889410657E-3</v>
      </c>
      <c r="AE27" s="383">
        <v>6.3969169255649128E-3</v>
      </c>
      <c r="AF27" s="383">
        <v>6.1294274690511458E-3</v>
      </c>
      <c r="AG27" s="383">
        <v>6.1429472598531695E-3</v>
      </c>
      <c r="AH27" s="383">
        <v>7.9000000000000008E-3</v>
      </c>
      <c r="AI27" s="383">
        <v>9.1999999999999998E-3</v>
      </c>
      <c r="AJ27" s="383">
        <v>1.0200000000000001E-2</v>
      </c>
      <c r="AK27" s="383">
        <v>1.21E-2</v>
      </c>
      <c r="AL27" s="383">
        <v>1.26E-2</v>
      </c>
      <c r="AM27" s="383">
        <v>1.2800000000000001E-2</v>
      </c>
      <c r="AN27" s="383">
        <v>1.1900000000000001E-2</v>
      </c>
      <c r="AO27" s="383">
        <v>1.23E-2</v>
      </c>
      <c r="AP27" s="382">
        <v>1.2200000000000001E-2</v>
      </c>
      <c r="AQ27" s="383">
        <v>1.26E-2</v>
      </c>
      <c r="AR27" s="383">
        <v>1.29E-2</v>
      </c>
      <c r="AS27" s="383">
        <v>1.2999999999999999E-2</v>
      </c>
      <c r="AT27" s="382">
        <v>1.3299999999999999E-2</v>
      </c>
      <c r="AU27" s="382">
        <v>1.34E-2</v>
      </c>
      <c r="AV27" s="1342">
        <v>1.2699999999999999E-2</v>
      </c>
      <c r="AW27" s="383">
        <v>1.354853387086785E-2</v>
      </c>
      <c r="AX27" s="1342">
        <v>1.29E-2</v>
      </c>
      <c r="AY27" s="383">
        <v>1.24E-2</v>
      </c>
      <c r="AZ27" s="383">
        <v>1.2200000000000001E-2</v>
      </c>
      <c r="BA27" s="1342">
        <v>1.26E-2</v>
      </c>
      <c r="BB27" s="1342">
        <v>1.1300000000000004E-2</v>
      </c>
      <c r="BC27" s="1342">
        <v>1.01E-2</v>
      </c>
      <c r="BD27" s="1342">
        <v>9.4999999999999998E-3</v>
      </c>
      <c r="BE27" s="1342">
        <v>0.01</v>
      </c>
      <c r="BF27" s="1342">
        <v>8.8659795521791526E-3</v>
      </c>
      <c r="BG27" s="386">
        <v>8.6999999999999994E-3</v>
      </c>
      <c r="BH27" s="464"/>
    </row>
    <row r="28" spans="2:61" ht="19.5" customHeight="1">
      <c r="B28" s="245"/>
      <c r="C28" s="1875" t="s">
        <v>7</v>
      </c>
      <c r="D28" s="1875"/>
      <c r="E28" s="1890"/>
      <c r="F28" s="75"/>
      <c r="H28" s="460" t="s">
        <v>390</v>
      </c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461"/>
      <c r="U28" s="461"/>
      <c r="V28" s="462"/>
      <c r="W28" s="461"/>
      <c r="X28" s="461"/>
      <c r="Y28" s="461"/>
      <c r="Z28" s="461"/>
      <c r="AA28" s="461"/>
      <c r="AB28" s="463"/>
      <c r="AC28" s="461"/>
      <c r="AD28" s="461"/>
      <c r="AI28" s="105"/>
      <c r="AJ28" s="105"/>
      <c r="AK28" s="105"/>
      <c r="AL28" s="105"/>
      <c r="AM28" s="105"/>
      <c r="AN28" s="464"/>
      <c r="AO28" s="464"/>
      <c r="AP28" s="464"/>
      <c r="AQ28" s="464"/>
      <c r="AR28" s="464"/>
      <c r="AS28" s="464"/>
      <c r="AT28" s="464"/>
      <c r="AU28" s="464"/>
      <c r="AV28" s="464"/>
      <c r="AW28" s="464"/>
      <c r="AX28" s="1486"/>
      <c r="AY28" s="464"/>
      <c r="AZ28" s="464"/>
      <c r="BA28" s="464"/>
      <c r="BB28" s="464"/>
      <c r="BC28" s="464"/>
      <c r="BD28" s="464"/>
      <c r="BE28" s="464"/>
      <c r="BF28" s="464"/>
      <c r="BG28" s="464"/>
    </row>
    <row r="29" spans="2:61" ht="19.5" customHeight="1">
      <c r="B29" s="245"/>
      <c r="C29" s="56"/>
      <c r="D29" s="235"/>
      <c r="E29" s="283"/>
      <c r="F29" s="56"/>
      <c r="H29" s="135"/>
      <c r="I29" s="327"/>
      <c r="J29" s="327"/>
      <c r="K29" s="327"/>
      <c r="L29" s="327"/>
      <c r="M29" s="327"/>
      <c r="N29" s="327"/>
      <c r="O29" s="327"/>
      <c r="P29" s="327"/>
      <c r="Q29" s="327"/>
      <c r="R29" s="327"/>
      <c r="S29" s="327"/>
      <c r="T29" s="327"/>
      <c r="U29" s="461"/>
      <c r="V29" s="461"/>
      <c r="W29" s="465"/>
      <c r="X29" s="465"/>
      <c r="Y29" s="465"/>
      <c r="Z29" s="465"/>
      <c r="AA29" s="465"/>
      <c r="AB29" s="466"/>
      <c r="AC29" s="466"/>
      <c r="AD29" s="466"/>
      <c r="AE29" s="466"/>
      <c r="AF29" s="466"/>
      <c r="AG29" s="466"/>
      <c r="AH29" s="466"/>
      <c r="AI29" s="466"/>
      <c r="AJ29" s="466"/>
      <c r="AK29" s="466"/>
      <c r="AL29" s="466"/>
      <c r="AM29" s="466"/>
      <c r="AN29" s="464"/>
      <c r="AO29" s="464"/>
      <c r="AP29" s="464"/>
      <c r="AQ29" s="464"/>
      <c r="AR29" s="464"/>
      <c r="AS29" s="464"/>
      <c r="AT29" s="464"/>
      <c r="AU29" s="464"/>
      <c r="AV29" s="464"/>
      <c r="AW29" s="464"/>
      <c r="AX29" s="1486"/>
      <c r="AY29" s="464"/>
      <c r="AZ29" s="464"/>
      <c r="BA29" s="464"/>
      <c r="BB29" s="464"/>
      <c r="BC29" s="464"/>
      <c r="BD29" s="464"/>
      <c r="BE29" s="464"/>
      <c r="BF29" s="464"/>
      <c r="BG29" s="464"/>
    </row>
    <row r="30" spans="2:61" ht="19.5" customHeight="1">
      <c r="B30" s="245"/>
      <c r="C30" s="1875" t="s">
        <v>31</v>
      </c>
      <c r="D30" s="1875"/>
      <c r="E30" s="1890"/>
      <c r="F30" s="75"/>
      <c r="H30" s="467"/>
      <c r="I30" s="149"/>
      <c r="J30" s="149"/>
      <c r="K30" s="149"/>
      <c r="L30" s="149"/>
      <c r="M30" s="149"/>
      <c r="N30" s="149"/>
      <c r="O30" s="149"/>
      <c r="P30" s="149"/>
      <c r="Q30" s="149"/>
      <c r="R30" s="149"/>
      <c r="S30" s="149"/>
      <c r="T30" s="149"/>
      <c r="U30" s="149"/>
      <c r="V30" s="461"/>
      <c r="W30" s="149"/>
      <c r="X30" s="149"/>
      <c r="Y30" s="149"/>
      <c r="Z30" s="149"/>
      <c r="AA30" s="149"/>
      <c r="AB30" s="148"/>
      <c r="AC30" s="149"/>
      <c r="AD30" s="149"/>
    </row>
    <row r="31" spans="2:61" ht="19.5" customHeight="1">
      <c r="B31" s="245"/>
      <c r="C31" s="56"/>
      <c r="D31" s="235"/>
      <c r="E31" s="283"/>
      <c r="F31" s="56"/>
      <c r="H31" s="289"/>
      <c r="I31" s="83"/>
      <c r="J31" s="83"/>
      <c r="K31" s="83"/>
      <c r="L31" s="83"/>
      <c r="M31" s="83"/>
      <c r="N31" s="83"/>
      <c r="O31" s="83"/>
      <c r="P31" s="83"/>
      <c r="Q31" s="461"/>
      <c r="R31" s="461"/>
      <c r="S31" s="461"/>
      <c r="T31" s="461"/>
      <c r="U31" s="461"/>
      <c r="V31" s="461"/>
      <c r="W31" s="461"/>
      <c r="X31" s="461"/>
      <c r="Y31" s="461"/>
      <c r="Z31" s="461"/>
      <c r="AA31" s="461"/>
      <c r="AB31" s="463"/>
      <c r="AC31" s="461"/>
      <c r="AD31" s="461"/>
    </row>
    <row r="32" spans="2:61" ht="19.5" customHeight="1">
      <c r="B32" s="245"/>
      <c r="C32" s="1875" t="s">
        <v>17</v>
      </c>
      <c r="D32" s="1875"/>
      <c r="E32" s="1890"/>
      <c r="F32" s="75"/>
      <c r="H32" s="289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4"/>
      <c r="AC32" s="83"/>
      <c r="AD32" s="83"/>
      <c r="AM32" s="149"/>
      <c r="AN32" s="466"/>
      <c r="AO32" s="466"/>
      <c r="AP32" s="466"/>
      <c r="AQ32" s="466"/>
      <c r="AR32" s="466"/>
      <c r="AS32" s="466"/>
      <c r="AT32" s="466"/>
      <c r="AU32" s="466"/>
      <c r="AV32" s="466"/>
      <c r="AW32" s="466"/>
      <c r="AX32" s="466"/>
      <c r="AY32" s="466"/>
      <c r="AZ32" s="466"/>
      <c r="BA32" s="466"/>
      <c r="BB32" s="466"/>
      <c r="BC32" s="466"/>
      <c r="BD32" s="466"/>
      <c r="BE32" s="466"/>
      <c r="BF32" s="466"/>
      <c r="BG32" s="466"/>
    </row>
    <row r="33" spans="2:59" ht="19.5" customHeight="1">
      <c r="B33" s="245"/>
      <c r="C33" s="56"/>
      <c r="D33" s="235"/>
      <c r="E33" s="283"/>
      <c r="F33" s="56"/>
      <c r="H33" s="295"/>
      <c r="I33" s="149"/>
      <c r="J33" s="149"/>
      <c r="K33" s="149"/>
      <c r="L33" s="149"/>
      <c r="M33" s="149"/>
      <c r="N33" s="149"/>
      <c r="O33" s="149"/>
      <c r="P33" s="149"/>
      <c r="Q33" s="149"/>
      <c r="R33" s="149"/>
      <c r="S33" s="149"/>
      <c r="T33" s="149"/>
      <c r="U33" s="149"/>
      <c r="V33" s="149"/>
      <c r="W33" s="149"/>
      <c r="X33" s="149"/>
      <c r="Y33" s="149"/>
      <c r="Z33" s="149"/>
      <c r="AA33" s="149"/>
      <c r="AB33" s="148"/>
      <c r="AC33" s="149"/>
      <c r="AD33" s="149"/>
      <c r="AN33" s="466"/>
      <c r="AO33" s="466"/>
      <c r="AP33" s="466"/>
      <c r="AQ33" s="466"/>
      <c r="AR33" s="466"/>
      <c r="AS33" s="466"/>
      <c r="AT33" s="466"/>
      <c r="AU33" s="466"/>
      <c r="AV33" s="466"/>
      <c r="AW33" s="466"/>
      <c r="AX33" s="466"/>
      <c r="AY33" s="466"/>
      <c r="AZ33" s="466"/>
      <c r="BA33" s="466"/>
      <c r="BB33" s="466"/>
      <c r="BC33" s="466"/>
      <c r="BD33" s="466"/>
      <c r="BE33" s="466"/>
      <c r="BF33" s="466"/>
      <c r="BG33" s="466"/>
    </row>
    <row r="34" spans="2:59" ht="19.5" customHeight="1">
      <c r="B34" s="245"/>
      <c r="C34" s="1873" t="s">
        <v>8</v>
      </c>
      <c r="D34" s="1873"/>
      <c r="E34" s="1874"/>
      <c r="F34" s="75"/>
      <c r="H34" s="326"/>
      <c r="I34" s="309"/>
      <c r="J34" s="309"/>
      <c r="K34" s="309"/>
      <c r="L34" s="309"/>
      <c r="M34" s="309"/>
      <c r="N34" s="309"/>
      <c r="O34" s="309"/>
      <c r="P34" s="309"/>
      <c r="Q34" s="309"/>
      <c r="R34" s="309"/>
      <c r="S34" s="309"/>
      <c r="T34" s="309"/>
      <c r="U34" s="309"/>
      <c r="V34" s="309"/>
      <c r="W34" s="309"/>
      <c r="X34" s="309"/>
      <c r="Y34" s="309"/>
      <c r="Z34" s="309"/>
      <c r="AA34" s="309"/>
      <c r="AB34" s="310"/>
      <c r="AC34" s="309"/>
      <c r="AD34" s="309"/>
      <c r="AN34" s="443"/>
      <c r="AO34" s="443"/>
      <c r="AP34" s="443"/>
      <c r="AQ34" s="443"/>
      <c r="AR34" s="443"/>
      <c r="AS34" s="443"/>
      <c r="AT34" s="443"/>
      <c r="AU34" s="443"/>
      <c r="AV34" s="443"/>
      <c r="AW34" s="443"/>
      <c r="AX34" s="443"/>
      <c r="AY34" s="443"/>
      <c r="AZ34" s="443"/>
      <c r="BA34" s="443"/>
      <c r="BB34" s="443"/>
      <c r="BC34" s="443"/>
      <c r="BD34" s="443"/>
      <c r="BE34" s="443"/>
      <c r="BF34" s="443"/>
      <c r="BG34" s="443"/>
    </row>
    <row r="35" spans="2:59" ht="19.5" customHeight="1">
      <c r="B35" s="245"/>
      <c r="C35" s="227"/>
      <c r="D35" s="227"/>
      <c r="E35" s="273"/>
      <c r="F35" s="56"/>
      <c r="H35" s="326"/>
      <c r="I35" s="309"/>
      <c r="J35" s="309"/>
      <c r="K35" s="309"/>
      <c r="L35" s="309"/>
      <c r="M35" s="309"/>
      <c r="N35" s="309"/>
      <c r="O35" s="309"/>
      <c r="P35" s="309"/>
      <c r="Q35" s="309"/>
      <c r="R35" s="309"/>
      <c r="S35" s="309"/>
      <c r="T35" s="309"/>
      <c r="U35" s="309"/>
      <c r="V35" s="309"/>
      <c r="W35" s="309"/>
      <c r="X35" s="309"/>
      <c r="Y35" s="309"/>
      <c r="Z35" s="309"/>
      <c r="AA35" s="309"/>
      <c r="AB35" s="310"/>
      <c r="AC35" s="309"/>
      <c r="AD35" s="309"/>
    </row>
    <row r="36" spans="2:59" ht="19.5" customHeight="1">
      <c r="B36" s="245"/>
      <c r="C36" s="1875" t="s">
        <v>25</v>
      </c>
      <c r="D36" s="1875"/>
      <c r="E36" s="1890"/>
      <c r="F36" s="56"/>
      <c r="H36" s="262"/>
      <c r="I36" s="198"/>
      <c r="J36" s="198"/>
      <c r="K36" s="198"/>
      <c r="L36" s="198"/>
      <c r="M36" s="198"/>
      <c r="N36" s="198"/>
      <c r="O36" s="198"/>
      <c r="P36" s="198"/>
      <c r="Q36" s="198"/>
      <c r="R36" s="198"/>
      <c r="S36" s="198"/>
      <c r="T36" s="198"/>
      <c r="U36" s="198"/>
      <c r="V36" s="198"/>
      <c r="W36" s="198"/>
      <c r="X36" s="198"/>
      <c r="Y36" s="198"/>
      <c r="Z36" s="198"/>
      <c r="AA36" s="198"/>
      <c r="AB36" s="199"/>
      <c r="AC36" s="198"/>
      <c r="AD36" s="198"/>
    </row>
    <row r="37" spans="2:59" ht="19.5" customHeight="1">
      <c r="B37" s="245"/>
      <c r="C37" s="235"/>
      <c r="D37" s="235"/>
      <c r="E37" s="283"/>
      <c r="F37" s="56"/>
      <c r="H37" s="262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4"/>
      <c r="AC37" s="83"/>
      <c r="AD37" s="83"/>
    </row>
    <row r="38" spans="2:59" ht="19.5" customHeight="1">
      <c r="B38" s="245"/>
      <c r="C38" s="1875" t="s">
        <v>32</v>
      </c>
      <c r="D38" s="1875"/>
      <c r="E38" s="1890"/>
    </row>
    <row r="39" spans="2:59" ht="19.5" customHeight="1" thickBot="1">
      <c r="B39" s="296"/>
      <c r="C39" s="297"/>
      <c r="D39" s="297"/>
      <c r="E39" s="298"/>
      <c r="AS39" s="38" t="s">
        <v>788</v>
      </c>
    </row>
    <row r="40" spans="2:59" ht="19.5" customHeight="1" thickTop="1"/>
    <row r="41" spans="2:59" ht="19.5" customHeight="1"/>
    <row r="43" spans="2:59" ht="18" customHeight="1">
      <c r="AT43" s="464"/>
      <c r="AU43" s="464"/>
    </row>
    <row r="67" spans="68:68" ht="18" customHeight="1">
      <c r="BP67" s="38">
        <v>1026</v>
      </c>
    </row>
  </sheetData>
  <mergeCells count="18">
    <mergeCell ref="D14:E14"/>
    <mergeCell ref="D21:F21"/>
    <mergeCell ref="D15:E15"/>
    <mergeCell ref="D16:E16"/>
    <mergeCell ref="D17:E17"/>
    <mergeCell ref="D18:E18"/>
    <mergeCell ref="B4:E4"/>
    <mergeCell ref="C8:E8"/>
    <mergeCell ref="C10:E10"/>
    <mergeCell ref="C12:E12"/>
    <mergeCell ref="D13:E13"/>
    <mergeCell ref="C32:E32"/>
    <mergeCell ref="C34:E34"/>
    <mergeCell ref="C36:E36"/>
    <mergeCell ref="C38:E38"/>
    <mergeCell ref="C26:E26"/>
    <mergeCell ref="C28:E28"/>
    <mergeCell ref="C30:E30"/>
  </mergeCells>
  <phoneticPr fontId="3" type="noConversion"/>
  <hyperlinks>
    <hyperlink ref="C12" location="G_IS!A1" display="KB Financial Group" xr:uid="{00000000-0004-0000-0B00-000000000000}"/>
    <hyperlink ref="D22:E22" location="G_Structure!A1" display="Organizational Structure" xr:uid="{00000000-0004-0000-0B00-000001000000}"/>
    <hyperlink ref="D23:E23" location="G_Employees!A1" display="Employees / Branches" xr:uid="{00000000-0004-0000-0B00-000002000000}"/>
    <hyperlink ref="D14:E14" location="G_BS!A1" display="Condensed Balance Sheet" xr:uid="{00000000-0004-0000-0B00-000003000000}"/>
    <hyperlink ref="D15:E15" location="'G_Interest Income'!A1" display="Interest Income / Spread / Margin" xr:uid="{00000000-0004-0000-0B00-000004000000}"/>
    <hyperlink ref="D16:E16" location="G_Fee!A1" display="Fee and Commission Income" xr:uid="{00000000-0004-0000-0B00-000005000000}"/>
    <hyperlink ref="D17:E17" location="G_Other!A1" display="Other Operating Income" xr:uid="{00000000-0004-0000-0B00-000006000000}"/>
    <hyperlink ref="D18:E18" location="G_Provision!A1" display="Provision for Credit Losses" xr:uid="{00000000-0004-0000-0B00-000007000000}"/>
    <hyperlink ref="D19:E19" location="'G_G&amp;A'!A1" display="General &amp; Administrative Expenses" xr:uid="{00000000-0004-0000-0B00-000008000000}"/>
    <hyperlink ref="D20:E20" location="G_AQ!A1" display="Asset Quality" xr:uid="{00000000-0004-0000-0B00-000009000000}"/>
    <hyperlink ref="D13:E13" location="G_IS!A1" display="Condensed Income Statement" xr:uid="{00000000-0004-0000-0B00-00000A000000}"/>
    <hyperlink ref="D24:E24" location="'G_Credit Rating'!A1" display="Credit Ratings" xr:uid="{00000000-0004-0000-0B00-00000B000000}"/>
    <hyperlink ref="C10" location="Hightlights!A1" display="Highlights" xr:uid="{00000000-0004-0000-0B00-00000C000000}"/>
    <hyperlink ref="C10:E10" location="'Financial Highlights'!A1" display="Finanial Highlights" xr:uid="{00000000-0004-0000-0B00-00000D000000}"/>
    <hyperlink ref="C26" location="B_IS!A1" display="KB Kookmin Bank" xr:uid="{00000000-0004-0000-0B00-00000E000000}"/>
    <hyperlink ref="C28" location="S_IS!A1" display="KB Securities" xr:uid="{00000000-0004-0000-0B00-00000F000000}"/>
    <hyperlink ref="C32" location="C_IS!A1" display="KB Kookmin Card" xr:uid="{00000000-0004-0000-0B00-000010000000}"/>
    <hyperlink ref="C36" location="Other_IS!A1" display="Other Subsidiaries" xr:uid="{00000000-0004-0000-0B00-000011000000}"/>
    <hyperlink ref="C38" location="Contacts!A1" display="Contacts" xr:uid="{00000000-0004-0000-0B00-000012000000}"/>
    <hyperlink ref="C30" location="I_Key!A1" display="KB Insurance" xr:uid="{00000000-0004-0000-0B00-000013000000}"/>
    <hyperlink ref="C34:E34" location="L_IS!A1" display="KB Life Insurance" xr:uid="{00000000-0004-0000-0B00-000014000000}"/>
    <hyperlink ref="C8:E8" location="Disclaimer!A1" display="Disclaimer" xr:uid="{00000000-0004-0000-0B00-000015000000}"/>
  </hyperlinks>
  <pageMargins left="0.39370078740157483" right="0.39370078740157483" top="0.47244094488188981" bottom="0.47244094488188981" header="0.31496062992125984" footer="0.31496062992125984"/>
  <pageSetup paperSize="9" scale="57" fitToHeight="0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BA102"/>
  <sheetViews>
    <sheetView showGridLines="0" view="pageBreakPreview" zoomScale="55" zoomScaleNormal="70" zoomScaleSheetLayoutView="55" workbookViewId="0">
      <selection activeCell="D24" sqref="D24:E24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18" width="12.125" style="38" customWidth="1"/>
    <col min="19" max="16384" width="10.75" style="38"/>
  </cols>
  <sheetData>
    <row r="1" spans="2:18" ht="5.25" customHeight="1"/>
    <row r="2" spans="2:18" ht="28.5" customHeight="1">
      <c r="H2" s="39"/>
    </row>
    <row r="3" spans="2:18" ht="3" customHeight="1">
      <c r="H3" s="40"/>
    </row>
    <row r="4" spans="2:18" ht="30" customHeight="1">
      <c r="B4" s="1879" t="s">
        <v>37</v>
      </c>
      <c r="C4" s="1879"/>
      <c r="D4" s="1879"/>
      <c r="E4" s="1879"/>
      <c r="F4" s="183"/>
      <c r="G4" s="42"/>
      <c r="H4" s="64" t="s">
        <v>27</v>
      </c>
      <c r="I4" s="42"/>
      <c r="J4" s="42"/>
      <c r="K4" s="42"/>
      <c r="L4" s="42"/>
      <c r="M4" s="42"/>
      <c r="N4" s="42"/>
      <c r="O4" s="42"/>
      <c r="P4" s="42"/>
      <c r="Q4" s="42"/>
      <c r="R4" s="42"/>
    </row>
    <row r="5" spans="2:18" ht="18" customHeight="1">
      <c r="B5" s="44"/>
      <c r="C5" s="44"/>
      <c r="D5" s="44"/>
      <c r="E5" s="44"/>
      <c r="F5" s="44"/>
      <c r="N5" s="70"/>
      <c r="O5" s="70"/>
      <c r="P5" s="70"/>
    </row>
    <row r="6" spans="2:18" ht="3" customHeight="1" thickBot="1">
      <c r="H6" s="40"/>
    </row>
    <row r="7" spans="2:18" ht="12" customHeight="1" thickTop="1">
      <c r="B7" s="185"/>
      <c r="C7" s="67"/>
      <c r="D7" s="67"/>
      <c r="E7" s="68"/>
      <c r="H7" s="1898" t="s">
        <v>903</v>
      </c>
    </row>
    <row r="8" spans="2:18" ht="19.5" customHeight="1">
      <c r="B8" s="74"/>
      <c r="C8" s="1875" t="s">
        <v>2</v>
      </c>
      <c r="D8" s="1875"/>
      <c r="E8" s="1876"/>
      <c r="F8" s="1418"/>
      <c r="H8" s="1898"/>
      <c r="I8" s="327"/>
      <c r="J8" s="327"/>
      <c r="K8" s="327"/>
      <c r="L8" s="327"/>
      <c r="M8" s="327"/>
      <c r="N8" s="327"/>
      <c r="O8" s="327"/>
    </row>
    <row r="9" spans="2:18" ht="19.5" customHeight="1">
      <c r="B9" s="71"/>
      <c r="C9" s="75"/>
      <c r="D9" s="75"/>
      <c r="E9" s="76"/>
      <c r="F9" s="75"/>
    </row>
    <row r="10" spans="2:18" ht="19.5" customHeight="1">
      <c r="B10" s="74"/>
      <c r="C10" s="1875" t="s">
        <v>36</v>
      </c>
      <c r="D10" s="1875"/>
      <c r="E10" s="1876"/>
      <c r="F10" s="1418"/>
    </row>
    <row r="11" spans="2:18" ht="19.5" customHeight="1">
      <c r="B11" s="74"/>
      <c r="C11" s="1420"/>
      <c r="D11" s="75"/>
      <c r="E11" s="76"/>
      <c r="F11" s="75"/>
    </row>
    <row r="12" spans="2:18" ht="19.5" customHeight="1">
      <c r="B12" s="74"/>
      <c r="C12" s="1875" t="s">
        <v>0</v>
      </c>
      <c r="D12" s="1875"/>
      <c r="E12" s="1876"/>
      <c r="F12" s="1418"/>
    </row>
    <row r="13" spans="2:18" ht="19.5" customHeight="1">
      <c r="B13" s="74"/>
      <c r="C13" s="206"/>
      <c r="D13" s="1886" t="s">
        <v>9</v>
      </c>
      <c r="E13" s="1887"/>
      <c r="F13" s="1421"/>
    </row>
    <row r="14" spans="2:18" ht="19.5" customHeight="1">
      <c r="B14" s="74"/>
      <c r="C14" s="206"/>
      <c r="D14" s="1886" t="s">
        <v>11</v>
      </c>
      <c r="E14" s="1887"/>
      <c r="F14" s="1421"/>
    </row>
    <row r="15" spans="2:18" ht="19.5" customHeight="1">
      <c r="B15" s="74"/>
      <c r="C15" s="206"/>
      <c r="D15" s="1886" t="s">
        <v>12</v>
      </c>
      <c r="E15" s="1887"/>
      <c r="F15" s="1421"/>
    </row>
    <row r="16" spans="2:18" ht="19.5" customHeight="1">
      <c r="B16" s="74"/>
      <c r="C16" s="206"/>
      <c r="D16" s="1886" t="s">
        <v>14</v>
      </c>
      <c r="E16" s="1887"/>
      <c r="F16" s="1421"/>
    </row>
    <row r="17" spans="2:6" ht="19.5" customHeight="1">
      <c r="B17" s="74"/>
      <c r="C17" s="206"/>
      <c r="D17" s="1886" t="s">
        <v>16</v>
      </c>
      <c r="E17" s="1887"/>
      <c r="F17" s="1421"/>
    </row>
    <row r="18" spans="2:6" ht="19.5" customHeight="1">
      <c r="B18" s="74"/>
      <c r="C18" s="206"/>
      <c r="D18" s="1886" t="s">
        <v>19</v>
      </c>
      <c r="E18" s="1887"/>
      <c r="F18" s="1421"/>
    </row>
    <row r="19" spans="2:6" ht="19.5" customHeight="1">
      <c r="B19" s="74"/>
      <c r="C19" s="206"/>
      <c r="D19" s="1886" t="s">
        <v>21</v>
      </c>
      <c r="E19" s="1887"/>
      <c r="F19" s="1421"/>
    </row>
    <row r="20" spans="2:6" ht="19.5" customHeight="1">
      <c r="B20" s="74"/>
      <c r="C20" s="206"/>
      <c r="D20" s="1886" t="s">
        <v>22</v>
      </c>
      <c r="E20" s="1887"/>
      <c r="F20" s="1421"/>
    </row>
    <row r="21" spans="2:6" ht="19.5" customHeight="1">
      <c r="B21" s="74"/>
      <c r="C21" s="206"/>
      <c r="D21" s="1886" t="s">
        <v>26</v>
      </c>
      <c r="E21" s="1887"/>
      <c r="F21" s="1421"/>
    </row>
    <row r="22" spans="2:6" ht="19.5" customHeight="1">
      <c r="B22" s="74"/>
      <c r="C22" s="206"/>
      <c r="D22" s="1884" t="s">
        <v>27</v>
      </c>
      <c r="E22" s="1884"/>
      <c r="F22" s="1884"/>
    </row>
    <row r="23" spans="2:6" ht="19.5" customHeight="1">
      <c r="B23" s="71"/>
      <c r="C23" s="206"/>
      <c r="D23" s="1886" t="s">
        <v>29</v>
      </c>
      <c r="E23" s="1887"/>
      <c r="F23" s="1421"/>
    </row>
    <row r="24" spans="2:6" ht="19.5" customHeight="1">
      <c r="B24" s="71"/>
      <c r="C24" s="206"/>
      <c r="D24" s="1886" t="s">
        <v>30</v>
      </c>
      <c r="E24" s="1887"/>
      <c r="F24" s="1421"/>
    </row>
    <row r="25" spans="2:6" ht="19.5" customHeight="1">
      <c r="B25" s="71"/>
      <c r="C25" s="1418"/>
      <c r="D25" s="1418"/>
      <c r="E25" s="1419"/>
      <c r="F25" s="1418"/>
    </row>
    <row r="26" spans="2:6" ht="19.5" customHeight="1">
      <c r="B26" s="71"/>
      <c r="C26" s="1875" t="s">
        <v>6</v>
      </c>
      <c r="D26" s="1875"/>
      <c r="E26" s="1876"/>
      <c r="F26" s="75"/>
    </row>
    <row r="27" spans="2:6" ht="19.5" customHeight="1">
      <c r="B27" s="71"/>
      <c r="C27" s="230"/>
      <c r="D27" s="227"/>
      <c r="E27" s="228"/>
      <c r="F27" s="1418"/>
    </row>
    <row r="28" spans="2:6" ht="19.5" customHeight="1">
      <c r="B28" s="245"/>
      <c r="C28" s="1875" t="s">
        <v>7</v>
      </c>
      <c r="D28" s="1875"/>
      <c r="E28" s="1890"/>
      <c r="F28" s="75"/>
    </row>
    <row r="29" spans="2:6" ht="19.5" customHeight="1">
      <c r="B29" s="245"/>
      <c r="C29" s="1418"/>
      <c r="D29" s="235"/>
      <c r="E29" s="283"/>
      <c r="F29" s="1418"/>
    </row>
    <row r="30" spans="2:6" ht="19.5" customHeight="1">
      <c r="B30" s="245"/>
      <c r="C30" s="1875" t="s">
        <v>31</v>
      </c>
      <c r="D30" s="1875"/>
      <c r="E30" s="1890"/>
      <c r="F30" s="75"/>
    </row>
    <row r="31" spans="2:6" ht="19.5" customHeight="1">
      <c r="B31" s="245"/>
      <c r="C31" s="1418"/>
      <c r="D31" s="235"/>
      <c r="E31" s="283"/>
      <c r="F31" s="1418"/>
    </row>
    <row r="32" spans="2:6" ht="19.5" customHeight="1">
      <c r="B32" s="245"/>
      <c r="C32" s="1875" t="s">
        <v>17</v>
      </c>
      <c r="D32" s="1875"/>
      <c r="E32" s="1890"/>
      <c r="F32" s="75"/>
    </row>
    <row r="33" spans="2:6" ht="19.5" customHeight="1">
      <c r="B33" s="245"/>
      <c r="C33" s="1418"/>
      <c r="D33" s="235"/>
      <c r="E33" s="283"/>
      <c r="F33" s="1418"/>
    </row>
    <row r="34" spans="2:6" ht="19.5" customHeight="1">
      <c r="B34" s="245"/>
      <c r="C34" s="1873" t="s">
        <v>8</v>
      </c>
      <c r="D34" s="1873"/>
      <c r="E34" s="1874"/>
      <c r="F34" s="75"/>
    </row>
    <row r="35" spans="2:6" ht="19.5" customHeight="1">
      <c r="B35" s="245"/>
      <c r="C35" s="227"/>
      <c r="D35" s="227"/>
      <c r="E35" s="273"/>
      <c r="F35" s="1418"/>
    </row>
    <row r="36" spans="2:6" ht="19.5" customHeight="1">
      <c r="B36" s="245"/>
      <c r="C36" s="1875" t="s">
        <v>25</v>
      </c>
      <c r="D36" s="1875"/>
      <c r="E36" s="1890"/>
      <c r="F36" s="1418"/>
    </row>
    <row r="37" spans="2:6" ht="19.5" customHeight="1">
      <c r="B37" s="245"/>
      <c r="C37" s="235"/>
      <c r="D37" s="235"/>
      <c r="E37" s="283"/>
      <c r="F37" s="1418"/>
    </row>
    <row r="38" spans="2:6" ht="19.5" customHeight="1">
      <c r="B38" s="245"/>
      <c r="C38" s="1875" t="s">
        <v>32</v>
      </c>
      <c r="D38" s="1875"/>
      <c r="E38" s="1890"/>
      <c r="F38" s="1455"/>
    </row>
    <row r="39" spans="2:6" ht="19.5" customHeight="1">
      <c r="B39" s="245"/>
      <c r="C39" s="1582"/>
      <c r="D39" s="1582"/>
      <c r="E39" s="1583"/>
      <c r="F39" s="1582"/>
    </row>
    <row r="40" spans="2:6" ht="19.5" customHeight="1">
      <c r="B40" s="245"/>
      <c r="C40" s="1582"/>
      <c r="D40" s="1582"/>
      <c r="E40" s="1583"/>
      <c r="F40" s="1582"/>
    </row>
    <row r="41" spans="2:6" ht="19.5" customHeight="1" thickBot="1">
      <c r="B41" s="296"/>
      <c r="C41" s="297"/>
      <c r="D41" s="297"/>
      <c r="E41" s="298"/>
    </row>
    <row r="42" spans="2:6" ht="19.5" customHeight="1" thickTop="1"/>
    <row r="43" spans="2:6" ht="19.5" customHeight="1"/>
    <row r="44" spans="2:6" ht="19.5" customHeight="1"/>
    <row r="45" spans="2:6" ht="19.5" customHeight="1"/>
    <row r="46" spans="2:6" ht="19.5" customHeight="1"/>
    <row r="47" spans="2:6" ht="19.5" customHeight="1"/>
    <row r="48" spans="2:6" ht="19.5" customHeight="1"/>
    <row r="49" ht="19.5" customHeight="1"/>
    <row r="50" ht="19.5" customHeight="1"/>
    <row r="51" ht="19.5" customHeight="1"/>
    <row r="52" ht="19.5" customHeight="1"/>
    <row r="53" ht="19.5" customHeight="1"/>
    <row r="54" ht="19.5" customHeight="1"/>
    <row r="55" ht="19.5" customHeight="1"/>
    <row r="56" ht="19.5" customHeight="1"/>
    <row r="57" ht="19.5" customHeight="1"/>
    <row r="58" ht="19.5" customHeight="1"/>
    <row r="59" ht="19.5" customHeight="1"/>
    <row r="60" ht="19.5" customHeight="1"/>
    <row r="61" ht="19.5" customHeight="1"/>
    <row r="62" ht="19.5" customHeight="1"/>
    <row r="63" ht="19.5" customHeight="1"/>
    <row r="64" ht="19.5" customHeight="1"/>
    <row r="65" spans="53:53" ht="19.5" customHeight="1"/>
    <row r="66" spans="53:53" ht="19.5" customHeight="1"/>
    <row r="67" spans="53:53" ht="19.5" customHeight="1">
      <c r="BA67" s="38">
        <v>1026</v>
      </c>
    </row>
    <row r="68" spans="53:53" ht="19.5" customHeight="1"/>
    <row r="69" spans="53:53" ht="19.5" customHeight="1"/>
    <row r="70" spans="53:53" ht="19.5" customHeight="1"/>
    <row r="71" spans="53:53" ht="19.5" customHeight="1"/>
    <row r="72" spans="53:53" ht="19.5" customHeight="1"/>
    <row r="73" spans="53:53" ht="19.5" customHeight="1"/>
    <row r="74" spans="53:53" ht="19.5" customHeight="1"/>
    <row r="75" spans="53:53" ht="19.5" customHeight="1"/>
    <row r="76" spans="53:53" ht="19.5" customHeight="1"/>
    <row r="77" spans="53:53" ht="19.5" customHeight="1"/>
    <row r="78" spans="53:53" ht="19.5" customHeight="1"/>
    <row r="79" spans="53:53" ht="19.5" customHeight="1"/>
    <row r="80" spans="53:53" ht="19.5" customHeight="1"/>
    <row r="81" ht="19.5" customHeight="1"/>
    <row r="82" ht="19.5" customHeight="1"/>
    <row r="83" ht="19.5" customHeight="1"/>
    <row r="84" ht="19.5" customHeight="1"/>
    <row r="85" ht="19.5" customHeight="1"/>
    <row r="86" ht="19.5" customHeight="1"/>
    <row r="87" ht="19.5" customHeight="1"/>
    <row r="88" ht="19.5" customHeight="1"/>
    <row r="89" ht="19.5" customHeight="1"/>
    <row r="90" ht="19.5" customHeight="1"/>
    <row r="91" ht="19.5" customHeight="1"/>
    <row r="92" ht="19.5" customHeight="1"/>
    <row r="93" ht="19.5" customHeight="1"/>
    <row r="94" ht="19.5" customHeight="1"/>
    <row r="95" ht="19.5" customHeight="1"/>
    <row r="96" ht="19.5" customHeight="1"/>
    <row r="97" ht="19.5" customHeight="1"/>
    <row r="98" ht="19.5" customHeight="1"/>
    <row r="99" ht="19.5" customHeight="1"/>
    <row r="100" ht="19.5" customHeight="1"/>
    <row r="101" ht="19.5" customHeight="1"/>
    <row r="102" ht="19.5" customHeight="1"/>
  </sheetData>
  <mergeCells count="24">
    <mergeCell ref="C38:E38"/>
    <mergeCell ref="D20:E20"/>
    <mergeCell ref="D21:E21"/>
    <mergeCell ref="D22:F22"/>
    <mergeCell ref="D23:E23"/>
    <mergeCell ref="D24:E24"/>
    <mergeCell ref="C26:E26"/>
    <mergeCell ref="C28:E28"/>
    <mergeCell ref="C30:E30"/>
    <mergeCell ref="C32:E32"/>
    <mergeCell ref="C34:E34"/>
    <mergeCell ref="C36:E36"/>
    <mergeCell ref="D19:E19"/>
    <mergeCell ref="B4:E4"/>
    <mergeCell ref="H7:H8"/>
    <mergeCell ref="C8:E8"/>
    <mergeCell ref="C10:E10"/>
    <mergeCell ref="C12:E12"/>
    <mergeCell ref="D13:E13"/>
    <mergeCell ref="D14:E14"/>
    <mergeCell ref="D15:E15"/>
    <mergeCell ref="D16:E16"/>
    <mergeCell ref="D17:E17"/>
    <mergeCell ref="D18:E18"/>
  </mergeCells>
  <phoneticPr fontId="3" type="noConversion"/>
  <hyperlinks>
    <hyperlink ref="C8:E8" location="Disclaimer!A1" display="Disclaimer" xr:uid="{00000000-0004-0000-0C00-000000000000}"/>
    <hyperlink ref="C34:E34" location="L_IS!A1" display="KB Life Insurance" xr:uid="{00000000-0004-0000-0C00-000001000000}"/>
    <hyperlink ref="C30" location="I_Key!A1" display="KB Insurance" xr:uid="{00000000-0004-0000-0C00-000002000000}"/>
    <hyperlink ref="C38" location="Contacts!A1" display="Contacts" xr:uid="{00000000-0004-0000-0C00-000003000000}"/>
    <hyperlink ref="C36" location="Other_IS!A1" display="Other Subsidiaries" xr:uid="{00000000-0004-0000-0C00-000004000000}"/>
    <hyperlink ref="C32" location="C_IS!A1" display="KB Kookmin Card" xr:uid="{00000000-0004-0000-0C00-000005000000}"/>
    <hyperlink ref="C28" location="S_IS!A1" display="KB Securities" xr:uid="{00000000-0004-0000-0C00-000006000000}"/>
    <hyperlink ref="C26" location="B_IS!A1" display="KB Kookmin Bank" xr:uid="{00000000-0004-0000-0C00-000007000000}"/>
    <hyperlink ref="C10:E10" location="'Financial Highlights'!A1" display="Finanial Highlights" xr:uid="{00000000-0004-0000-0C00-000008000000}"/>
    <hyperlink ref="C10" location="Hightlights!A1" display="Highlights" xr:uid="{00000000-0004-0000-0C00-000009000000}"/>
    <hyperlink ref="D24:E24" location="'G_Credit Rating'!A1" display="Credit Ratings" xr:uid="{00000000-0004-0000-0C00-00000A000000}"/>
    <hyperlink ref="D13:E13" location="G_IS!A1" display="Condensed Income Statement" xr:uid="{00000000-0004-0000-0C00-00000B000000}"/>
    <hyperlink ref="D21:E21" location="G_CAR!A1" display="Capital Adequacy" xr:uid="{00000000-0004-0000-0C00-00000C000000}"/>
    <hyperlink ref="D20:E20" location="G_AQ!A1" display="Asset Quality" xr:uid="{00000000-0004-0000-0C00-00000D000000}"/>
    <hyperlink ref="D19:E19" location="'G_G&amp;A'!A1" display="General &amp; Administrative Expenses" xr:uid="{00000000-0004-0000-0C00-00000E000000}"/>
    <hyperlink ref="D18:E18" location="G_Provision!A1" display="Provision for Credit Losses" xr:uid="{00000000-0004-0000-0C00-00000F000000}"/>
    <hyperlink ref="D17:E17" location="G_Other!A1" display="Other Operating Income" xr:uid="{00000000-0004-0000-0C00-000010000000}"/>
    <hyperlink ref="D16:E16" location="G_Fee!A1" display="Fee and Commission Income" xr:uid="{00000000-0004-0000-0C00-000011000000}"/>
    <hyperlink ref="D15:E15" location="'G_Interest Income'!A1" display="Interest Income / Spread / Margin" xr:uid="{00000000-0004-0000-0C00-000012000000}"/>
    <hyperlink ref="D14:E14" location="G_BS!A1" display="Condensed Balance Sheet" xr:uid="{00000000-0004-0000-0C00-000013000000}"/>
    <hyperlink ref="D23:E23" location="G_Employees!A1" display="Employees / Branches" xr:uid="{00000000-0004-0000-0C00-000014000000}"/>
    <hyperlink ref="C12" location="G_IS!A1" display="KB Financial Group" xr:uid="{00000000-0004-0000-0C00-000015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rowBreaks count="1" manualBreakCount="1">
    <brk id="44" max="17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BU72"/>
  <sheetViews>
    <sheetView showGridLines="0" view="pageBreakPreview" zoomScale="70" zoomScaleNormal="70" zoomScaleSheetLayoutView="70" workbookViewId="0"/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11" width="13.75" style="38" hidden="1" customWidth="1"/>
    <col min="12" max="12" width="38.25" style="38" hidden="1" customWidth="1"/>
    <col min="13" max="38" width="13.75" style="38" hidden="1" customWidth="1"/>
    <col min="39" max="39" width="13.75" style="48" hidden="1" customWidth="1"/>
    <col min="40" max="53" width="13.75" style="38" hidden="1" customWidth="1"/>
    <col min="54" max="56" width="13.75" style="48" hidden="1" customWidth="1"/>
    <col min="57" max="60" width="17.375" style="38" hidden="1" customWidth="1"/>
    <col min="61" max="61" width="15.125" style="38" hidden="1" customWidth="1"/>
    <col min="62" max="66" width="15.125" style="38" customWidth="1"/>
    <col min="67" max="67" width="15.125" style="1728" customWidth="1"/>
    <col min="68" max="68" width="15.125" style="38" customWidth="1"/>
    <col min="69" max="69" width="15.125" style="1776" customWidth="1"/>
    <col min="70" max="70" width="15.125" style="38" customWidth="1"/>
    <col min="71" max="16384" width="10.75" style="38"/>
  </cols>
  <sheetData>
    <row r="1" spans="2:71" ht="5.25" customHeight="1"/>
    <row r="2" spans="2:71" ht="28.5" customHeight="1">
      <c r="H2" s="39"/>
    </row>
    <row r="3" spans="2:71" ht="3" customHeight="1">
      <c r="H3" s="40"/>
    </row>
    <row r="4" spans="2:71" ht="30" customHeight="1">
      <c r="B4" s="1879" t="s">
        <v>37</v>
      </c>
      <c r="C4" s="1879"/>
      <c r="D4" s="1879"/>
      <c r="E4" s="1879"/>
      <c r="F4" s="183"/>
      <c r="G4" s="42"/>
      <c r="H4" s="64" t="s">
        <v>391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</row>
    <row r="5" spans="2:71" ht="18" customHeight="1">
      <c r="AM5" s="38"/>
      <c r="BB5" s="38"/>
      <c r="BC5" s="38"/>
      <c r="BD5" s="38"/>
    </row>
    <row r="6" spans="2:71" ht="3" customHeight="1" thickBot="1">
      <c r="H6" s="40"/>
    </row>
    <row r="7" spans="2:71" ht="12" customHeight="1" thickTop="1">
      <c r="B7" s="185"/>
      <c r="C7" s="67"/>
      <c r="D7" s="67"/>
      <c r="E7" s="68"/>
      <c r="AM7" s="38"/>
      <c r="BB7" s="38"/>
      <c r="BC7" s="38"/>
      <c r="BD7" s="38"/>
    </row>
    <row r="8" spans="2:71" ht="19.5" customHeight="1">
      <c r="B8" s="74"/>
      <c r="C8" s="1875" t="s">
        <v>2</v>
      </c>
      <c r="D8" s="1875"/>
      <c r="E8" s="1876"/>
      <c r="F8" s="56"/>
      <c r="H8" s="264" t="s">
        <v>0</v>
      </c>
      <c r="I8" s="470"/>
      <c r="J8" s="470"/>
      <c r="K8" s="470"/>
      <c r="L8" s="470"/>
      <c r="M8" s="470"/>
      <c r="N8" s="470"/>
      <c r="O8" s="470"/>
      <c r="P8" s="470"/>
      <c r="Q8" s="470"/>
      <c r="R8" s="470"/>
      <c r="S8" s="470"/>
      <c r="T8" s="470"/>
      <c r="U8" s="470"/>
      <c r="V8" s="470"/>
      <c r="W8" s="470"/>
      <c r="X8" s="470"/>
      <c r="Y8" s="470"/>
      <c r="Z8" s="470"/>
      <c r="AA8" s="470"/>
      <c r="AB8" s="470"/>
      <c r="AC8" s="470"/>
      <c r="AD8" s="470"/>
      <c r="AE8" s="470"/>
      <c r="AF8" s="470"/>
      <c r="AG8" s="470"/>
      <c r="AH8" s="470"/>
      <c r="AI8" s="470"/>
      <c r="AJ8" s="470"/>
      <c r="AK8" s="470"/>
      <c r="AL8" s="470"/>
      <c r="AM8" s="471"/>
      <c r="AN8" s="472"/>
      <c r="AO8" s="472"/>
    </row>
    <row r="9" spans="2:71" ht="19.5" customHeight="1" thickBot="1">
      <c r="B9" s="71"/>
      <c r="C9" s="75"/>
      <c r="D9" s="75"/>
      <c r="E9" s="76"/>
      <c r="F9" s="75"/>
      <c r="H9" s="267"/>
      <c r="I9" s="268" t="s">
        <v>392</v>
      </c>
      <c r="J9" s="268" t="s">
        <v>393</v>
      </c>
      <c r="K9" s="268" t="s">
        <v>394</v>
      </c>
      <c r="L9" s="268" t="s">
        <v>395</v>
      </c>
      <c r="M9" s="268" t="s">
        <v>152</v>
      </c>
      <c r="N9" s="288" t="s">
        <v>153</v>
      </c>
      <c r="O9" s="288" t="s">
        <v>154</v>
      </c>
      <c r="P9" s="288" t="s">
        <v>155</v>
      </c>
      <c r="Q9" s="288" t="s">
        <v>156</v>
      </c>
      <c r="R9" s="288" t="s">
        <v>157</v>
      </c>
      <c r="S9" s="288" t="s">
        <v>158</v>
      </c>
      <c r="T9" s="288" t="s">
        <v>159</v>
      </c>
      <c r="U9" s="288" t="s">
        <v>160</v>
      </c>
      <c r="V9" s="288" t="s">
        <v>161</v>
      </c>
      <c r="W9" s="288" t="s">
        <v>162</v>
      </c>
      <c r="X9" s="288" t="s">
        <v>163</v>
      </c>
      <c r="Y9" s="288" t="s">
        <v>164</v>
      </c>
      <c r="Z9" s="288" t="s">
        <v>165</v>
      </c>
      <c r="AA9" s="288" t="s">
        <v>166</v>
      </c>
      <c r="AB9" s="288" t="s">
        <v>167</v>
      </c>
      <c r="AC9" s="288" t="s">
        <v>168</v>
      </c>
      <c r="AD9" s="288" t="s">
        <v>169</v>
      </c>
      <c r="AE9" s="288" t="s">
        <v>170</v>
      </c>
      <c r="AF9" s="288" t="s">
        <v>171</v>
      </c>
      <c r="AG9" s="288" t="s">
        <v>172</v>
      </c>
      <c r="AH9" s="288" t="s">
        <v>173</v>
      </c>
      <c r="AI9" s="288" t="s">
        <v>174</v>
      </c>
      <c r="AJ9" s="288" t="s">
        <v>175</v>
      </c>
      <c r="AK9" s="288" t="s">
        <v>396</v>
      </c>
      <c r="AL9" s="288" t="s">
        <v>177</v>
      </c>
      <c r="AM9" s="78" t="s">
        <v>178</v>
      </c>
      <c r="AN9" s="78" t="s">
        <v>179</v>
      </c>
      <c r="AO9" s="78" t="s">
        <v>180</v>
      </c>
      <c r="AP9" s="78" t="s">
        <v>181</v>
      </c>
      <c r="AQ9" s="78" t="s">
        <v>182</v>
      </c>
      <c r="AR9" s="78" t="s">
        <v>341</v>
      </c>
      <c r="AS9" s="78" t="s">
        <v>342</v>
      </c>
      <c r="AT9" s="78" t="s">
        <v>185</v>
      </c>
      <c r="AU9" s="78" t="s">
        <v>397</v>
      </c>
      <c r="AV9" s="78" t="s">
        <v>344</v>
      </c>
      <c r="AW9" s="81" t="s">
        <v>345</v>
      </c>
      <c r="AX9" s="81" t="s">
        <v>346</v>
      </c>
      <c r="AY9" s="81" t="s">
        <v>347</v>
      </c>
      <c r="AZ9" s="81" t="s">
        <v>398</v>
      </c>
      <c r="BA9" s="81" t="s">
        <v>192</v>
      </c>
      <c r="BB9" s="78" t="s">
        <v>193</v>
      </c>
      <c r="BC9" s="78" t="s">
        <v>194</v>
      </c>
      <c r="BD9" s="78" t="s">
        <v>195</v>
      </c>
      <c r="BE9" s="78" t="s">
        <v>196</v>
      </c>
      <c r="BF9" s="78" t="s">
        <v>197</v>
      </c>
      <c r="BG9" s="78" t="s">
        <v>786</v>
      </c>
      <c r="BH9" s="78" t="s">
        <v>794</v>
      </c>
      <c r="BI9" s="78" t="s">
        <v>798</v>
      </c>
      <c r="BJ9" s="78" t="s">
        <v>806</v>
      </c>
      <c r="BK9" s="78" t="s">
        <v>807</v>
      </c>
      <c r="BL9" s="78" t="s">
        <v>816</v>
      </c>
      <c r="BM9" s="78" t="s">
        <v>823</v>
      </c>
      <c r="BN9" s="78" t="s">
        <v>836</v>
      </c>
      <c r="BO9" s="78" t="s">
        <v>858</v>
      </c>
      <c r="BP9" s="78" t="s">
        <v>853</v>
      </c>
      <c r="BQ9" s="78" t="s">
        <v>893</v>
      </c>
      <c r="BR9" s="78" t="s">
        <v>895</v>
      </c>
    </row>
    <row r="10" spans="2:71" ht="19.5" customHeight="1">
      <c r="B10" s="74"/>
      <c r="C10" s="1875" t="s">
        <v>36</v>
      </c>
      <c r="D10" s="1875"/>
      <c r="E10" s="1876"/>
      <c r="F10" s="56"/>
      <c r="H10" s="473" t="s">
        <v>399</v>
      </c>
      <c r="I10" s="474">
        <v>156</v>
      </c>
      <c r="J10" s="475">
        <v>158</v>
      </c>
      <c r="K10" s="475">
        <v>168</v>
      </c>
      <c r="L10" s="475">
        <v>168</v>
      </c>
      <c r="M10" s="475">
        <v>168</v>
      </c>
      <c r="N10" s="475">
        <v>168</v>
      </c>
      <c r="O10" s="475">
        <v>171</v>
      </c>
      <c r="P10" s="475">
        <v>180</v>
      </c>
      <c r="Q10" s="475">
        <v>179</v>
      </c>
      <c r="R10" s="475">
        <v>178</v>
      </c>
      <c r="S10" s="475">
        <v>170</v>
      </c>
      <c r="T10" s="475">
        <v>161</v>
      </c>
      <c r="U10" s="475">
        <v>167</v>
      </c>
      <c r="V10" s="475">
        <v>177</v>
      </c>
      <c r="W10" s="475">
        <v>176</v>
      </c>
      <c r="X10" s="475">
        <v>176</v>
      </c>
      <c r="Y10" s="475">
        <v>180</v>
      </c>
      <c r="Z10" s="475">
        <v>180</v>
      </c>
      <c r="AA10" s="475">
        <v>190</v>
      </c>
      <c r="AB10" s="475">
        <v>192</v>
      </c>
      <c r="AC10" s="475">
        <v>168</v>
      </c>
      <c r="AD10" s="475">
        <v>167</v>
      </c>
      <c r="AE10" s="475">
        <v>172</v>
      </c>
      <c r="AF10" s="476">
        <v>172</v>
      </c>
      <c r="AG10" s="475">
        <v>173</v>
      </c>
      <c r="AH10" s="475">
        <v>177</v>
      </c>
      <c r="AI10" s="476">
        <v>177</v>
      </c>
      <c r="AJ10" s="476">
        <v>180</v>
      </c>
      <c r="AK10" s="476">
        <v>185</v>
      </c>
      <c r="AL10" s="476">
        <v>184</v>
      </c>
      <c r="AM10" s="476">
        <v>185</v>
      </c>
      <c r="AN10" s="475">
        <v>186</v>
      </c>
      <c r="AO10" s="475">
        <v>173</v>
      </c>
      <c r="AP10" s="475">
        <v>174</v>
      </c>
      <c r="AQ10" s="475">
        <v>175</v>
      </c>
      <c r="AR10" s="475">
        <v>175</v>
      </c>
      <c r="AS10" s="475">
        <v>178</v>
      </c>
      <c r="AT10" s="476">
        <v>178</v>
      </c>
      <c r="AU10" s="476">
        <v>181</v>
      </c>
      <c r="AV10" s="476">
        <v>181</v>
      </c>
      <c r="AW10" s="475">
        <v>181</v>
      </c>
      <c r="AX10" s="475">
        <v>180</v>
      </c>
      <c r="AY10" s="475">
        <v>182</v>
      </c>
      <c r="AZ10" s="475">
        <v>178</v>
      </c>
      <c r="BA10" s="475">
        <v>179</v>
      </c>
      <c r="BB10" s="476">
        <v>179</v>
      </c>
      <c r="BC10" s="476">
        <v>179</v>
      </c>
      <c r="BD10" s="476">
        <v>178</v>
      </c>
      <c r="BE10" s="475">
        <v>178</v>
      </c>
      <c r="BF10" s="475">
        <v>177</v>
      </c>
      <c r="BG10" s="1352">
        <v>177</v>
      </c>
      <c r="BH10" s="476">
        <v>175</v>
      </c>
      <c r="BI10" s="1352">
        <v>150</v>
      </c>
      <c r="BJ10" s="476">
        <v>151</v>
      </c>
      <c r="BK10" s="476">
        <v>151</v>
      </c>
      <c r="BL10" s="1352">
        <v>150</v>
      </c>
      <c r="BM10" s="1352">
        <v>152</v>
      </c>
      <c r="BN10" s="1352">
        <v>153</v>
      </c>
      <c r="BO10" s="1352">
        <v>156</v>
      </c>
      <c r="BP10" s="1352">
        <v>155</v>
      </c>
      <c r="BQ10" s="1352">
        <v>148</v>
      </c>
      <c r="BR10" s="477">
        <v>147</v>
      </c>
      <c r="BS10" s="1726"/>
    </row>
    <row r="11" spans="2:71" ht="19.5" customHeight="1">
      <c r="B11" s="74"/>
      <c r="C11" s="89"/>
      <c r="D11" s="75"/>
      <c r="E11" s="76"/>
      <c r="F11" s="75"/>
      <c r="H11" s="473" t="s">
        <v>6</v>
      </c>
      <c r="I11" s="474">
        <v>15910</v>
      </c>
      <c r="J11" s="475">
        <v>15906</v>
      </c>
      <c r="K11" s="475">
        <v>16070</v>
      </c>
      <c r="L11" s="475">
        <v>16139</v>
      </c>
      <c r="M11" s="475">
        <v>16043</v>
      </c>
      <c r="N11" s="475">
        <v>16049</v>
      </c>
      <c r="O11" s="475">
        <v>16402</v>
      </c>
      <c r="P11" s="475">
        <v>16478</v>
      </c>
      <c r="Q11" s="475">
        <v>16380</v>
      </c>
      <c r="R11" s="475">
        <v>16374</v>
      </c>
      <c r="S11" s="475">
        <v>16539</v>
      </c>
      <c r="T11" s="475">
        <v>16686</v>
      </c>
      <c r="U11" s="475">
        <v>20664</v>
      </c>
      <c r="V11" s="475">
        <v>20588</v>
      </c>
      <c r="W11" s="475">
        <v>20603</v>
      </c>
      <c r="X11" s="475">
        <v>20815</v>
      </c>
      <c r="Y11" s="475">
        <v>20743</v>
      </c>
      <c r="Z11" s="475">
        <v>19593</v>
      </c>
      <c r="AA11" s="475">
        <v>19727</v>
      </c>
      <c r="AB11" s="475">
        <v>19912</v>
      </c>
      <c r="AC11" s="475">
        <v>19644</v>
      </c>
      <c r="AD11" s="475">
        <v>19578</v>
      </c>
      <c r="AE11" s="475">
        <v>19367</v>
      </c>
      <c r="AF11" s="476">
        <v>19513</v>
      </c>
      <c r="AG11" s="475">
        <v>16703</v>
      </c>
      <c r="AH11" s="475">
        <v>16679</v>
      </c>
      <c r="AI11" s="476">
        <v>16662</v>
      </c>
      <c r="AJ11" s="476">
        <v>16980</v>
      </c>
      <c r="AK11" s="476">
        <v>16503</v>
      </c>
      <c r="AL11" s="476">
        <v>16496</v>
      </c>
      <c r="AM11" s="476">
        <v>16493</v>
      </c>
      <c r="AN11" s="475">
        <v>16860</v>
      </c>
      <c r="AO11" s="475">
        <v>16248</v>
      </c>
      <c r="AP11" s="475">
        <v>16248</v>
      </c>
      <c r="AQ11" s="475">
        <v>16221</v>
      </c>
      <c r="AR11" s="475">
        <v>16473</v>
      </c>
      <c r="AS11" s="475">
        <v>16005</v>
      </c>
      <c r="AT11" s="476">
        <v>16005</v>
      </c>
      <c r="AU11" s="476">
        <v>16006</v>
      </c>
      <c r="AV11" s="476">
        <v>16077</v>
      </c>
      <c r="AW11" s="475">
        <v>15242</v>
      </c>
      <c r="AX11" s="475">
        <v>15229</v>
      </c>
      <c r="AY11" s="475">
        <v>15281</v>
      </c>
      <c r="AZ11" s="475">
        <v>15375</v>
      </c>
      <c r="BA11" s="475">
        <v>14641</v>
      </c>
      <c r="BB11" s="476">
        <v>14663</v>
      </c>
      <c r="BC11" s="476">
        <v>14607</v>
      </c>
      <c r="BD11" s="476">
        <v>14736</v>
      </c>
      <c r="BE11" s="475">
        <v>13984</v>
      </c>
      <c r="BF11" s="475">
        <v>13967</v>
      </c>
      <c r="BG11" s="1352">
        <v>14063</v>
      </c>
      <c r="BH11" s="476">
        <v>14121</v>
      </c>
      <c r="BI11" s="1352">
        <v>13307</v>
      </c>
      <c r="BJ11" s="476">
        <v>13274</v>
      </c>
      <c r="BK11" s="476">
        <v>13430</v>
      </c>
      <c r="BL11" s="1352">
        <v>13509</v>
      </c>
      <c r="BM11" s="1352">
        <v>12824</v>
      </c>
      <c r="BN11" s="1352">
        <v>12894</v>
      </c>
      <c r="BO11" s="1352">
        <v>12849</v>
      </c>
      <c r="BP11" s="1352">
        <v>12930</v>
      </c>
      <c r="BQ11" s="1352">
        <v>12337</v>
      </c>
      <c r="BR11" s="477">
        <v>12295</v>
      </c>
      <c r="BS11" s="1726"/>
    </row>
    <row r="12" spans="2:71" ht="19.5" customHeight="1">
      <c r="B12" s="74"/>
      <c r="C12" s="1875" t="s">
        <v>0</v>
      </c>
      <c r="D12" s="1875"/>
      <c r="E12" s="1876"/>
      <c r="F12" s="56"/>
      <c r="H12" s="473" t="s">
        <v>7</v>
      </c>
      <c r="I12" s="474">
        <v>382</v>
      </c>
      <c r="J12" s="475">
        <v>388</v>
      </c>
      <c r="K12" s="475">
        <v>394</v>
      </c>
      <c r="L12" s="475">
        <v>416</v>
      </c>
      <c r="M12" s="475">
        <v>419</v>
      </c>
      <c r="N12" s="475">
        <v>436</v>
      </c>
      <c r="O12" s="475">
        <v>449</v>
      </c>
      <c r="P12" s="475">
        <v>460</v>
      </c>
      <c r="Q12" s="475">
        <v>464</v>
      </c>
      <c r="R12" s="475">
        <v>461</v>
      </c>
      <c r="S12" s="475">
        <v>450</v>
      </c>
      <c r="T12" s="475">
        <v>471</v>
      </c>
      <c r="U12" s="475">
        <v>469</v>
      </c>
      <c r="V12" s="475">
        <v>472</v>
      </c>
      <c r="W12" s="475">
        <v>488</v>
      </c>
      <c r="X12" s="475">
        <v>489</v>
      </c>
      <c r="Y12" s="475">
        <v>511</v>
      </c>
      <c r="Z12" s="475">
        <v>545</v>
      </c>
      <c r="AA12" s="475">
        <v>583</v>
      </c>
      <c r="AB12" s="475">
        <v>591</v>
      </c>
      <c r="AC12" s="475">
        <v>584</v>
      </c>
      <c r="AD12" s="475">
        <v>591</v>
      </c>
      <c r="AE12" s="475">
        <v>596</v>
      </c>
      <c r="AF12" s="476">
        <v>2709</v>
      </c>
      <c r="AG12" s="475">
        <v>2720</v>
      </c>
      <c r="AH12" s="475">
        <v>2763</v>
      </c>
      <c r="AI12" s="476">
        <v>2785</v>
      </c>
      <c r="AJ12" s="476">
        <v>2782</v>
      </c>
      <c r="AK12" s="476">
        <v>2831</v>
      </c>
      <c r="AL12" s="476">
        <v>2823</v>
      </c>
      <c r="AM12" s="476">
        <v>2878</v>
      </c>
      <c r="AN12" s="475">
        <v>2883</v>
      </c>
      <c r="AO12" s="475">
        <v>2888</v>
      </c>
      <c r="AP12" s="475">
        <v>2840</v>
      </c>
      <c r="AQ12" s="475">
        <v>2829</v>
      </c>
      <c r="AR12" s="475">
        <v>2848</v>
      </c>
      <c r="AS12" s="475">
        <v>2805</v>
      </c>
      <c r="AT12" s="476">
        <v>2769</v>
      </c>
      <c r="AU12" s="476">
        <v>2769</v>
      </c>
      <c r="AV12" s="476">
        <v>2788</v>
      </c>
      <c r="AW12" s="475">
        <v>2743</v>
      </c>
      <c r="AX12" s="475">
        <v>2774</v>
      </c>
      <c r="AY12" s="475">
        <v>2815</v>
      </c>
      <c r="AZ12" s="475">
        <v>2825</v>
      </c>
      <c r="BA12" s="475">
        <v>2822</v>
      </c>
      <c r="BB12" s="476">
        <v>2879</v>
      </c>
      <c r="BC12" s="476">
        <v>2915</v>
      </c>
      <c r="BD12" s="476">
        <v>2876</v>
      </c>
      <c r="BE12" s="475">
        <v>2873</v>
      </c>
      <c r="BF12" s="475">
        <v>2852</v>
      </c>
      <c r="BG12" s="1352">
        <v>2869</v>
      </c>
      <c r="BH12" s="476">
        <v>2890</v>
      </c>
      <c r="BI12" s="1352">
        <v>2880</v>
      </c>
      <c r="BJ12" s="476">
        <v>2868</v>
      </c>
      <c r="BK12" s="476">
        <v>2892</v>
      </c>
      <c r="BL12" s="1352">
        <v>2894</v>
      </c>
      <c r="BM12" s="1352">
        <v>2790</v>
      </c>
      <c r="BN12" s="1352">
        <v>2815</v>
      </c>
      <c r="BO12" s="1352">
        <v>2801</v>
      </c>
      <c r="BP12" s="1352">
        <v>2816</v>
      </c>
      <c r="BQ12" s="1352">
        <v>2791</v>
      </c>
      <c r="BR12" s="477">
        <v>2803</v>
      </c>
      <c r="BS12" s="1726"/>
    </row>
    <row r="13" spans="2:71" ht="19.5" customHeight="1">
      <c r="B13" s="74"/>
      <c r="C13" s="206"/>
      <c r="D13" s="1886" t="s">
        <v>9</v>
      </c>
      <c r="E13" s="1887"/>
      <c r="F13" s="208"/>
      <c r="H13" s="473" t="s">
        <v>31</v>
      </c>
      <c r="I13" s="478"/>
      <c r="J13" s="479"/>
      <c r="K13" s="479"/>
      <c r="L13" s="479"/>
      <c r="M13" s="479"/>
      <c r="N13" s="479"/>
      <c r="O13" s="479"/>
      <c r="P13" s="479"/>
      <c r="Q13" s="479"/>
      <c r="R13" s="479"/>
      <c r="S13" s="479"/>
      <c r="T13" s="479"/>
      <c r="U13" s="479"/>
      <c r="V13" s="479"/>
      <c r="W13" s="479"/>
      <c r="X13" s="479"/>
      <c r="Y13" s="479"/>
      <c r="Z13" s="475">
        <v>3115</v>
      </c>
      <c r="AA13" s="475">
        <v>3206</v>
      </c>
      <c r="AB13" s="475">
        <v>3245</v>
      </c>
      <c r="AC13" s="475">
        <v>3222</v>
      </c>
      <c r="AD13" s="475">
        <v>3225</v>
      </c>
      <c r="AE13" s="475">
        <v>3229</v>
      </c>
      <c r="AF13" s="476">
        <v>3248</v>
      </c>
      <c r="AG13" s="475">
        <v>3233</v>
      </c>
      <c r="AH13" s="475">
        <v>3217</v>
      </c>
      <c r="AI13" s="476">
        <v>3193</v>
      </c>
      <c r="AJ13" s="476">
        <v>3140</v>
      </c>
      <c r="AK13" s="476">
        <v>3191</v>
      </c>
      <c r="AL13" s="476">
        <v>3170</v>
      </c>
      <c r="AM13" s="476">
        <v>3183</v>
      </c>
      <c r="AN13" s="475">
        <v>3239</v>
      </c>
      <c r="AO13" s="475">
        <v>3215</v>
      </c>
      <c r="AP13" s="475">
        <v>3182</v>
      </c>
      <c r="AQ13" s="475">
        <v>3095</v>
      </c>
      <c r="AR13" s="475">
        <v>3103</v>
      </c>
      <c r="AS13" s="475">
        <v>3085</v>
      </c>
      <c r="AT13" s="476">
        <v>3094</v>
      </c>
      <c r="AU13" s="476">
        <v>3093</v>
      </c>
      <c r="AV13" s="476">
        <v>3070</v>
      </c>
      <c r="AW13" s="475">
        <v>3055</v>
      </c>
      <c r="AX13" s="475">
        <v>2961</v>
      </c>
      <c r="AY13" s="475">
        <v>2961</v>
      </c>
      <c r="AZ13" s="475">
        <v>2976</v>
      </c>
      <c r="BA13" s="475">
        <v>2961</v>
      </c>
      <c r="BB13" s="476">
        <v>2951</v>
      </c>
      <c r="BC13" s="476">
        <v>2946</v>
      </c>
      <c r="BD13" s="476">
        <v>2963</v>
      </c>
      <c r="BE13" s="475">
        <v>2933</v>
      </c>
      <c r="BF13" s="475">
        <v>2946</v>
      </c>
      <c r="BG13" s="1352">
        <v>2937</v>
      </c>
      <c r="BH13" s="476">
        <v>2920</v>
      </c>
      <c r="BI13" s="1352">
        <v>2939</v>
      </c>
      <c r="BJ13" s="476">
        <v>2922</v>
      </c>
      <c r="BK13" s="476">
        <v>2823</v>
      </c>
      <c r="BL13" s="1352">
        <v>2856</v>
      </c>
      <c r="BM13" s="1352">
        <v>2845</v>
      </c>
      <c r="BN13" s="1352">
        <v>2877</v>
      </c>
      <c r="BO13" s="1352">
        <v>2873</v>
      </c>
      <c r="BP13" s="1352">
        <v>2870</v>
      </c>
      <c r="BQ13" s="1352">
        <v>2863</v>
      </c>
      <c r="BR13" s="477">
        <v>2865</v>
      </c>
      <c r="BS13" s="1726"/>
    </row>
    <row r="14" spans="2:71" ht="19.5" customHeight="1">
      <c r="B14" s="74"/>
      <c r="C14" s="206"/>
      <c r="D14" s="1886" t="s">
        <v>11</v>
      </c>
      <c r="E14" s="1887"/>
      <c r="F14" s="208"/>
      <c r="H14" s="473" t="s">
        <v>17</v>
      </c>
      <c r="I14" s="474">
        <v>1271</v>
      </c>
      <c r="J14" s="475">
        <v>1310</v>
      </c>
      <c r="K14" s="475">
        <v>1376</v>
      </c>
      <c r="L14" s="475">
        <v>1376</v>
      </c>
      <c r="M14" s="475">
        <v>1352</v>
      </c>
      <c r="N14" s="475">
        <v>1351</v>
      </c>
      <c r="O14" s="475">
        <v>1351</v>
      </c>
      <c r="P14" s="475">
        <v>1347</v>
      </c>
      <c r="Q14" s="475">
        <v>1347</v>
      </c>
      <c r="R14" s="475">
        <v>1364</v>
      </c>
      <c r="S14" s="475">
        <v>1364</v>
      </c>
      <c r="T14" s="475">
        <v>1362</v>
      </c>
      <c r="U14" s="475">
        <v>1393</v>
      </c>
      <c r="V14" s="475">
        <v>1387</v>
      </c>
      <c r="W14" s="475">
        <v>1384</v>
      </c>
      <c r="X14" s="475">
        <v>1439</v>
      </c>
      <c r="Y14" s="475">
        <v>1435</v>
      </c>
      <c r="Z14" s="475">
        <v>1440</v>
      </c>
      <c r="AA14" s="475">
        <v>1438</v>
      </c>
      <c r="AB14" s="475">
        <v>1495</v>
      </c>
      <c r="AC14" s="475">
        <v>1489</v>
      </c>
      <c r="AD14" s="475">
        <v>1479</v>
      </c>
      <c r="AE14" s="475">
        <v>1486</v>
      </c>
      <c r="AF14" s="476">
        <v>1517</v>
      </c>
      <c r="AG14" s="475">
        <v>1522</v>
      </c>
      <c r="AH14" s="475">
        <v>1532</v>
      </c>
      <c r="AI14" s="476">
        <v>1526</v>
      </c>
      <c r="AJ14" s="476">
        <v>1515</v>
      </c>
      <c r="AK14" s="476">
        <v>1553</v>
      </c>
      <c r="AL14" s="476">
        <v>1548</v>
      </c>
      <c r="AM14" s="476">
        <v>1564</v>
      </c>
      <c r="AN14" s="475">
        <v>1600</v>
      </c>
      <c r="AO14" s="475">
        <v>1517</v>
      </c>
      <c r="AP14" s="475">
        <v>1518</v>
      </c>
      <c r="AQ14" s="475">
        <v>1529</v>
      </c>
      <c r="AR14" s="475">
        <v>1553</v>
      </c>
      <c r="AS14" s="475">
        <v>1550</v>
      </c>
      <c r="AT14" s="476">
        <v>1547</v>
      </c>
      <c r="AU14" s="476">
        <v>1555</v>
      </c>
      <c r="AV14" s="476">
        <v>1563</v>
      </c>
      <c r="AW14" s="475">
        <v>1545</v>
      </c>
      <c r="AX14" s="475">
        <v>1546</v>
      </c>
      <c r="AY14" s="475">
        <v>1547</v>
      </c>
      <c r="AZ14" s="475">
        <v>1543</v>
      </c>
      <c r="BA14" s="475">
        <v>1520</v>
      </c>
      <c r="BB14" s="476">
        <v>1531</v>
      </c>
      <c r="BC14" s="476">
        <v>1532</v>
      </c>
      <c r="BD14" s="476">
        <v>1541</v>
      </c>
      <c r="BE14" s="475">
        <v>1508</v>
      </c>
      <c r="BF14" s="475">
        <v>1519</v>
      </c>
      <c r="BG14" s="1352">
        <v>1516</v>
      </c>
      <c r="BH14" s="476">
        <v>1531</v>
      </c>
      <c r="BI14" s="1352">
        <v>1485</v>
      </c>
      <c r="BJ14" s="476">
        <v>1486</v>
      </c>
      <c r="BK14" s="476">
        <v>1484</v>
      </c>
      <c r="BL14" s="1352">
        <v>1479</v>
      </c>
      <c r="BM14" s="1352">
        <v>1425</v>
      </c>
      <c r="BN14" s="1352">
        <v>1428</v>
      </c>
      <c r="BO14" s="1352">
        <v>1429</v>
      </c>
      <c r="BP14" s="1352">
        <v>1414</v>
      </c>
      <c r="BQ14" s="1352">
        <v>1394</v>
      </c>
      <c r="BR14" s="477">
        <v>1391</v>
      </c>
      <c r="BS14" s="1726"/>
    </row>
    <row r="15" spans="2:71" ht="19.5" customHeight="1">
      <c r="B15" s="74"/>
      <c r="C15" s="206"/>
      <c r="D15" s="1886" t="s">
        <v>12</v>
      </c>
      <c r="E15" s="1887"/>
      <c r="F15" s="208"/>
      <c r="H15" s="480" t="s">
        <v>8</v>
      </c>
      <c r="I15" s="481"/>
      <c r="J15" s="481"/>
      <c r="K15" s="481"/>
      <c r="L15" s="481"/>
      <c r="M15" s="481"/>
      <c r="N15" s="481"/>
      <c r="O15" s="481"/>
      <c r="P15" s="481"/>
      <c r="Q15" s="481"/>
      <c r="R15" s="481"/>
      <c r="S15" s="481"/>
      <c r="T15" s="481"/>
      <c r="U15" s="482"/>
      <c r="V15" s="482"/>
      <c r="W15" s="482"/>
      <c r="X15" s="482"/>
      <c r="Y15" s="482"/>
      <c r="Z15" s="482"/>
      <c r="AA15" s="482"/>
      <c r="AB15" s="482"/>
      <c r="AC15" s="482"/>
      <c r="AD15" s="482"/>
      <c r="AE15" s="482"/>
      <c r="AF15" s="482"/>
      <c r="AG15" s="482"/>
      <c r="AH15" s="482"/>
      <c r="AI15" s="482"/>
      <c r="AJ15" s="482"/>
      <c r="AK15" s="482"/>
      <c r="AL15" s="482"/>
      <c r="AM15" s="482"/>
      <c r="AN15" s="482"/>
      <c r="AO15" s="482"/>
      <c r="AP15" s="482"/>
      <c r="AQ15" s="482"/>
      <c r="AR15" s="482"/>
      <c r="AS15" s="482"/>
      <c r="AT15" s="482"/>
      <c r="AU15" s="476">
        <v>527</v>
      </c>
      <c r="AV15" s="476">
        <v>510</v>
      </c>
      <c r="AW15" s="475">
        <v>468</v>
      </c>
      <c r="AX15" s="475">
        <v>454</v>
      </c>
      <c r="AY15" s="475">
        <v>448</v>
      </c>
      <c r="AZ15" s="475">
        <v>466</v>
      </c>
      <c r="BA15" s="475">
        <v>464</v>
      </c>
      <c r="BB15" s="476">
        <v>372</v>
      </c>
      <c r="BC15" s="476">
        <v>367</v>
      </c>
      <c r="BD15" s="476">
        <v>370</v>
      </c>
      <c r="BE15" s="475">
        <v>680</v>
      </c>
      <c r="BF15" s="475">
        <v>675</v>
      </c>
      <c r="BG15" s="1352">
        <v>685</v>
      </c>
      <c r="BH15" s="476">
        <v>680</v>
      </c>
      <c r="BI15" s="1352">
        <v>679</v>
      </c>
      <c r="BJ15" s="476">
        <v>668</v>
      </c>
      <c r="BK15" s="476">
        <v>664</v>
      </c>
      <c r="BL15" s="1352">
        <v>664</v>
      </c>
      <c r="BM15" s="1352">
        <v>664</v>
      </c>
      <c r="BN15" s="1352">
        <v>663</v>
      </c>
      <c r="BO15" s="1352">
        <v>647</v>
      </c>
      <c r="BP15" s="1352">
        <v>645</v>
      </c>
      <c r="BQ15" s="1352">
        <v>641</v>
      </c>
      <c r="BR15" s="477">
        <v>644</v>
      </c>
      <c r="BS15" s="1726"/>
    </row>
    <row r="16" spans="2:71" ht="19.5" customHeight="1">
      <c r="B16" s="74"/>
      <c r="C16" s="206"/>
      <c r="D16" s="1886" t="s">
        <v>14</v>
      </c>
      <c r="E16" s="1887"/>
      <c r="F16" s="208"/>
      <c r="H16" s="473" t="s">
        <v>400</v>
      </c>
      <c r="I16" s="474">
        <v>122</v>
      </c>
      <c r="J16" s="475">
        <v>121</v>
      </c>
      <c r="K16" s="475">
        <v>122</v>
      </c>
      <c r="L16" s="475">
        <v>129</v>
      </c>
      <c r="M16" s="475">
        <v>132</v>
      </c>
      <c r="N16" s="475">
        <v>137</v>
      </c>
      <c r="O16" s="475">
        <v>142</v>
      </c>
      <c r="P16" s="475">
        <v>145</v>
      </c>
      <c r="Q16" s="475">
        <v>146</v>
      </c>
      <c r="R16" s="475">
        <v>151</v>
      </c>
      <c r="S16" s="475">
        <v>153</v>
      </c>
      <c r="T16" s="475">
        <v>153</v>
      </c>
      <c r="U16" s="475">
        <v>150</v>
      </c>
      <c r="V16" s="475">
        <v>150</v>
      </c>
      <c r="W16" s="475">
        <v>153</v>
      </c>
      <c r="X16" s="475">
        <v>152</v>
      </c>
      <c r="Y16" s="475">
        <v>161</v>
      </c>
      <c r="Z16" s="475">
        <v>173</v>
      </c>
      <c r="AA16" s="475">
        <v>183</v>
      </c>
      <c r="AB16" s="475">
        <v>182</v>
      </c>
      <c r="AC16" s="475">
        <v>188</v>
      </c>
      <c r="AD16" s="475">
        <v>191</v>
      </c>
      <c r="AE16" s="475">
        <v>198</v>
      </c>
      <c r="AF16" s="476">
        <v>198</v>
      </c>
      <c r="AG16" s="475">
        <v>201</v>
      </c>
      <c r="AH16" s="475">
        <v>198</v>
      </c>
      <c r="AI16" s="476">
        <v>208</v>
      </c>
      <c r="AJ16" s="476">
        <v>209</v>
      </c>
      <c r="AK16" s="476">
        <v>213</v>
      </c>
      <c r="AL16" s="476">
        <v>218</v>
      </c>
      <c r="AM16" s="476">
        <v>230</v>
      </c>
      <c r="AN16" s="475">
        <v>227</v>
      </c>
      <c r="AO16" s="475">
        <v>245</v>
      </c>
      <c r="AP16" s="475">
        <v>254</v>
      </c>
      <c r="AQ16" s="475">
        <v>257</v>
      </c>
      <c r="AR16" s="475">
        <v>257</v>
      </c>
      <c r="AS16" s="475">
        <v>284</v>
      </c>
      <c r="AT16" s="476">
        <v>268</v>
      </c>
      <c r="AU16" s="476">
        <v>294</v>
      </c>
      <c r="AV16" s="476">
        <v>262</v>
      </c>
      <c r="AW16" s="475">
        <v>292</v>
      </c>
      <c r="AX16" s="475">
        <v>303</v>
      </c>
      <c r="AY16" s="475">
        <v>305</v>
      </c>
      <c r="AZ16" s="475">
        <v>309</v>
      </c>
      <c r="BA16" s="475">
        <v>322</v>
      </c>
      <c r="BB16" s="476">
        <v>329</v>
      </c>
      <c r="BC16" s="476">
        <v>340</v>
      </c>
      <c r="BD16" s="476">
        <v>350</v>
      </c>
      <c r="BE16" s="475">
        <v>348</v>
      </c>
      <c r="BF16" s="475">
        <v>359</v>
      </c>
      <c r="BG16" s="1352">
        <v>356</v>
      </c>
      <c r="BH16" s="476">
        <v>361</v>
      </c>
      <c r="BI16" s="1352">
        <v>350</v>
      </c>
      <c r="BJ16" s="476">
        <v>329</v>
      </c>
      <c r="BK16" s="476">
        <v>317</v>
      </c>
      <c r="BL16" s="1352">
        <v>313</v>
      </c>
      <c r="BM16" s="1352">
        <v>298</v>
      </c>
      <c r="BN16" s="1352">
        <v>284</v>
      </c>
      <c r="BO16" s="1352">
        <v>277</v>
      </c>
      <c r="BP16" s="1352">
        <v>269</v>
      </c>
      <c r="BQ16" s="1352">
        <v>263</v>
      </c>
      <c r="BR16" s="477">
        <v>252</v>
      </c>
      <c r="BS16" s="1726"/>
    </row>
    <row r="17" spans="2:73" ht="19.5" customHeight="1">
      <c r="B17" s="74"/>
      <c r="C17" s="206"/>
      <c r="D17" s="1886" t="s">
        <v>16</v>
      </c>
      <c r="E17" s="1887"/>
      <c r="F17" s="208"/>
      <c r="H17" s="473" t="s">
        <v>401</v>
      </c>
      <c r="I17" s="478"/>
      <c r="J17" s="479"/>
      <c r="K17" s="479"/>
      <c r="L17" s="479"/>
      <c r="M17" s="479"/>
      <c r="N17" s="479"/>
      <c r="O17" s="479"/>
      <c r="P17" s="479"/>
      <c r="Q17" s="479"/>
      <c r="R17" s="479"/>
      <c r="S17" s="479"/>
      <c r="T17" s="479"/>
      <c r="U17" s="475">
        <v>328</v>
      </c>
      <c r="V17" s="475">
        <v>331</v>
      </c>
      <c r="W17" s="475">
        <v>337</v>
      </c>
      <c r="X17" s="475">
        <v>345</v>
      </c>
      <c r="Y17" s="475">
        <v>365</v>
      </c>
      <c r="Z17" s="475">
        <v>385</v>
      </c>
      <c r="AA17" s="475">
        <v>387</v>
      </c>
      <c r="AB17" s="475">
        <v>389</v>
      </c>
      <c r="AC17" s="475">
        <v>399</v>
      </c>
      <c r="AD17" s="475">
        <v>403</v>
      </c>
      <c r="AE17" s="475">
        <v>404</v>
      </c>
      <c r="AF17" s="476">
        <v>419</v>
      </c>
      <c r="AG17" s="475">
        <v>434</v>
      </c>
      <c r="AH17" s="475">
        <v>436</v>
      </c>
      <c r="AI17" s="476">
        <v>434</v>
      </c>
      <c r="AJ17" s="476">
        <v>435</v>
      </c>
      <c r="AK17" s="476">
        <v>446</v>
      </c>
      <c r="AL17" s="476">
        <v>453</v>
      </c>
      <c r="AM17" s="476">
        <v>457</v>
      </c>
      <c r="AN17" s="475">
        <v>462</v>
      </c>
      <c r="AO17" s="475">
        <v>483</v>
      </c>
      <c r="AP17" s="475">
        <v>488</v>
      </c>
      <c r="AQ17" s="475">
        <v>487</v>
      </c>
      <c r="AR17" s="475">
        <v>494</v>
      </c>
      <c r="AS17" s="475">
        <v>498</v>
      </c>
      <c r="AT17" s="476">
        <v>495</v>
      </c>
      <c r="AU17" s="476">
        <v>502</v>
      </c>
      <c r="AV17" s="476">
        <v>490</v>
      </c>
      <c r="AW17" s="475">
        <v>512</v>
      </c>
      <c r="AX17" s="475">
        <v>507</v>
      </c>
      <c r="AY17" s="475">
        <v>509</v>
      </c>
      <c r="AZ17" s="475">
        <v>514</v>
      </c>
      <c r="BA17" s="475">
        <v>531</v>
      </c>
      <c r="BB17" s="476">
        <v>547</v>
      </c>
      <c r="BC17" s="476">
        <v>544</v>
      </c>
      <c r="BD17" s="476">
        <v>542</v>
      </c>
      <c r="BE17" s="475">
        <v>548</v>
      </c>
      <c r="BF17" s="475">
        <v>550</v>
      </c>
      <c r="BG17" s="1352">
        <v>538</v>
      </c>
      <c r="BH17" s="476">
        <v>542</v>
      </c>
      <c r="BI17" s="1352">
        <v>545</v>
      </c>
      <c r="BJ17" s="476">
        <v>544</v>
      </c>
      <c r="BK17" s="476">
        <v>546</v>
      </c>
      <c r="BL17" s="1352">
        <v>547</v>
      </c>
      <c r="BM17" s="1352">
        <v>554</v>
      </c>
      <c r="BN17" s="1352">
        <v>554</v>
      </c>
      <c r="BO17" s="1352">
        <v>552</v>
      </c>
      <c r="BP17" s="1352">
        <v>552</v>
      </c>
      <c r="BQ17" s="1352">
        <v>548</v>
      </c>
      <c r="BR17" s="477">
        <v>546</v>
      </c>
      <c r="BS17" s="1726"/>
    </row>
    <row r="18" spans="2:73" ht="19.5" customHeight="1">
      <c r="B18" s="74"/>
      <c r="C18" s="206"/>
      <c r="D18" s="1886" t="s">
        <v>19</v>
      </c>
      <c r="E18" s="1887"/>
      <c r="F18" s="208"/>
      <c r="H18" s="473" t="s">
        <v>403</v>
      </c>
      <c r="I18" s="474">
        <v>134</v>
      </c>
      <c r="J18" s="475">
        <v>134</v>
      </c>
      <c r="K18" s="475">
        <v>135</v>
      </c>
      <c r="L18" s="475">
        <v>133</v>
      </c>
      <c r="M18" s="475">
        <v>136</v>
      </c>
      <c r="N18" s="475">
        <v>135</v>
      </c>
      <c r="O18" s="475">
        <v>136</v>
      </c>
      <c r="P18" s="475">
        <v>136</v>
      </c>
      <c r="Q18" s="475">
        <v>133</v>
      </c>
      <c r="R18" s="475">
        <v>137</v>
      </c>
      <c r="S18" s="475">
        <v>134</v>
      </c>
      <c r="T18" s="475">
        <v>134</v>
      </c>
      <c r="U18" s="475">
        <v>137</v>
      </c>
      <c r="V18" s="475">
        <v>136</v>
      </c>
      <c r="W18" s="475">
        <v>136</v>
      </c>
      <c r="X18" s="475">
        <v>137</v>
      </c>
      <c r="Y18" s="475">
        <v>139</v>
      </c>
      <c r="Z18" s="475">
        <v>141</v>
      </c>
      <c r="AA18" s="475">
        <v>141</v>
      </c>
      <c r="AB18" s="475">
        <v>141</v>
      </c>
      <c r="AC18" s="475">
        <v>146</v>
      </c>
      <c r="AD18" s="475">
        <v>142</v>
      </c>
      <c r="AE18" s="475">
        <v>150</v>
      </c>
      <c r="AF18" s="476">
        <v>146</v>
      </c>
      <c r="AG18" s="475">
        <v>149</v>
      </c>
      <c r="AH18" s="475">
        <v>148</v>
      </c>
      <c r="AI18" s="476">
        <v>153</v>
      </c>
      <c r="AJ18" s="476">
        <v>147</v>
      </c>
      <c r="AK18" s="476">
        <v>137</v>
      </c>
      <c r="AL18" s="476">
        <v>150</v>
      </c>
      <c r="AM18" s="476">
        <v>150</v>
      </c>
      <c r="AN18" s="475">
        <v>160</v>
      </c>
      <c r="AO18" s="475">
        <v>172</v>
      </c>
      <c r="AP18" s="475">
        <v>176</v>
      </c>
      <c r="AQ18" s="475">
        <v>176</v>
      </c>
      <c r="AR18" s="475">
        <v>176</v>
      </c>
      <c r="AS18" s="475">
        <v>168</v>
      </c>
      <c r="AT18" s="476">
        <v>170</v>
      </c>
      <c r="AU18" s="476">
        <v>165</v>
      </c>
      <c r="AV18" s="476">
        <v>168</v>
      </c>
      <c r="AW18" s="475">
        <v>167</v>
      </c>
      <c r="AX18" s="475">
        <v>174</v>
      </c>
      <c r="AY18" s="475">
        <v>175</v>
      </c>
      <c r="AZ18" s="475">
        <v>175</v>
      </c>
      <c r="BA18" s="475">
        <v>186</v>
      </c>
      <c r="BB18" s="476">
        <v>186</v>
      </c>
      <c r="BC18" s="476">
        <v>183</v>
      </c>
      <c r="BD18" s="476">
        <v>189</v>
      </c>
      <c r="BE18" s="475">
        <v>185</v>
      </c>
      <c r="BF18" s="475">
        <v>192</v>
      </c>
      <c r="BG18" s="1352">
        <v>190</v>
      </c>
      <c r="BH18" s="476">
        <v>190</v>
      </c>
      <c r="BI18" s="1352">
        <v>184</v>
      </c>
      <c r="BJ18" s="476">
        <v>180</v>
      </c>
      <c r="BK18" s="476">
        <v>178</v>
      </c>
      <c r="BL18" s="1352">
        <v>172</v>
      </c>
      <c r="BM18" s="1352">
        <v>161</v>
      </c>
      <c r="BN18" s="1352">
        <v>162</v>
      </c>
      <c r="BO18" s="1352">
        <v>160</v>
      </c>
      <c r="BP18" s="1352">
        <v>154</v>
      </c>
      <c r="BQ18" s="1352">
        <v>148</v>
      </c>
      <c r="BR18" s="477">
        <v>145</v>
      </c>
      <c r="BS18" s="1726"/>
    </row>
    <row r="19" spans="2:73" ht="19.5" customHeight="1">
      <c r="B19" s="74"/>
      <c r="C19" s="206"/>
      <c r="D19" s="1886" t="s">
        <v>21</v>
      </c>
      <c r="E19" s="1887"/>
      <c r="F19" s="208"/>
      <c r="H19" s="473" t="s">
        <v>402</v>
      </c>
      <c r="I19" s="478"/>
      <c r="J19" s="479"/>
      <c r="K19" s="479"/>
      <c r="L19" s="479"/>
      <c r="M19" s="475">
        <v>23</v>
      </c>
      <c r="N19" s="475">
        <v>23</v>
      </c>
      <c r="O19" s="475">
        <v>97</v>
      </c>
      <c r="P19" s="475">
        <v>96</v>
      </c>
      <c r="Q19" s="475">
        <v>95</v>
      </c>
      <c r="R19" s="475">
        <v>95</v>
      </c>
      <c r="S19" s="475">
        <v>96</v>
      </c>
      <c r="T19" s="475">
        <v>91</v>
      </c>
      <c r="U19" s="475">
        <v>137</v>
      </c>
      <c r="V19" s="475">
        <v>138</v>
      </c>
      <c r="W19" s="475">
        <v>148</v>
      </c>
      <c r="X19" s="475">
        <v>147</v>
      </c>
      <c r="Y19" s="475">
        <v>147</v>
      </c>
      <c r="Z19" s="475">
        <v>146</v>
      </c>
      <c r="AA19" s="475">
        <v>145</v>
      </c>
      <c r="AB19" s="475">
        <v>145</v>
      </c>
      <c r="AC19" s="475">
        <v>142</v>
      </c>
      <c r="AD19" s="475">
        <v>139</v>
      </c>
      <c r="AE19" s="475">
        <v>141</v>
      </c>
      <c r="AF19" s="476">
        <v>141</v>
      </c>
      <c r="AG19" s="475">
        <v>136</v>
      </c>
      <c r="AH19" s="475">
        <v>132</v>
      </c>
      <c r="AI19" s="476">
        <v>130</v>
      </c>
      <c r="AJ19" s="476">
        <v>134</v>
      </c>
      <c r="AK19" s="476">
        <v>130</v>
      </c>
      <c r="AL19" s="476">
        <v>133</v>
      </c>
      <c r="AM19" s="476">
        <v>134</v>
      </c>
      <c r="AN19" s="475">
        <v>134</v>
      </c>
      <c r="AO19" s="475">
        <v>141</v>
      </c>
      <c r="AP19" s="475">
        <v>136</v>
      </c>
      <c r="AQ19" s="475">
        <v>142</v>
      </c>
      <c r="AR19" s="475">
        <v>140</v>
      </c>
      <c r="AS19" s="475">
        <v>147</v>
      </c>
      <c r="AT19" s="476">
        <v>147</v>
      </c>
      <c r="AU19" s="476">
        <v>147</v>
      </c>
      <c r="AV19" s="476">
        <v>147</v>
      </c>
      <c r="AW19" s="475">
        <v>151</v>
      </c>
      <c r="AX19" s="475">
        <v>159</v>
      </c>
      <c r="AY19" s="475">
        <v>166</v>
      </c>
      <c r="AZ19" s="475">
        <v>157</v>
      </c>
      <c r="BA19" s="475">
        <v>150</v>
      </c>
      <c r="BB19" s="476">
        <v>159</v>
      </c>
      <c r="BC19" s="476">
        <v>156</v>
      </c>
      <c r="BD19" s="476">
        <v>158</v>
      </c>
      <c r="BE19" s="475">
        <v>152</v>
      </c>
      <c r="BF19" s="475">
        <v>152</v>
      </c>
      <c r="BG19" s="1352">
        <v>153</v>
      </c>
      <c r="BH19" s="476">
        <v>147</v>
      </c>
      <c r="BI19" s="1352">
        <v>147</v>
      </c>
      <c r="BJ19" s="476">
        <v>149</v>
      </c>
      <c r="BK19" s="476">
        <v>152</v>
      </c>
      <c r="BL19" s="1352">
        <v>156</v>
      </c>
      <c r="BM19" s="1352">
        <v>156</v>
      </c>
      <c r="BN19" s="1352">
        <v>156</v>
      </c>
      <c r="BO19" s="1352">
        <v>154</v>
      </c>
      <c r="BP19" s="1352">
        <v>152</v>
      </c>
      <c r="BQ19" s="1352">
        <v>152</v>
      </c>
      <c r="BR19" s="477">
        <v>151</v>
      </c>
      <c r="BS19" s="1726"/>
    </row>
    <row r="20" spans="2:73" ht="19.5" customHeight="1">
      <c r="B20" s="74"/>
      <c r="C20" s="206"/>
      <c r="D20" s="1886" t="s">
        <v>22</v>
      </c>
      <c r="E20" s="1887"/>
      <c r="F20" s="208"/>
      <c r="H20" s="473" t="s">
        <v>404</v>
      </c>
      <c r="I20" s="474">
        <v>31</v>
      </c>
      <c r="J20" s="475">
        <v>32</v>
      </c>
      <c r="K20" s="475">
        <v>32</v>
      </c>
      <c r="L20" s="475">
        <v>34</v>
      </c>
      <c r="M20" s="475">
        <v>35</v>
      </c>
      <c r="N20" s="475">
        <v>35</v>
      </c>
      <c r="O20" s="475">
        <v>36</v>
      </c>
      <c r="P20" s="475">
        <v>36</v>
      </c>
      <c r="Q20" s="475">
        <v>36</v>
      </c>
      <c r="R20" s="475">
        <v>36</v>
      </c>
      <c r="S20" s="475">
        <v>36</v>
      </c>
      <c r="T20" s="475">
        <v>33</v>
      </c>
      <c r="U20" s="475">
        <v>34</v>
      </c>
      <c r="V20" s="475">
        <v>34</v>
      </c>
      <c r="W20" s="475">
        <v>33</v>
      </c>
      <c r="X20" s="475">
        <v>31</v>
      </c>
      <c r="Y20" s="475">
        <v>34</v>
      </c>
      <c r="Z20" s="475">
        <v>34</v>
      </c>
      <c r="AA20" s="475">
        <v>35</v>
      </c>
      <c r="AB20" s="475">
        <v>35</v>
      </c>
      <c r="AC20" s="475">
        <v>33</v>
      </c>
      <c r="AD20" s="475">
        <v>31</v>
      </c>
      <c r="AE20" s="475">
        <v>34</v>
      </c>
      <c r="AF20" s="476">
        <v>35</v>
      </c>
      <c r="AG20" s="475">
        <v>35</v>
      </c>
      <c r="AH20" s="475">
        <v>36</v>
      </c>
      <c r="AI20" s="476">
        <v>36</v>
      </c>
      <c r="AJ20" s="476">
        <v>37</v>
      </c>
      <c r="AK20" s="476">
        <v>38</v>
      </c>
      <c r="AL20" s="476">
        <v>40</v>
      </c>
      <c r="AM20" s="476">
        <v>44</v>
      </c>
      <c r="AN20" s="475">
        <v>43</v>
      </c>
      <c r="AO20" s="475">
        <v>55</v>
      </c>
      <c r="AP20" s="475">
        <v>59</v>
      </c>
      <c r="AQ20" s="475">
        <v>59</v>
      </c>
      <c r="AR20" s="475">
        <v>61</v>
      </c>
      <c r="AS20" s="475">
        <v>60</v>
      </c>
      <c r="AT20" s="476">
        <v>63</v>
      </c>
      <c r="AU20" s="476">
        <v>61</v>
      </c>
      <c r="AV20" s="476">
        <v>62</v>
      </c>
      <c r="AW20" s="475">
        <v>62</v>
      </c>
      <c r="AX20" s="475">
        <v>61</v>
      </c>
      <c r="AY20" s="475">
        <v>61</v>
      </c>
      <c r="AZ20" s="475">
        <v>62</v>
      </c>
      <c r="BA20" s="475">
        <v>64</v>
      </c>
      <c r="BB20" s="476">
        <v>65</v>
      </c>
      <c r="BC20" s="476">
        <v>62</v>
      </c>
      <c r="BD20" s="476">
        <v>61</v>
      </c>
      <c r="BE20" s="475">
        <v>63</v>
      </c>
      <c r="BF20" s="475">
        <v>63</v>
      </c>
      <c r="BG20" s="1352">
        <v>67</v>
      </c>
      <c r="BH20" s="476">
        <v>68</v>
      </c>
      <c r="BI20" s="1352">
        <v>68</v>
      </c>
      <c r="BJ20" s="476">
        <v>66</v>
      </c>
      <c r="BK20" s="476">
        <v>66</v>
      </c>
      <c r="BL20" s="1352">
        <v>65</v>
      </c>
      <c r="BM20" s="1352">
        <v>61</v>
      </c>
      <c r="BN20" s="1352">
        <v>27</v>
      </c>
      <c r="BO20" s="1352">
        <v>26</v>
      </c>
      <c r="BP20" s="1352">
        <v>26</v>
      </c>
      <c r="BQ20" s="1352">
        <v>23</v>
      </c>
      <c r="BR20" s="477">
        <v>23</v>
      </c>
      <c r="BS20" s="1726"/>
    </row>
    <row r="21" spans="2:73" ht="19.5" customHeight="1">
      <c r="B21" s="74"/>
      <c r="C21" s="206"/>
      <c r="D21" s="1886" t="s">
        <v>26</v>
      </c>
      <c r="E21" s="1887"/>
      <c r="F21" s="208"/>
      <c r="H21" s="483" t="s">
        <v>405</v>
      </c>
      <c r="I21" s="484">
        <v>188</v>
      </c>
      <c r="J21" s="485">
        <v>185</v>
      </c>
      <c r="K21" s="485">
        <v>178</v>
      </c>
      <c r="L21" s="485">
        <v>178</v>
      </c>
      <c r="M21" s="485">
        <v>201</v>
      </c>
      <c r="N21" s="485">
        <v>197</v>
      </c>
      <c r="O21" s="485">
        <v>191</v>
      </c>
      <c r="P21" s="485">
        <v>189</v>
      </c>
      <c r="Q21" s="485">
        <v>184</v>
      </c>
      <c r="R21" s="485">
        <v>183</v>
      </c>
      <c r="S21" s="485">
        <v>184</v>
      </c>
      <c r="T21" s="485">
        <v>180</v>
      </c>
      <c r="U21" s="485">
        <v>183</v>
      </c>
      <c r="V21" s="485">
        <v>183</v>
      </c>
      <c r="W21" s="485">
        <v>193</v>
      </c>
      <c r="X21" s="485">
        <v>193</v>
      </c>
      <c r="Y21" s="485">
        <v>195</v>
      </c>
      <c r="Z21" s="485">
        <v>200</v>
      </c>
      <c r="AA21" s="485">
        <v>230</v>
      </c>
      <c r="AB21" s="485">
        <v>232</v>
      </c>
      <c r="AC21" s="485">
        <v>255</v>
      </c>
      <c r="AD21" s="485">
        <v>253</v>
      </c>
      <c r="AE21" s="485">
        <v>261</v>
      </c>
      <c r="AF21" s="486">
        <v>269</v>
      </c>
      <c r="AG21" s="485">
        <v>288</v>
      </c>
      <c r="AH21" s="485">
        <v>304</v>
      </c>
      <c r="AI21" s="486">
        <v>306</v>
      </c>
      <c r="AJ21" s="486">
        <v>315</v>
      </c>
      <c r="AK21" s="486">
        <v>353</v>
      </c>
      <c r="AL21" s="486">
        <v>372</v>
      </c>
      <c r="AM21" s="486">
        <v>376</v>
      </c>
      <c r="AN21" s="485">
        <v>375</v>
      </c>
      <c r="AO21" s="485">
        <v>388</v>
      </c>
      <c r="AP21" s="485">
        <v>433</v>
      </c>
      <c r="AQ21" s="485">
        <v>429</v>
      </c>
      <c r="AR21" s="485">
        <v>434</v>
      </c>
      <c r="AS21" s="485">
        <v>440</v>
      </c>
      <c r="AT21" s="486">
        <v>476</v>
      </c>
      <c r="AU21" s="486">
        <v>485</v>
      </c>
      <c r="AV21" s="486">
        <v>482</v>
      </c>
      <c r="AW21" s="485">
        <v>489</v>
      </c>
      <c r="AX21" s="485">
        <v>497</v>
      </c>
      <c r="AY21" s="485">
        <v>504</v>
      </c>
      <c r="AZ21" s="485">
        <v>512</v>
      </c>
      <c r="BA21" s="485">
        <v>546</v>
      </c>
      <c r="BB21" s="486">
        <v>565</v>
      </c>
      <c r="BC21" s="486">
        <v>570</v>
      </c>
      <c r="BD21" s="486">
        <v>576</v>
      </c>
      <c r="BE21" s="485">
        <v>577</v>
      </c>
      <c r="BF21" s="485">
        <v>577</v>
      </c>
      <c r="BG21" s="1353">
        <v>573</v>
      </c>
      <c r="BH21" s="486">
        <v>572</v>
      </c>
      <c r="BI21" s="1353">
        <v>582</v>
      </c>
      <c r="BJ21" s="486">
        <v>581</v>
      </c>
      <c r="BK21" s="486">
        <v>578</v>
      </c>
      <c r="BL21" s="1353">
        <v>587</v>
      </c>
      <c r="BM21" s="1353">
        <v>589</v>
      </c>
      <c r="BN21" s="1353">
        <v>583</v>
      </c>
      <c r="BO21" s="1353">
        <v>584</v>
      </c>
      <c r="BP21" s="1353">
        <v>577</v>
      </c>
      <c r="BQ21" s="1353">
        <v>577</v>
      </c>
      <c r="BR21" s="487">
        <v>574</v>
      </c>
      <c r="BS21" s="1726"/>
    </row>
    <row r="22" spans="2:73" ht="18.75" customHeight="1">
      <c r="B22" s="74"/>
      <c r="C22" s="206"/>
      <c r="D22" s="1886" t="s">
        <v>27</v>
      </c>
      <c r="E22" s="1887"/>
      <c r="F22" s="208"/>
      <c r="H22" s="257" t="s">
        <v>406</v>
      </c>
      <c r="I22" s="488">
        <v>18558</v>
      </c>
      <c r="J22" s="488">
        <v>18601</v>
      </c>
      <c r="K22" s="488">
        <v>18842</v>
      </c>
      <c r="L22" s="488">
        <v>18962</v>
      </c>
      <c r="M22" s="488">
        <v>18916</v>
      </c>
      <c r="N22" s="488">
        <v>18943</v>
      </c>
      <c r="O22" s="488">
        <v>19391</v>
      </c>
      <c r="P22" s="488">
        <v>19504</v>
      </c>
      <c r="Q22" s="488">
        <v>19397</v>
      </c>
      <c r="R22" s="488">
        <v>19407</v>
      </c>
      <c r="S22" s="488">
        <v>19545</v>
      </c>
      <c r="T22" s="488">
        <v>19682</v>
      </c>
      <c r="U22" s="488">
        <v>24090</v>
      </c>
      <c r="V22" s="488">
        <v>24020</v>
      </c>
      <c r="W22" s="488">
        <v>24072</v>
      </c>
      <c r="X22" s="488">
        <v>24339</v>
      </c>
      <c r="Y22" s="488">
        <v>24366</v>
      </c>
      <c r="Z22" s="488">
        <v>26414</v>
      </c>
      <c r="AA22" s="488">
        <v>26732</v>
      </c>
      <c r="AB22" s="488">
        <v>27026</v>
      </c>
      <c r="AC22" s="488">
        <v>26761</v>
      </c>
      <c r="AD22" s="488">
        <v>26689</v>
      </c>
      <c r="AE22" s="488">
        <v>26532</v>
      </c>
      <c r="AF22" s="489">
        <v>28861</v>
      </c>
      <c r="AG22" s="488">
        <v>26103</v>
      </c>
      <c r="AH22" s="488">
        <v>26123</v>
      </c>
      <c r="AI22" s="489">
        <v>26105</v>
      </c>
      <c r="AJ22" s="489">
        <v>26372</v>
      </c>
      <c r="AK22" s="489">
        <v>26088</v>
      </c>
      <c r="AL22" s="489">
        <v>26090</v>
      </c>
      <c r="AM22" s="489">
        <v>26190</v>
      </c>
      <c r="AN22" s="488">
        <v>26655</v>
      </c>
      <c r="AO22" s="488">
        <v>26012</v>
      </c>
      <c r="AP22" s="488">
        <v>26001</v>
      </c>
      <c r="AQ22" s="488">
        <v>25877</v>
      </c>
      <c r="AR22" s="488">
        <v>26183</v>
      </c>
      <c r="AS22" s="488">
        <v>25698</v>
      </c>
      <c r="AT22" s="489">
        <v>25693</v>
      </c>
      <c r="AU22" s="489">
        <v>26263</v>
      </c>
      <c r="AV22" s="489">
        <v>26265</v>
      </c>
      <c r="AW22" s="488">
        <v>25368</v>
      </c>
      <c r="AX22" s="488">
        <v>25323</v>
      </c>
      <c r="AY22" s="488">
        <v>25431</v>
      </c>
      <c r="AZ22" s="488">
        <v>25567</v>
      </c>
      <c r="BA22" s="488">
        <v>24859</v>
      </c>
      <c r="BB22" s="489">
        <v>24900</v>
      </c>
      <c r="BC22" s="489">
        <v>24867</v>
      </c>
      <c r="BD22" s="489">
        <v>25009</v>
      </c>
      <c r="BE22" s="488">
        <v>24151</v>
      </c>
      <c r="BF22" s="488">
        <v>24021</v>
      </c>
      <c r="BG22" s="1354">
        <v>24124</v>
      </c>
      <c r="BH22" s="489">
        <v>24197</v>
      </c>
      <c r="BI22" s="1354">
        <v>23316</v>
      </c>
      <c r="BJ22" s="489">
        <v>23218</v>
      </c>
      <c r="BK22" s="489">
        <v>23281</v>
      </c>
      <c r="BL22" s="1354">
        <v>23392</v>
      </c>
      <c r="BM22" s="1354">
        <v>22519</v>
      </c>
      <c r="BN22" s="1354">
        <v>22596</v>
      </c>
      <c r="BO22" s="1743">
        <v>22508</v>
      </c>
      <c r="BP22" s="1354">
        <v>22560</v>
      </c>
      <c r="BQ22" s="1743">
        <v>21885</v>
      </c>
      <c r="BR22" s="490">
        <v>21836</v>
      </c>
      <c r="BS22" s="1726"/>
    </row>
    <row r="23" spans="2:73" ht="19.5" customHeight="1">
      <c r="B23" s="71"/>
      <c r="C23" s="206"/>
      <c r="D23" s="1884" t="s">
        <v>29</v>
      </c>
      <c r="E23" s="1884"/>
      <c r="F23" s="1884"/>
      <c r="BS23" s="1726"/>
    </row>
    <row r="24" spans="2:73" ht="19.5" customHeight="1">
      <c r="B24" s="71"/>
      <c r="C24" s="206"/>
      <c r="D24" s="1886" t="s">
        <v>30</v>
      </c>
      <c r="E24" s="1887"/>
      <c r="F24" s="208"/>
      <c r="H24" s="491" t="s">
        <v>6</v>
      </c>
      <c r="I24" s="265"/>
      <c r="J24" s="265"/>
      <c r="K24" s="265"/>
      <c r="L24" s="265"/>
      <c r="M24" s="265"/>
      <c r="N24" s="265"/>
      <c r="O24" s="265"/>
      <c r="P24" s="265"/>
      <c r="Q24" s="265"/>
      <c r="R24" s="265"/>
      <c r="S24" s="265"/>
      <c r="T24" s="265"/>
      <c r="U24" s="265"/>
      <c r="V24" s="265"/>
      <c r="W24" s="265"/>
      <c r="X24" s="265"/>
      <c r="Y24" s="265"/>
      <c r="Z24" s="265"/>
      <c r="AA24" s="265"/>
      <c r="AB24" s="265"/>
      <c r="AC24" s="265"/>
      <c r="AD24" s="265"/>
      <c r="AE24" s="265"/>
      <c r="AF24" s="265"/>
      <c r="AG24" s="265"/>
      <c r="AH24" s="265"/>
      <c r="AI24" s="266"/>
      <c r="AJ24" s="266"/>
      <c r="AK24" s="266"/>
      <c r="AL24" s="266"/>
      <c r="AM24" s="266"/>
      <c r="AN24" s="265"/>
      <c r="AO24" s="265"/>
      <c r="AP24" s="265"/>
      <c r="AQ24" s="265"/>
      <c r="AR24" s="265"/>
      <c r="AS24" s="265"/>
      <c r="AT24" s="266"/>
      <c r="AU24" s="266"/>
      <c r="AV24" s="266"/>
      <c r="AW24" s="265"/>
      <c r="AX24" s="265"/>
      <c r="AY24" s="265"/>
      <c r="AZ24" s="265"/>
      <c r="BA24" s="265"/>
      <c r="BB24" s="266"/>
      <c r="BC24" s="265"/>
      <c r="BD24" s="266"/>
      <c r="BE24" s="265"/>
      <c r="BF24" s="265"/>
      <c r="BG24" s="265"/>
      <c r="BH24" s="265"/>
      <c r="BI24" s="265"/>
      <c r="BJ24" s="265"/>
      <c r="BK24" s="1556"/>
      <c r="BL24" s="1556"/>
      <c r="BM24" s="1556"/>
      <c r="BN24" s="1556"/>
      <c r="BO24" s="1556"/>
      <c r="BP24" s="1556"/>
      <c r="BQ24" s="1556"/>
      <c r="BR24" s="1556"/>
      <c r="BS24" s="1726"/>
    </row>
    <row r="25" spans="2:73" ht="19.5" customHeight="1" thickBot="1">
      <c r="B25" s="71"/>
      <c r="C25" s="56"/>
      <c r="D25" s="56"/>
      <c r="E25" s="325"/>
      <c r="F25" s="56"/>
      <c r="H25" s="267"/>
      <c r="I25" s="288" t="s">
        <v>392</v>
      </c>
      <c r="J25" s="288" t="s">
        <v>393</v>
      </c>
      <c r="K25" s="288" t="s">
        <v>394</v>
      </c>
      <c r="L25" s="288" t="s">
        <v>395</v>
      </c>
      <c r="M25" s="288" t="s">
        <v>152</v>
      </c>
      <c r="N25" s="288" t="s">
        <v>153</v>
      </c>
      <c r="O25" s="288" t="s">
        <v>154</v>
      </c>
      <c r="P25" s="288" t="s">
        <v>155</v>
      </c>
      <c r="Q25" s="288" t="s">
        <v>156</v>
      </c>
      <c r="R25" s="288" t="s">
        <v>157</v>
      </c>
      <c r="S25" s="288" t="s">
        <v>158</v>
      </c>
      <c r="T25" s="288" t="s">
        <v>159</v>
      </c>
      <c r="U25" s="288" t="s">
        <v>160</v>
      </c>
      <c r="V25" s="288" t="s">
        <v>161</v>
      </c>
      <c r="W25" s="288" t="s">
        <v>162</v>
      </c>
      <c r="X25" s="288" t="s">
        <v>163</v>
      </c>
      <c r="Y25" s="288" t="s">
        <v>164</v>
      </c>
      <c r="Z25" s="288" t="s">
        <v>165</v>
      </c>
      <c r="AA25" s="288" t="s">
        <v>166</v>
      </c>
      <c r="AB25" s="288" t="s">
        <v>167</v>
      </c>
      <c r="AC25" s="288" t="s">
        <v>168</v>
      </c>
      <c r="AD25" s="288" t="s">
        <v>169</v>
      </c>
      <c r="AE25" s="288" t="s">
        <v>170</v>
      </c>
      <c r="AF25" s="288" t="s">
        <v>171</v>
      </c>
      <c r="AG25" s="288" t="s">
        <v>172</v>
      </c>
      <c r="AH25" s="288" t="s">
        <v>173</v>
      </c>
      <c r="AI25" s="288" t="s">
        <v>174</v>
      </c>
      <c r="AJ25" s="288" t="s">
        <v>175</v>
      </c>
      <c r="AK25" s="288" t="s">
        <v>396</v>
      </c>
      <c r="AL25" s="288" t="s">
        <v>407</v>
      </c>
      <c r="AM25" s="78" t="s">
        <v>178</v>
      </c>
      <c r="AN25" s="288" t="s">
        <v>179</v>
      </c>
      <c r="AO25" s="288" t="s">
        <v>408</v>
      </c>
      <c r="AP25" s="78" t="s">
        <v>181</v>
      </c>
      <c r="AQ25" s="78" t="s">
        <v>409</v>
      </c>
      <c r="AR25" s="288" t="s">
        <v>410</v>
      </c>
      <c r="AS25" s="78" t="s">
        <v>342</v>
      </c>
      <c r="AT25" s="78" t="s">
        <v>185</v>
      </c>
      <c r="AU25" s="78" t="s">
        <v>397</v>
      </c>
      <c r="AV25" s="78" t="s">
        <v>344</v>
      </c>
      <c r="AW25" s="81" t="s">
        <v>345</v>
      </c>
      <c r="AX25" s="81" t="s">
        <v>411</v>
      </c>
      <c r="AY25" s="81" t="s">
        <v>412</v>
      </c>
      <c r="AZ25" s="81" t="s">
        <v>398</v>
      </c>
      <c r="BA25" s="81" t="s">
        <v>192</v>
      </c>
      <c r="BB25" s="78" t="s">
        <v>193</v>
      </c>
      <c r="BC25" s="78" t="s">
        <v>194</v>
      </c>
      <c r="BD25" s="78" t="s">
        <v>195</v>
      </c>
      <c r="BE25" s="78" t="str">
        <f>BE9</f>
        <v>Mar. 23</v>
      </c>
      <c r="BF25" s="78" t="str">
        <f t="shared" ref="BF25:BN25" si="0">BF9</f>
        <v>Jun. 23</v>
      </c>
      <c r="BG25" s="78" t="str">
        <f t="shared" si="0"/>
        <v>Sep. 23</v>
      </c>
      <c r="BH25" s="78" t="str">
        <f t="shared" si="0"/>
        <v>Dec. 23</v>
      </c>
      <c r="BI25" s="78" t="str">
        <f t="shared" si="0"/>
        <v>Mar. 24</v>
      </c>
      <c r="BJ25" s="78" t="str">
        <f t="shared" si="0"/>
        <v>Jun. 24</v>
      </c>
      <c r="BK25" s="78" t="str">
        <f t="shared" si="0"/>
        <v>Sep. 24</v>
      </c>
      <c r="BL25" s="78" t="str">
        <f t="shared" si="0"/>
        <v>Dec. 24</v>
      </c>
      <c r="BM25" s="78" t="str">
        <f t="shared" si="0"/>
        <v>Mar. 25</v>
      </c>
      <c r="BN25" s="78" t="str">
        <f t="shared" si="0"/>
        <v>Jun. 25</v>
      </c>
      <c r="BO25" s="78" t="s">
        <v>858</v>
      </c>
      <c r="BP25" s="78" t="s">
        <v>853</v>
      </c>
      <c r="BQ25" s="78" t="s">
        <v>893</v>
      </c>
      <c r="BR25" s="78" t="str">
        <f t="shared" ref="BR25" si="1">BR9</f>
        <v>Jun. 26</v>
      </c>
      <c r="BS25" s="1726"/>
    </row>
    <row r="26" spans="2:73" ht="19.5" customHeight="1">
      <c r="B26" s="71"/>
      <c r="C26" s="1875" t="s">
        <v>6</v>
      </c>
      <c r="D26" s="1875"/>
      <c r="E26" s="1876"/>
      <c r="F26" s="75"/>
      <c r="H26" s="492" t="s">
        <v>414</v>
      </c>
      <c r="I26" s="474">
        <v>9</v>
      </c>
      <c r="J26" s="474">
        <v>9</v>
      </c>
      <c r="K26" s="474">
        <v>10</v>
      </c>
      <c r="L26" s="474">
        <v>9</v>
      </c>
      <c r="M26" s="474">
        <v>8</v>
      </c>
      <c r="N26" s="474">
        <v>9</v>
      </c>
      <c r="O26" s="474">
        <v>9</v>
      </c>
      <c r="P26" s="474">
        <v>9</v>
      </c>
      <c r="Q26" s="474">
        <v>9</v>
      </c>
      <c r="R26" s="474">
        <v>9</v>
      </c>
      <c r="S26" s="474">
        <v>9</v>
      </c>
      <c r="T26" s="474">
        <v>9</v>
      </c>
      <c r="U26" s="474">
        <v>9</v>
      </c>
      <c r="V26" s="474">
        <v>10</v>
      </c>
      <c r="W26" s="474">
        <v>7</v>
      </c>
      <c r="X26" s="474">
        <v>7</v>
      </c>
      <c r="Y26" s="474">
        <v>6</v>
      </c>
      <c r="Z26" s="474">
        <v>6</v>
      </c>
      <c r="AA26" s="474">
        <v>6</v>
      </c>
      <c r="AB26" s="474">
        <v>6</v>
      </c>
      <c r="AC26" s="474">
        <v>6</v>
      </c>
      <c r="AD26" s="474">
        <v>6</v>
      </c>
      <c r="AE26" s="474">
        <v>6</v>
      </c>
      <c r="AF26" s="493">
        <v>6</v>
      </c>
      <c r="AG26" s="474">
        <v>6</v>
      </c>
      <c r="AH26" s="474">
        <v>6</v>
      </c>
      <c r="AI26" s="493">
        <v>6</v>
      </c>
      <c r="AJ26" s="493">
        <v>6</v>
      </c>
      <c r="AK26" s="493">
        <v>7</v>
      </c>
      <c r="AL26" s="493">
        <v>6</v>
      </c>
      <c r="AM26" s="493">
        <v>6</v>
      </c>
      <c r="AN26" s="475">
        <v>6</v>
      </c>
      <c r="AO26" s="475">
        <v>8</v>
      </c>
      <c r="AP26" s="475">
        <v>8</v>
      </c>
      <c r="AQ26" s="475">
        <v>8</v>
      </c>
      <c r="AR26" s="475">
        <v>8</v>
      </c>
      <c r="AS26" s="475">
        <v>8</v>
      </c>
      <c r="AT26" s="476">
        <v>8</v>
      </c>
      <c r="AU26" s="476">
        <v>8</v>
      </c>
      <c r="AV26" s="476">
        <v>8</v>
      </c>
      <c r="AW26" s="475">
        <v>8</v>
      </c>
      <c r="AX26" s="475">
        <v>8</v>
      </c>
      <c r="AY26" s="475">
        <v>8</v>
      </c>
      <c r="AZ26" s="475">
        <v>8</v>
      </c>
      <c r="BA26" s="475">
        <v>8</v>
      </c>
      <c r="BB26" s="476">
        <v>8</v>
      </c>
      <c r="BC26" s="476">
        <v>8</v>
      </c>
      <c r="BD26" s="476">
        <v>8</v>
      </c>
      <c r="BE26" s="475">
        <v>8</v>
      </c>
      <c r="BF26" s="475">
        <v>8</v>
      </c>
      <c r="BG26" s="1352">
        <v>8</v>
      </c>
      <c r="BH26" s="476">
        <v>8</v>
      </c>
      <c r="BI26" s="1352">
        <v>8</v>
      </c>
      <c r="BJ26" s="476">
        <v>8</v>
      </c>
      <c r="BK26" s="476">
        <v>8</v>
      </c>
      <c r="BL26" s="1352">
        <v>8</v>
      </c>
      <c r="BM26" s="1352">
        <v>8</v>
      </c>
      <c r="BN26" s="1352">
        <v>8</v>
      </c>
      <c r="BO26" s="1352">
        <v>8</v>
      </c>
      <c r="BP26" s="1352">
        <v>8</v>
      </c>
      <c r="BQ26" s="1352">
        <v>8</v>
      </c>
      <c r="BR26" s="477">
        <v>8</v>
      </c>
      <c r="BS26" s="1726"/>
    </row>
    <row r="27" spans="2:73" ht="19.5" customHeight="1">
      <c r="B27" s="71"/>
      <c r="C27" s="230"/>
      <c r="D27" s="227"/>
      <c r="E27" s="228"/>
      <c r="F27" s="56"/>
      <c r="H27" s="494" t="s">
        <v>415</v>
      </c>
      <c r="I27" s="474">
        <v>3</v>
      </c>
      <c r="J27" s="474">
        <v>3</v>
      </c>
      <c r="K27" s="474">
        <v>3</v>
      </c>
      <c r="L27" s="474">
        <v>3</v>
      </c>
      <c r="M27" s="495">
        <v>3</v>
      </c>
      <c r="N27" s="495">
        <v>3</v>
      </c>
      <c r="O27" s="495">
        <v>3</v>
      </c>
      <c r="P27" s="495">
        <v>3</v>
      </c>
      <c r="Q27" s="495">
        <v>3</v>
      </c>
      <c r="R27" s="495">
        <v>3</v>
      </c>
      <c r="S27" s="495">
        <v>3</v>
      </c>
      <c r="T27" s="495">
        <v>2</v>
      </c>
      <c r="U27" s="495">
        <v>3</v>
      </c>
      <c r="V27" s="495">
        <v>3</v>
      </c>
      <c r="W27" s="495">
        <v>2</v>
      </c>
      <c r="X27" s="495">
        <v>3</v>
      </c>
      <c r="Y27" s="495">
        <v>2</v>
      </c>
      <c r="Z27" s="495">
        <v>2</v>
      </c>
      <c r="AA27" s="495">
        <v>2</v>
      </c>
      <c r="AB27" s="495">
        <v>2</v>
      </c>
      <c r="AC27" s="495">
        <v>2</v>
      </c>
      <c r="AD27" s="495">
        <v>2</v>
      </c>
      <c r="AE27" s="495">
        <v>2</v>
      </c>
      <c r="AF27" s="496">
        <v>2</v>
      </c>
      <c r="AG27" s="495">
        <v>2</v>
      </c>
      <c r="AH27" s="495">
        <v>2</v>
      </c>
      <c r="AI27" s="496">
        <v>2</v>
      </c>
      <c r="AJ27" s="496">
        <v>2</v>
      </c>
      <c r="AK27" s="496">
        <v>2</v>
      </c>
      <c r="AL27" s="496">
        <v>2</v>
      </c>
      <c r="AM27" s="496">
        <v>2</v>
      </c>
      <c r="AN27" s="495">
        <v>2</v>
      </c>
      <c r="AO27" s="495">
        <v>3</v>
      </c>
      <c r="AP27" s="495">
        <v>3</v>
      </c>
      <c r="AQ27" s="495">
        <v>3</v>
      </c>
      <c r="AR27" s="495">
        <v>3</v>
      </c>
      <c r="AS27" s="495">
        <v>3</v>
      </c>
      <c r="AT27" s="496">
        <v>3</v>
      </c>
      <c r="AU27" s="496">
        <v>3</v>
      </c>
      <c r="AV27" s="496">
        <v>3</v>
      </c>
      <c r="AW27" s="495">
        <v>3</v>
      </c>
      <c r="AX27" s="495">
        <v>3</v>
      </c>
      <c r="AY27" s="495">
        <v>3</v>
      </c>
      <c r="AZ27" s="495">
        <v>3</v>
      </c>
      <c r="BA27" s="495">
        <v>3</v>
      </c>
      <c r="BB27" s="496">
        <v>3</v>
      </c>
      <c r="BC27" s="496">
        <v>3</v>
      </c>
      <c r="BD27" s="496">
        <v>3</v>
      </c>
      <c r="BE27" s="495">
        <v>3</v>
      </c>
      <c r="BF27" s="495">
        <v>3</v>
      </c>
      <c r="BG27" s="1355">
        <v>3</v>
      </c>
      <c r="BH27" s="496">
        <v>3</v>
      </c>
      <c r="BI27" s="1355">
        <v>3</v>
      </c>
      <c r="BJ27" s="496">
        <v>3</v>
      </c>
      <c r="BK27" s="496">
        <v>3</v>
      </c>
      <c r="BL27" s="1355">
        <v>3</v>
      </c>
      <c r="BM27" s="1355">
        <v>3</v>
      </c>
      <c r="BN27" s="1355">
        <v>3</v>
      </c>
      <c r="BO27" s="1355">
        <v>3</v>
      </c>
      <c r="BP27" s="1355">
        <v>3</v>
      </c>
      <c r="BQ27" s="1355">
        <v>3</v>
      </c>
      <c r="BR27" s="497">
        <v>3</v>
      </c>
      <c r="BS27" s="1726"/>
    </row>
    <row r="28" spans="2:73" ht="19.5" customHeight="1">
      <c r="B28" s="245"/>
      <c r="C28" s="1875" t="s">
        <v>7</v>
      </c>
      <c r="D28" s="1875"/>
      <c r="E28" s="1890"/>
      <c r="F28" s="75"/>
      <c r="H28" s="494" t="s">
        <v>416</v>
      </c>
      <c r="I28" s="474">
        <v>5</v>
      </c>
      <c r="J28" s="474">
        <v>5</v>
      </c>
      <c r="K28" s="474">
        <v>6</v>
      </c>
      <c r="L28" s="474">
        <v>5</v>
      </c>
      <c r="M28" s="495">
        <v>4</v>
      </c>
      <c r="N28" s="495">
        <v>5</v>
      </c>
      <c r="O28" s="495">
        <v>5</v>
      </c>
      <c r="P28" s="495">
        <v>5</v>
      </c>
      <c r="Q28" s="495">
        <v>5</v>
      </c>
      <c r="R28" s="495">
        <v>5</v>
      </c>
      <c r="S28" s="495">
        <v>5</v>
      </c>
      <c r="T28" s="495">
        <v>6</v>
      </c>
      <c r="U28" s="495">
        <v>5</v>
      </c>
      <c r="V28" s="495">
        <v>6</v>
      </c>
      <c r="W28" s="495">
        <v>5</v>
      </c>
      <c r="X28" s="495">
        <v>4</v>
      </c>
      <c r="Y28" s="495">
        <v>4</v>
      </c>
      <c r="Z28" s="495">
        <v>4</v>
      </c>
      <c r="AA28" s="495">
        <v>4</v>
      </c>
      <c r="AB28" s="495">
        <v>4</v>
      </c>
      <c r="AC28" s="495">
        <v>4</v>
      </c>
      <c r="AD28" s="495">
        <v>4</v>
      </c>
      <c r="AE28" s="495">
        <v>4</v>
      </c>
      <c r="AF28" s="496">
        <v>4</v>
      </c>
      <c r="AG28" s="495">
        <v>4</v>
      </c>
      <c r="AH28" s="495">
        <v>4</v>
      </c>
      <c r="AI28" s="496">
        <v>4</v>
      </c>
      <c r="AJ28" s="496">
        <v>4</v>
      </c>
      <c r="AK28" s="496">
        <v>5</v>
      </c>
      <c r="AL28" s="496">
        <v>4</v>
      </c>
      <c r="AM28" s="496">
        <v>4</v>
      </c>
      <c r="AN28" s="495">
        <v>4</v>
      </c>
      <c r="AO28" s="495">
        <v>5</v>
      </c>
      <c r="AP28" s="495">
        <v>5</v>
      </c>
      <c r="AQ28" s="495">
        <v>5</v>
      </c>
      <c r="AR28" s="495">
        <v>5</v>
      </c>
      <c r="AS28" s="495">
        <v>5</v>
      </c>
      <c r="AT28" s="496">
        <v>5</v>
      </c>
      <c r="AU28" s="496">
        <v>5</v>
      </c>
      <c r="AV28" s="496">
        <v>5</v>
      </c>
      <c r="AW28" s="495">
        <v>5</v>
      </c>
      <c r="AX28" s="495">
        <v>5</v>
      </c>
      <c r="AY28" s="495">
        <v>5</v>
      </c>
      <c r="AZ28" s="495">
        <v>5</v>
      </c>
      <c r="BA28" s="495">
        <v>5</v>
      </c>
      <c r="BB28" s="496">
        <v>5</v>
      </c>
      <c r="BC28" s="496">
        <v>5</v>
      </c>
      <c r="BD28" s="496">
        <v>5</v>
      </c>
      <c r="BE28" s="495">
        <v>5</v>
      </c>
      <c r="BF28" s="495">
        <v>5</v>
      </c>
      <c r="BG28" s="1355">
        <v>5</v>
      </c>
      <c r="BH28" s="496">
        <v>5</v>
      </c>
      <c r="BI28" s="1355">
        <v>5</v>
      </c>
      <c r="BJ28" s="496">
        <v>5</v>
      </c>
      <c r="BK28" s="496">
        <v>5</v>
      </c>
      <c r="BL28" s="1355">
        <v>5</v>
      </c>
      <c r="BM28" s="1355">
        <v>5</v>
      </c>
      <c r="BN28" s="1355">
        <v>5</v>
      </c>
      <c r="BO28" s="1355">
        <v>5</v>
      </c>
      <c r="BP28" s="1355">
        <v>5</v>
      </c>
      <c r="BQ28" s="1355">
        <v>5</v>
      </c>
      <c r="BR28" s="497">
        <v>5</v>
      </c>
      <c r="BS28" s="1726"/>
    </row>
    <row r="29" spans="2:73" ht="19.5" customHeight="1">
      <c r="B29" s="245"/>
      <c r="C29" s="56"/>
      <c r="D29" s="235"/>
      <c r="E29" s="283"/>
      <c r="F29" s="56"/>
      <c r="H29" s="494" t="s">
        <v>417</v>
      </c>
      <c r="I29" s="474">
        <v>1</v>
      </c>
      <c r="J29" s="474">
        <v>1</v>
      </c>
      <c r="K29" s="474">
        <v>1</v>
      </c>
      <c r="L29" s="474">
        <v>1</v>
      </c>
      <c r="M29" s="495">
        <v>1</v>
      </c>
      <c r="N29" s="495">
        <v>1</v>
      </c>
      <c r="O29" s="495">
        <v>1</v>
      </c>
      <c r="P29" s="495">
        <v>1</v>
      </c>
      <c r="Q29" s="495">
        <v>1</v>
      </c>
      <c r="R29" s="495">
        <v>1</v>
      </c>
      <c r="S29" s="495">
        <v>1</v>
      </c>
      <c r="T29" s="495">
        <v>1</v>
      </c>
      <c r="U29" s="495">
        <v>1</v>
      </c>
      <c r="V29" s="495">
        <v>1</v>
      </c>
      <c r="W29" s="495">
        <v>0</v>
      </c>
      <c r="X29" s="495">
        <v>0</v>
      </c>
      <c r="Y29" s="495">
        <v>0</v>
      </c>
      <c r="Z29" s="495">
        <v>0</v>
      </c>
      <c r="AA29" s="495">
        <v>0</v>
      </c>
      <c r="AB29" s="495">
        <v>0</v>
      </c>
      <c r="AC29" s="495">
        <v>0</v>
      </c>
      <c r="AD29" s="495">
        <v>0</v>
      </c>
      <c r="AE29" s="495">
        <v>0</v>
      </c>
      <c r="AF29" s="496">
        <v>0</v>
      </c>
      <c r="AG29" s="495">
        <v>0</v>
      </c>
      <c r="AH29" s="495">
        <v>0</v>
      </c>
      <c r="AI29" s="496">
        <v>0</v>
      </c>
      <c r="AJ29" s="496">
        <v>0</v>
      </c>
      <c r="AK29" s="496">
        <v>0</v>
      </c>
      <c r="AL29" s="496">
        <v>0</v>
      </c>
      <c r="AM29" s="496">
        <v>0</v>
      </c>
      <c r="AN29" s="495">
        <v>0</v>
      </c>
      <c r="AO29" s="495">
        <v>0</v>
      </c>
      <c r="AP29" s="495">
        <v>0</v>
      </c>
      <c r="AQ29" s="495">
        <v>0</v>
      </c>
      <c r="AR29" s="495">
        <v>0</v>
      </c>
      <c r="AS29" s="495">
        <v>0</v>
      </c>
      <c r="AT29" s="496">
        <v>0</v>
      </c>
      <c r="AU29" s="496">
        <v>0</v>
      </c>
      <c r="AV29" s="496">
        <v>0</v>
      </c>
      <c r="AW29" s="495">
        <v>0</v>
      </c>
      <c r="AX29" s="495">
        <v>0</v>
      </c>
      <c r="AY29" s="495">
        <v>0</v>
      </c>
      <c r="AZ29" s="495">
        <v>0</v>
      </c>
      <c r="BA29" s="495">
        <v>0</v>
      </c>
      <c r="BB29" s="496">
        <v>0</v>
      </c>
      <c r="BC29" s="496">
        <v>0</v>
      </c>
      <c r="BD29" s="496">
        <v>0</v>
      </c>
      <c r="BE29" s="495">
        <v>0</v>
      </c>
      <c r="BF29" s="495">
        <v>0</v>
      </c>
      <c r="BG29" s="1355">
        <v>0</v>
      </c>
      <c r="BH29" s="496">
        <v>0</v>
      </c>
      <c r="BI29" s="1355">
        <v>0</v>
      </c>
      <c r="BJ29" s="496">
        <v>0</v>
      </c>
      <c r="BK29" s="496">
        <v>0</v>
      </c>
      <c r="BL29" s="1355">
        <v>0</v>
      </c>
      <c r="BM29" s="1355">
        <v>0</v>
      </c>
      <c r="BN29" s="1355">
        <v>0</v>
      </c>
      <c r="BO29" s="1355">
        <v>0</v>
      </c>
      <c r="BP29" s="1355">
        <v>0</v>
      </c>
      <c r="BQ29" s="1355">
        <v>0</v>
      </c>
      <c r="BR29" s="497">
        <v>0</v>
      </c>
      <c r="BS29" s="1726"/>
    </row>
    <row r="30" spans="2:73" ht="19.5" customHeight="1">
      <c r="B30" s="245"/>
      <c r="C30" s="1875" t="s">
        <v>31</v>
      </c>
      <c r="D30" s="1875"/>
      <c r="E30" s="1890"/>
      <c r="F30" s="75"/>
      <c r="H30" s="492" t="s">
        <v>418</v>
      </c>
      <c r="I30" s="474">
        <v>8</v>
      </c>
      <c r="J30" s="474">
        <v>8</v>
      </c>
      <c r="K30" s="474">
        <v>9</v>
      </c>
      <c r="L30" s="474">
        <v>9</v>
      </c>
      <c r="M30" s="495">
        <v>9</v>
      </c>
      <c r="N30" s="495">
        <v>9</v>
      </c>
      <c r="O30" s="495">
        <v>9</v>
      </c>
      <c r="P30" s="495">
        <v>9</v>
      </c>
      <c r="Q30" s="495">
        <v>9</v>
      </c>
      <c r="R30" s="495">
        <v>9</v>
      </c>
      <c r="S30" s="495">
        <v>17</v>
      </c>
      <c r="T30" s="495">
        <v>18</v>
      </c>
      <c r="U30" s="495">
        <v>18</v>
      </c>
      <c r="V30" s="495">
        <v>19</v>
      </c>
      <c r="W30" s="495">
        <v>16</v>
      </c>
      <c r="X30" s="495">
        <v>16</v>
      </c>
      <c r="Y30" s="495">
        <v>13</v>
      </c>
      <c r="Z30" s="495">
        <v>13</v>
      </c>
      <c r="AA30" s="495">
        <v>13</v>
      </c>
      <c r="AB30" s="495">
        <v>13</v>
      </c>
      <c r="AC30" s="495">
        <v>14</v>
      </c>
      <c r="AD30" s="495">
        <v>14</v>
      </c>
      <c r="AE30" s="495">
        <v>14</v>
      </c>
      <c r="AF30" s="496">
        <v>14</v>
      </c>
      <c r="AG30" s="495">
        <v>15</v>
      </c>
      <c r="AH30" s="495">
        <v>15</v>
      </c>
      <c r="AI30" s="496">
        <v>15</v>
      </c>
      <c r="AJ30" s="496">
        <v>14</v>
      </c>
      <c r="AK30" s="496">
        <v>18</v>
      </c>
      <c r="AL30" s="496">
        <v>18</v>
      </c>
      <c r="AM30" s="496">
        <v>18</v>
      </c>
      <c r="AN30" s="495">
        <v>18</v>
      </c>
      <c r="AO30" s="495">
        <v>17</v>
      </c>
      <c r="AP30" s="495">
        <v>18</v>
      </c>
      <c r="AQ30" s="495">
        <v>18</v>
      </c>
      <c r="AR30" s="495">
        <v>18</v>
      </c>
      <c r="AS30" s="495">
        <v>20</v>
      </c>
      <c r="AT30" s="496">
        <v>20</v>
      </c>
      <c r="AU30" s="496">
        <v>20</v>
      </c>
      <c r="AV30" s="496">
        <v>20</v>
      </c>
      <c r="AW30" s="495">
        <v>21</v>
      </c>
      <c r="AX30" s="495">
        <v>21</v>
      </c>
      <c r="AY30" s="495">
        <v>21</v>
      </c>
      <c r="AZ30" s="495">
        <v>20</v>
      </c>
      <c r="BA30" s="495">
        <v>27</v>
      </c>
      <c r="BB30" s="496">
        <v>29</v>
      </c>
      <c r="BC30" s="496">
        <v>31</v>
      </c>
      <c r="BD30" s="496">
        <v>31</v>
      </c>
      <c r="BE30" s="495">
        <v>33</v>
      </c>
      <c r="BF30" s="495">
        <v>33</v>
      </c>
      <c r="BG30" s="1355">
        <v>33</v>
      </c>
      <c r="BH30" s="496">
        <v>33</v>
      </c>
      <c r="BI30" s="1355">
        <v>37</v>
      </c>
      <c r="BJ30" s="496">
        <v>37</v>
      </c>
      <c r="BK30" s="496">
        <v>38</v>
      </c>
      <c r="BL30" s="1355">
        <v>38</v>
      </c>
      <c r="BM30" s="1355">
        <v>28</v>
      </c>
      <c r="BN30" s="1355">
        <v>29</v>
      </c>
      <c r="BO30" s="1355">
        <v>29</v>
      </c>
      <c r="BP30" s="1355">
        <v>29</v>
      </c>
      <c r="BQ30" s="1355">
        <v>27</v>
      </c>
      <c r="BR30" s="497">
        <v>27</v>
      </c>
      <c r="BS30" s="1726"/>
    </row>
    <row r="31" spans="2:73" ht="19.5" customHeight="1">
      <c r="B31" s="245"/>
      <c r="C31" s="56"/>
      <c r="D31" s="235"/>
      <c r="E31" s="283"/>
      <c r="F31" s="56"/>
      <c r="H31" s="492" t="s">
        <v>419</v>
      </c>
      <c r="I31" s="474">
        <v>52</v>
      </c>
      <c r="J31" s="474">
        <v>51</v>
      </c>
      <c r="K31" s="474">
        <v>51</v>
      </c>
      <c r="L31" s="474">
        <v>47</v>
      </c>
      <c r="M31" s="495">
        <v>50</v>
      </c>
      <c r="N31" s="495">
        <v>50</v>
      </c>
      <c r="O31" s="495">
        <v>50</v>
      </c>
      <c r="P31" s="495">
        <v>51</v>
      </c>
      <c r="Q31" s="495">
        <v>50</v>
      </c>
      <c r="R31" s="495">
        <v>50</v>
      </c>
      <c r="S31" s="495">
        <v>49</v>
      </c>
      <c r="T31" s="495">
        <v>49</v>
      </c>
      <c r="U31" s="495">
        <v>40</v>
      </c>
      <c r="V31" s="495">
        <v>39</v>
      </c>
      <c r="W31" s="495">
        <v>39</v>
      </c>
      <c r="X31" s="495">
        <v>38</v>
      </c>
      <c r="Y31" s="495">
        <v>41</v>
      </c>
      <c r="Z31" s="495">
        <v>42</v>
      </c>
      <c r="AA31" s="495">
        <v>42</v>
      </c>
      <c r="AB31" s="495">
        <v>42</v>
      </c>
      <c r="AC31" s="495">
        <v>38</v>
      </c>
      <c r="AD31" s="495">
        <v>38</v>
      </c>
      <c r="AE31" s="495">
        <v>39</v>
      </c>
      <c r="AF31" s="496">
        <v>39</v>
      </c>
      <c r="AG31" s="495">
        <v>39</v>
      </c>
      <c r="AH31" s="495">
        <v>39</v>
      </c>
      <c r="AI31" s="496">
        <v>39</v>
      </c>
      <c r="AJ31" s="496">
        <v>39</v>
      </c>
      <c r="AK31" s="496">
        <v>38</v>
      </c>
      <c r="AL31" s="496">
        <v>38</v>
      </c>
      <c r="AM31" s="496">
        <v>38</v>
      </c>
      <c r="AN31" s="495">
        <v>38</v>
      </c>
      <c r="AO31" s="495">
        <v>38</v>
      </c>
      <c r="AP31" s="495">
        <v>39</v>
      </c>
      <c r="AQ31" s="495">
        <v>39</v>
      </c>
      <c r="AR31" s="495">
        <v>39</v>
      </c>
      <c r="AS31" s="495">
        <v>38</v>
      </c>
      <c r="AT31" s="496">
        <v>38</v>
      </c>
      <c r="AU31" s="496">
        <v>38</v>
      </c>
      <c r="AV31" s="496">
        <v>38</v>
      </c>
      <c r="AW31" s="495">
        <v>43</v>
      </c>
      <c r="AX31" s="495">
        <v>43</v>
      </c>
      <c r="AY31" s="495">
        <v>43</v>
      </c>
      <c r="AZ31" s="495">
        <v>43</v>
      </c>
      <c r="BA31" s="495">
        <v>44</v>
      </c>
      <c r="BB31" s="496">
        <v>44</v>
      </c>
      <c r="BC31" s="496">
        <v>44</v>
      </c>
      <c r="BD31" s="496">
        <v>44</v>
      </c>
      <c r="BE31" s="495">
        <v>41</v>
      </c>
      <c r="BF31" s="495">
        <v>41</v>
      </c>
      <c r="BG31" s="1355">
        <v>41</v>
      </c>
      <c r="BH31" s="496">
        <v>41</v>
      </c>
      <c r="BI31" s="1355">
        <v>34</v>
      </c>
      <c r="BJ31" s="496">
        <v>34</v>
      </c>
      <c r="BK31" s="496">
        <v>35</v>
      </c>
      <c r="BL31" s="1355">
        <v>35</v>
      </c>
      <c r="BM31" s="1355">
        <v>42</v>
      </c>
      <c r="BN31" s="1355">
        <v>41</v>
      </c>
      <c r="BO31" s="1355">
        <v>41</v>
      </c>
      <c r="BP31" s="1355">
        <v>41</v>
      </c>
      <c r="BQ31" s="1355">
        <v>39</v>
      </c>
      <c r="BR31" s="497">
        <v>39</v>
      </c>
      <c r="BS31" s="1726"/>
    </row>
    <row r="32" spans="2:73" ht="19.5" customHeight="1">
      <c r="B32" s="245"/>
      <c r="C32" s="1875" t="s">
        <v>17</v>
      </c>
      <c r="D32" s="1875"/>
      <c r="E32" s="1890"/>
      <c r="F32" s="75"/>
      <c r="H32" s="492" t="s">
        <v>420</v>
      </c>
      <c r="I32" s="474">
        <v>15847</v>
      </c>
      <c r="J32" s="474">
        <v>15844</v>
      </c>
      <c r="K32" s="474">
        <v>16007</v>
      </c>
      <c r="L32" s="474">
        <v>16080</v>
      </c>
      <c r="M32" s="495">
        <v>15981</v>
      </c>
      <c r="N32" s="495">
        <v>15987</v>
      </c>
      <c r="O32" s="495">
        <v>16340</v>
      </c>
      <c r="P32" s="495">
        <v>16415</v>
      </c>
      <c r="Q32" s="495">
        <v>16318</v>
      </c>
      <c r="R32" s="495">
        <v>16312</v>
      </c>
      <c r="S32" s="495">
        <v>16470</v>
      </c>
      <c r="T32" s="495">
        <v>16617</v>
      </c>
      <c r="U32" s="495">
        <v>20603</v>
      </c>
      <c r="V32" s="495">
        <v>20527</v>
      </c>
      <c r="W32" s="495">
        <v>20546</v>
      </c>
      <c r="X32" s="495">
        <v>20758</v>
      </c>
      <c r="Y32" s="495">
        <v>20687</v>
      </c>
      <c r="Z32" s="495">
        <v>19536</v>
      </c>
      <c r="AA32" s="495">
        <v>19670</v>
      </c>
      <c r="AB32" s="495">
        <v>19855</v>
      </c>
      <c r="AC32" s="495">
        <v>19590</v>
      </c>
      <c r="AD32" s="495">
        <v>19524</v>
      </c>
      <c r="AE32" s="495">
        <v>19312</v>
      </c>
      <c r="AF32" s="496">
        <v>19458</v>
      </c>
      <c r="AG32" s="495">
        <v>16647</v>
      </c>
      <c r="AH32" s="495">
        <v>16623</v>
      </c>
      <c r="AI32" s="496">
        <v>16606</v>
      </c>
      <c r="AJ32" s="496">
        <v>16925</v>
      </c>
      <c r="AK32" s="496">
        <v>16445</v>
      </c>
      <c r="AL32" s="496">
        <v>16438</v>
      </c>
      <c r="AM32" s="496">
        <v>16435</v>
      </c>
      <c r="AN32" s="495">
        <v>16802</v>
      </c>
      <c r="AO32" s="495">
        <v>16190</v>
      </c>
      <c r="AP32" s="495">
        <v>16188</v>
      </c>
      <c r="AQ32" s="495">
        <v>16161</v>
      </c>
      <c r="AR32" s="495">
        <v>16413</v>
      </c>
      <c r="AS32" s="495">
        <v>15944</v>
      </c>
      <c r="AT32" s="496">
        <v>15944</v>
      </c>
      <c r="AU32" s="496">
        <v>15945</v>
      </c>
      <c r="AV32" s="496">
        <v>16016</v>
      </c>
      <c r="AW32" s="495">
        <v>15175</v>
      </c>
      <c r="AX32" s="495">
        <v>15162</v>
      </c>
      <c r="AY32" s="495">
        <v>15214</v>
      </c>
      <c r="AZ32" s="495">
        <v>15309</v>
      </c>
      <c r="BA32" s="495">
        <v>14567</v>
      </c>
      <c r="BB32" s="496">
        <v>14582</v>
      </c>
      <c r="BC32" s="496">
        <v>14524</v>
      </c>
      <c r="BD32" s="496">
        <v>14653</v>
      </c>
      <c r="BE32" s="495">
        <v>13902</v>
      </c>
      <c r="BF32" s="495">
        <v>13885</v>
      </c>
      <c r="BG32" s="1355">
        <v>13981</v>
      </c>
      <c r="BH32" s="496">
        <v>14039</v>
      </c>
      <c r="BI32" s="1355">
        <v>13228</v>
      </c>
      <c r="BJ32" s="496">
        <v>13195</v>
      </c>
      <c r="BK32" s="496">
        <v>13349</v>
      </c>
      <c r="BL32" s="1355">
        <v>13428</v>
      </c>
      <c r="BM32" s="1355">
        <v>12746</v>
      </c>
      <c r="BN32" s="1355">
        <v>12816</v>
      </c>
      <c r="BO32" s="1355">
        <v>12771</v>
      </c>
      <c r="BP32" s="1355">
        <v>12852</v>
      </c>
      <c r="BQ32" s="1355">
        <v>12263</v>
      </c>
      <c r="BR32" s="497">
        <v>12221</v>
      </c>
      <c r="BS32" s="1726"/>
      <c r="BT32" s="158"/>
      <c r="BU32" s="158"/>
    </row>
    <row r="33" spans="2:71" ht="19.5" customHeight="1">
      <c r="B33" s="245"/>
      <c r="C33" s="56"/>
      <c r="D33" s="235"/>
      <c r="E33" s="283"/>
      <c r="F33" s="56"/>
      <c r="H33" s="498" t="s">
        <v>421</v>
      </c>
      <c r="I33" s="488">
        <v>15910</v>
      </c>
      <c r="J33" s="488">
        <v>15906</v>
      </c>
      <c r="K33" s="488">
        <v>16070</v>
      </c>
      <c r="L33" s="488">
        <v>16139</v>
      </c>
      <c r="M33" s="488">
        <v>16043</v>
      </c>
      <c r="N33" s="488">
        <v>16049</v>
      </c>
      <c r="O33" s="488">
        <v>16402</v>
      </c>
      <c r="P33" s="488">
        <v>16478</v>
      </c>
      <c r="Q33" s="488">
        <v>16380</v>
      </c>
      <c r="R33" s="488">
        <v>16374</v>
      </c>
      <c r="S33" s="488">
        <v>16539</v>
      </c>
      <c r="T33" s="488">
        <v>16686</v>
      </c>
      <c r="U33" s="488">
        <v>20664</v>
      </c>
      <c r="V33" s="488">
        <v>20588</v>
      </c>
      <c r="W33" s="488">
        <v>20603</v>
      </c>
      <c r="X33" s="488">
        <v>20815</v>
      </c>
      <c r="Y33" s="488">
        <v>20743</v>
      </c>
      <c r="Z33" s="499">
        <v>19593</v>
      </c>
      <c r="AA33" s="499">
        <v>19727</v>
      </c>
      <c r="AB33" s="499">
        <v>19912</v>
      </c>
      <c r="AC33" s="499">
        <v>19644</v>
      </c>
      <c r="AD33" s="499">
        <v>19578</v>
      </c>
      <c r="AE33" s="499">
        <v>19367</v>
      </c>
      <c r="AF33" s="500">
        <v>19513</v>
      </c>
      <c r="AG33" s="499">
        <v>16703</v>
      </c>
      <c r="AH33" s="499">
        <v>16679</v>
      </c>
      <c r="AI33" s="500">
        <v>16662</v>
      </c>
      <c r="AJ33" s="500">
        <v>16980</v>
      </c>
      <c r="AK33" s="500">
        <v>16503</v>
      </c>
      <c r="AL33" s="500">
        <v>16496</v>
      </c>
      <c r="AM33" s="500">
        <v>16493</v>
      </c>
      <c r="AN33" s="499">
        <v>16860</v>
      </c>
      <c r="AO33" s="499">
        <v>16248</v>
      </c>
      <c r="AP33" s="499">
        <v>16248</v>
      </c>
      <c r="AQ33" s="499">
        <v>16221</v>
      </c>
      <c r="AR33" s="499">
        <v>16473</v>
      </c>
      <c r="AS33" s="499">
        <v>16005</v>
      </c>
      <c r="AT33" s="500">
        <v>16005</v>
      </c>
      <c r="AU33" s="500">
        <v>16006</v>
      </c>
      <c r="AV33" s="500">
        <v>16077</v>
      </c>
      <c r="AW33" s="499">
        <v>15242</v>
      </c>
      <c r="AX33" s="499">
        <v>15229</v>
      </c>
      <c r="AY33" s="499">
        <v>15281</v>
      </c>
      <c r="AZ33" s="499">
        <v>15375</v>
      </c>
      <c r="BA33" s="499">
        <v>14641</v>
      </c>
      <c r="BB33" s="500">
        <v>14658</v>
      </c>
      <c r="BC33" s="500">
        <v>14602</v>
      </c>
      <c r="BD33" s="500">
        <v>14731</v>
      </c>
      <c r="BE33" s="499">
        <v>13979</v>
      </c>
      <c r="BF33" s="499">
        <v>13962</v>
      </c>
      <c r="BG33" s="1356">
        <f>+BG27+BG30+BG31+BG32</f>
        <v>14058</v>
      </c>
      <c r="BH33" s="500">
        <v>14116</v>
      </c>
      <c r="BI33" s="1356">
        <v>13302</v>
      </c>
      <c r="BJ33" s="500">
        <v>13269</v>
      </c>
      <c r="BK33" s="500">
        <v>13425</v>
      </c>
      <c r="BL33" s="1356">
        <v>13504</v>
      </c>
      <c r="BM33" s="1356">
        <v>12819</v>
      </c>
      <c r="BN33" s="1356">
        <v>12889</v>
      </c>
      <c r="BO33" s="1744">
        <v>12844</v>
      </c>
      <c r="BP33" s="1356">
        <v>12925</v>
      </c>
      <c r="BQ33" s="1744">
        <v>12332</v>
      </c>
      <c r="BR33" s="501">
        <v>12290</v>
      </c>
      <c r="BS33" s="1726"/>
    </row>
    <row r="34" spans="2:71" ht="19.5" customHeight="1">
      <c r="B34" s="245"/>
      <c r="C34" s="1873" t="s">
        <v>8</v>
      </c>
      <c r="D34" s="1873"/>
      <c r="E34" s="1874"/>
      <c r="F34" s="75"/>
      <c r="H34" s="502" t="s">
        <v>422</v>
      </c>
      <c r="I34" s="503"/>
      <c r="J34" s="503"/>
      <c r="K34" s="503"/>
      <c r="L34" s="503"/>
      <c r="M34" s="503"/>
      <c r="N34" s="503"/>
      <c r="O34" s="503"/>
      <c r="P34" s="503"/>
      <c r="Q34" s="503"/>
      <c r="R34" s="503"/>
      <c r="S34" s="503"/>
      <c r="T34" s="503"/>
      <c r="U34" s="503"/>
      <c r="V34" s="503"/>
      <c r="W34" s="503"/>
      <c r="X34" s="503"/>
      <c r="Y34" s="503"/>
      <c r="Z34" s="504"/>
      <c r="AA34" s="504"/>
      <c r="AB34" s="504"/>
      <c r="AC34" s="504"/>
      <c r="AD34" s="504"/>
      <c r="AE34" s="504"/>
      <c r="AF34" s="504"/>
      <c r="AG34" s="504"/>
      <c r="AH34" s="504"/>
      <c r="AI34" s="505"/>
      <c r="AJ34" s="505"/>
      <c r="AK34" s="505"/>
      <c r="AL34" s="505"/>
      <c r="AM34" s="505"/>
      <c r="AN34" s="504"/>
      <c r="AO34" s="504"/>
      <c r="AP34" s="504"/>
      <c r="AQ34" s="504"/>
      <c r="AR34" s="504"/>
      <c r="AS34" s="504"/>
      <c r="AT34" s="504"/>
      <c r="AU34" s="504"/>
      <c r="AV34" s="504"/>
      <c r="AW34" s="504"/>
      <c r="AX34" s="504"/>
      <c r="AY34" s="504"/>
      <c r="AZ34" s="504"/>
      <c r="BA34" s="504"/>
      <c r="BB34" s="505"/>
      <c r="BC34" s="504"/>
      <c r="BD34" s="505"/>
      <c r="BE34" s="504"/>
      <c r="BF34" s="504"/>
      <c r="BG34" s="504"/>
      <c r="BH34" s="504"/>
      <c r="BI34" s="1487"/>
      <c r="BJ34" s="504"/>
      <c r="BK34" s="504"/>
      <c r="BL34" s="504"/>
      <c r="BM34" s="504"/>
      <c r="BN34" s="1487"/>
      <c r="BO34" s="1487"/>
      <c r="BP34" s="504"/>
      <c r="BQ34" s="504"/>
      <c r="BR34" s="504"/>
      <c r="BS34" s="1726"/>
    </row>
    <row r="35" spans="2:71" ht="19.5" customHeight="1">
      <c r="B35" s="245"/>
      <c r="C35" s="227"/>
      <c r="D35" s="227"/>
      <c r="E35" s="273"/>
      <c r="F35" s="56"/>
      <c r="BI35" s="1482"/>
      <c r="BS35" s="1726"/>
    </row>
    <row r="36" spans="2:71" ht="19.5" customHeight="1">
      <c r="B36" s="245"/>
      <c r="C36" s="1875" t="s">
        <v>25</v>
      </c>
      <c r="D36" s="1875"/>
      <c r="E36" s="1890"/>
      <c r="F36" s="56"/>
      <c r="H36" s="491" t="s">
        <v>7</v>
      </c>
      <c r="I36" s="265"/>
      <c r="J36" s="265"/>
      <c r="K36" s="265"/>
      <c r="L36" s="265"/>
      <c r="M36" s="265"/>
      <c r="N36" s="265"/>
      <c r="O36" s="265"/>
      <c r="P36" s="265"/>
      <c r="Q36" s="265"/>
      <c r="R36" s="265"/>
      <c r="S36" s="265"/>
      <c r="T36" s="265"/>
      <c r="U36" s="265"/>
      <c r="V36" s="265"/>
      <c r="W36" s="265"/>
      <c r="X36" s="265"/>
      <c r="Y36" s="265"/>
      <c r="Z36" s="265"/>
      <c r="AA36" s="265"/>
      <c r="AB36" s="265"/>
      <c r="AC36" s="265"/>
      <c r="AD36" s="265"/>
      <c r="AE36" s="265"/>
      <c r="AF36" s="265"/>
      <c r="AG36" s="265"/>
      <c r="AH36" s="265"/>
      <c r="AI36" s="266"/>
      <c r="AJ36" s="266"/>
      <c r="AK36" s="266"/>
      <c r="AL36" s="266"/>
      <c r="AM36" s="266"/>
      <c r="AN36" s="265"/>
      <c r="AO36" s="265"/>
      <c r="AP36" s="265"/>
      <c r="AQ36" s="265"/>
      <c r="AR36" s="265"/>
      <c r="AS36" s="265"/>
      <c r="AT36" s="266"/>
      <c r="AU36" s="266"/>
      <c r="AV36" s="266"/>
      <c r="AW36" s="265"/>
      <c r="AX36" s="265"/>
      <c r="AY36" s="265"/>
      <c r="AZ36" s="265"/>
      <c r="BA36" s="265"/>
      <c r="BB36" s="266"/>
      <c r="BC36" s="265"/>
      <c r="BD36" s="266"/>
      <c r="BE36" s="265"/>
      <c r="BF36" s="265"/>
      <c r="BG36" s="265"/>
      <c r="BH36" s="265"/>
      <c r="BI36" s="265"/>
      <c r="BJ36" s="265"/>
      <c r="BK36" s="1556"/>
      <c r="BL36" s="1556"/>
      <c r="BM36" s="1556"/>
      <c r="BN36" s="1556"/>
      <c r="BO36" s="1556"/>
      <c r="BP36" s="1556"/>
      <c r="BQ36" s="1556"/>
      <c r="BR36" s="1556"/>
      <c r="BS36" s="1726"/>
    </row>
    <row r="37" spans="2:71" ht="19.5" customHeight="1" thickBot="1">
      <c r="B37" s="245"/>
      <c r="C37" s="235"/>
      <c r="D37" s="235"/>
      <c r="E37" s="283"/>
      <c r="F37" s="56"/>
      <c r="H37" s="267"/>
      <c r="I37" s="288" t="s">
        <v>392</v>
      </c>
      <c r="J37" s="288" t="s">
        <v>393</v>
      </c>
      <c r="K37" s="288" t="s">
        <v>394</v>
      </c>
      <c r="L37" s="288" t="s">
        <v>395</v>
      </c>
      <c r="M37" s="288" t="s">
        <v>152</v>
      </c>
      <c r="N37" s="288" t="s">
        <v>153</v>
      </c>
      <c r="O37" s="288" t="s">
        <v>154</v>
      </c>
      <c r="P37" s="288" t="s">
        <v>155</v>
      </c>
      <c r="Q37" s="288" t="s">
        <v>156</v>
      </c>
      <c r="R37" s="288" t="s">
        <v>157</v>
      </c>
      <c r="S37" s="288" t="s">
        <v>158</v>
      </c>
      <c r="T37" s="288" t="s">
        <v>159</v>
      </c>
      <c r="U37" s="288" t="s">
        <v>160</v>
      </c>
      <c r="V37" s="288" t="s">
        <v>161</v>
      </c>
      <c r="W37" s="288" t="s">
        <v>162</v>
      </c>
      <c r="X37" s="288" t="s">
        <v>163</v>
      </c>
      <c r="Y37" s="288" t="s">
        <v>164</v>
      </c>
      <c r="Z37" s="288" t="s">
        <v>165</v>
      </c>
      <c r="AA37" s="288" t="s">
        <v>166</v>
      </c>
      <c r="AB37" s="288" t="s">
        <v>167</v>
      </c>
      <c r="AC37" s="288" t="s">
        <v>168</v>
      </c>
      <c r="AD37" s="288" t="s">
        <v>169</v>
      </c>
      <c r="AE37" s="288" t="s">
        <v>170</v>
      </c>
      <c r="AF37" s="288" t="s">
        <v>171</v>
      </c>
      <c r="AG37" s="288" t="s">
        <v>172</v>
      </c>
      <c r="AH37" s="288" t="s">
        <v>173</v>
      </c>
      <c r="AI37" s="288" t="s">
        <v>174</v>
      </c>
      <c r="AJ37" s="288" t="s">
        <v>175</v>
      </c>
      <c r="AK37" s="288" t="s">
        <v>396</v>
      </c>
      <c r="AL37" s="288" t="s">
        <v>407</v>
      </c>
      <c r="AM37" s="78" t="s">
        <v>178</v>
      </c>
      <c r="AN37" s="288" t="s">
        <v>179</v>
      </c>
      <c r="AO37" s="288" t="s">
        <v>408</v>
      </c>
      <c r="AP37" s="78" t="s">
        <v>181</v>
      </c>
      <c r="AQ37" s="78" t="s">
        <v>409</v>
      </c>
      <c r="AR37" s="288" t="s">
        <v>410</v>
      </c>
      <c r="AS37" s="78" t="s">
        <v>342</v>
      </c>
      <c r="AT37" s="78" t="s">
        <v>185</v>
      </c>
      <c r="AU37" s="78" t="s">
        <v>397</v>
      </c>
      <c r="AV37" s="78" t="s">
        <v>344</v>
      </c>
      <c r="AW37" s="81" t="s">
        <v>345</v>
      </c>
      <c r="AX37" s="81" t="s">
        <v>411</v>
      </c>
      <c r="AY37" s="81" t="s">
        <v>412</v>
      </c>
      <c r="AZ37" s="81" t="s">
        <v>398</v>
      </c>
      <c r="BA37" s="81" t="s">
        <v>192</v>
      </c>
      <c r="BB37" s="78" t="s">
        <v>193</v>
      </c>
      <c r="BC37" s="78" t="s">
        <v>194</v>
      </c>
      <c r="BD37" s="78" t="s">
        <v>195</v>
      </c>
      <c r="BE37" s="78" t="str">
        <f>BE9</f>
        <v>Mar. 23</v>
      </c>
      <c r="BF37" s="78" t="str">
        <f t="shared" ref="BF37:BN37" si="2">BF9</f>
        <v>Jun. 23</v>
      </c>
      <c r="BG37" s="78" t="str">
        <f t="shared" si="2"/>
        <v>Sep. 23</v>
      </c>
      <c r="BH37" s="78" t="str">
        <f t="shared" si="2"/>
        <v>Dec. 23</v>
      </c>
      <c r="BI37" s="78" t="str">
        <f t="shared" si="2"/>
        <v>Mar. 24</v>
      </c>
      <c r="BJ37" s="78" t="str">
        <f t="shared" si="2"/>
        <v>Jun. 24</v>
      </c>
      <c r="BK37" s="78" t="str">
        <f t="shared" si="2"/>
        <v>Sep. 24</v>
      </c>
      <c r="BL37" s="78" t="str">
        <f t="shared" si="2"/>
        <v>Dec. 24</v>
      </c>
      <c r="BM37" s="78" t="str">
        <f t="shared" si="2"/>
        <v>Mar. 25</v>
      </c>
      <c r="BN37" s="78" t="str">
        <f t="shared" si="2"/>
        <v>Jun. 25</v>
      </c>
      <c r="BO37" s="78" t="s">
        <v>858</v>
      </c>
      <c r="BP37" s="78" t="s">
        <v>853</v>
      </c>
      <c r="BQ37" s="78" t="s">
        <v>893</v>
      </c>
      <c r="BR37" s="78" t="s">
        <v>904</v>
      </c>
      <c r="BS37" s="1726"/>
    </row>
    <row r="38" spans="2:71" ht="19.5" customHeight="1">
      <c r="B38" s="245"/>
      <c r="C38" s="1875" t="s">
        <v>32</v>
      </c>
      <c r="D38" s="1875"/>
      <c r="E38" s="1890"/>
      <c r="H38" s="492" t="s">
        <v>414</v>
      </c>
      <c r="I38" s="506">
        <v>13</v>
      </c>
      <c r="J38" s="495">
        <v>15</v>
      </c>
      <c r="K38" s="495">
        <v>15</v>
      </c>
      <c r="L38" s="495">
        <v>15</v>
      </c>
      <c r="M38" s="495">
        <v>15</v>
      </c>
      <c r="N38" s="495">
        <v>15</v>
      </c>
      <c r="O38" s="495">
        <v>15</v>
      </c>
      <c r="P38" s="495">
        <v>14</v>
      </c>
      <c r="Q38" s="495">
        <v>14</v>
      </c>
      <c r="R38" s="495">
        <v>14</v>
      </c>
      <c r="S38" s="495">
        <v>12</v>
      </c>
      <c r="T38" s="495">
        <v>13</v>
      </c>
      <c r="U38" s="495">
        <v>13</v>
      </c>
      <c r="V38" s="495">
        <v>13</v>
      </c>
      <c r="W38" s="495">
        <v>13</v>
      </c>
      <c r="X38" s="495">
        <v>12</v>
      </c>
      <c r="Y38" s="495">
        <v>13</v>
      </c>
      <c r="Z38" s="495">
        <v>14</v>
      </c>
      <c r="AA38" s="495">
        <v>14</v>
      </c>
      <c r="AB38" s="495">
        <v>13</v>
      </c>
      <c r="AC38" s="495">
        <v>15</v>
      </c>
      <c r="AD38" s="495">
        <v>15</v>
      </c>
      <c r="AE38" s="495">
        <v>15</v>
      </c>
      <c r="AF38" s="496">
        <v>48</v>
      </c>
      <c r="AG38" s="496">
        <v>43</v>
      </c>
      <c r="AH38" s="495">
        <v>44</v>
      </c>
      <c r="AI38" s="496">
        <v>45</v>
      </c>
      <c r="AJ38" s="496">
        <v>45</v>
      </c>
      <c r="AK38" s="496">
        <v>45</v>
      </c>
      <c r="AL38" s="496">
        <v>45</v>
      </c>
      <c r="AM38" s="496">
        <v>46</v>
      </c>
      <c r="AN38" s="495">
        <v>46</v>
      </c>
      <c r="AO38" s="495">
        <v>42</v>
      </c>
      <c r="AP38" s="495">
        <v>44</v>
      </c>
      <c r="AQ38" s="495">
        <v>45</v>
      </c>
      <c r="AR38" s="495">
        <v>45</v>
      </c>
      <c r="AS38" s="495">
        <v>45</v>
      </c>
      <c r="AT38" s="496">
        <v>45</v>
      </c>
      <c r="AU38" s="496">
        <v>45</v>
      </c>
      <c r="AV38" s="496">
        <v>45</v>
      </c>
      <c r="AW38" s="495">
        <v>48</v>
      </c>
      <c r="AX38" s="495">
        <v>48</v>
      </c>
      <c r="AY38" s="495">
        <v>49</v>
      </c>
      <c r="AZ38" s="495">
        <v>49</v>
      </c>
      <c r="BA38" s="495">
        <v>51</v>
      </c>
      <c r="BB38" s="496">
        <v>52</v>
      </c>
      <c r="BC38" s="496">
        <v>53</v>
      </c>
      <c r="BD38" s="496">
        <v>53</v>
      </c>
      <c r="BE38" s="495">
        <v>52</v>
      </c>
      <c r="BF38" s="495">
        <v>52</v>
      </c>
      <c r="BG38" s="1355">
        <v>52</v>
      </c>
      <c r="BH38" s="496">
        <v>52</v>
      </c>
      <c r="BI38" s="1355">
        <v>53</v>
      </c>
      <c r="BJ38" s="496">
        <v>53</v>
      </c>
      <c r="BK38" s="496">
        <v>53</v>
      </c>
      <c r="BL38" s="1355">
        <v>53</v>
      </c>
      <c r="BM38" s="1355">
        <v>53</v>
      </c>
      <c r="BN38" s="1355">
        <v>52</v>
      </c>
      <c r="BO38" s="1355">
        <v>52</v>
      </c>
      <c r="BP38" s="1355">
        <v>52</v>
      </c>
      <c r="BQ38" s="1355">
        <v>51</v>
      </c>
      <c r="BR38" s="497">
        <v>51</v>
      </c>
      <c r="BS38" s="1726"/>
    </row>
    <row r="39" spans="2:71" ht="19.5" customHeight="1" thickBot="1">
      <c r="B39" s="296"/>
      <c r="C39" s="297"/>
      <c r="D39" s="297"/>
      <c r="E39" s="298"/>
      <c r="H39" s="492" t="s">
        <v>423</v>
      </c>
      <c r="I39" s="506">
        <v>369</v>
      </c>
      <c r="J39" s="506">
        <v>373</v>
      </c>
      <c r="K39" s="506">
        <v>379</v>
      </c>
      <c r="L39" s="506">
        <v>401</v>
      </c>
      <c r="M39" s="506">
        <v>404</v>
      </c>
      <c r="N39" s="506">
        <v>421</v>
      </c>
      <c r="O39" s="506">
        <v>434</v>
      </c>
      <c r="P39" s="506">
        <v>446</v>
      </c>
      <c r="Q39" s="506">
        <v>450</v>
      </c>
      <c r="R39" s="506">
        <v>447</v>
      </c>
      <c r="S39" s="506">
        <v>438</v>
      </c>
      <c r="T39" s="506">
        <v>458</v>
      </c>
      <c r="U39" s="506">
        <v>456</v>
      </c>
      <c r="V39" s="506">
        <v>459</v>
      </c>
      <c r="W39" s="506">
        <v>475</v>
      </c>
      <c r="X39" s="506">
        <v>477</v>
      </c>
      <c r="Y39" s="506">
        <v>498</v>
      </c>
      <c r="Z39" s="506">
        <v>531</v>
      </c>
      <c r="AA39" s="506">
        <v>569</v>
      </c>
      <c r="AB39" s="506">
        <v>578</v>
      </c>
      <c r="AC39" s="506">
        <v>569</v>
      </c>
      <c r="AD39" s="506">
        <v>576</v>
      </c>
      <c r="AE39" s="506">
        <v>581</v>
      </c>
      <c r="AF39" s="496">
        <v>2661</v>
      </c>
      <c r="AG39" s="496">
        <v>2677</v>
      </c>
      <c r="AH39" s="495">
        <v>2719</v>
      </c>
      <c r="AI39" s="496">
        <v>2740</v>
      </c>
      <c r="AJ39" s="496">
        <v>2737</v>
      </c>
      <c r="AK39" s="496">
        <v>2786</v>
      </c>
      <c r="AL39" s="496">
        <v>2778</v>
      </c>
      <c r="AM39" s="496">
        <v>2832</v>
      </c>
      <c r="AN39" s="495">
        <v>2837</v>
      </c>
      <c r="AO39" s="495">
        <v>2846</v>
      </c>
      <c r="AP39" s="495">
        <v>2796</v>
      </c>
      <c r="AQ39" s="495">
        <v>2784</v>
      </c>
      <c r="AR39" s="495">
        <v>2803</v>
      </c>
      <c r="AS39" s="495">
        <v>2760</v>
      </c>
      <c r="AT39" s="496">
        <v>2724</v>
      </c>
      <c r="AU39" s="496">
        <v>2724</v>
      </c>
      <c r="AV39" s="496">
        <v>2743</v>
      </c>
      <c r="AW39" s="495">
        <v>2695</v>
      </c>
      <c r="AX39" s="495">
        <v>2726</v>
      </c>
      <c r="AY39" s="495">
        <v>2766</v>
      </c>
      <c r="AZ39" s="495">
        <v>2776</v>
      </c>
      <c r="BA39" s="495">
        <v>2822</v>
      </c>
      <c r="BB39" s="496">
        <v>2827</v>
      </c>
      <c r="BC39" s="496">
        <v>2862</v>
      </c>
      <c r="BD39" s="496">
        <v>2823</v>
      </c>
      <c r="BE39" s="495">
        <v>2821</v>
      </c>
      <c r="BF39" s="495">
        <v>2800</v>
      </c>
      <c r="BG39" s="1355">
        <v>2817</v>
      </c>
      <c r="BH39" s="496">
        <v>2838</v>
      </c>
      <c r="BI39" s="1355">
        <v>2827</v>
      </c>
      <c r="BJ39" s="496">
        <v>2815</v>
      </c>
      <c r="BK39" s="496">
        <v>2839</v>
      </c>
      <c r="BL39" s="1355">
        <v>2841</v>
      </c>
      <c r="BM39" s="1355">
        <v>2737</v>
      </c>
      <c r="BN39" s="1355">
        <v>2763</v>
      </c>
      <c r="BO39" s="1355">
        <v>2749</v>
      </c>
      <c r="BP39" s="1355">
        <v>2764</v>
      </c>
      <c r="BQ39" s="1355">
        <v>2740</v>
      </c>
      <c r="BR39" s="497">
        <v>2752</v>
      </c>
      <c r="BS39" s="1726"/>
    </row>
    <row r="40" spans="2:71" ht="19.5" customHeight="1" thickTop="1">
      <c r="H40" s="492" t="s">
        <v>424</v>
      </c>
      <c r="I40" s="506">
        <v>323</v>
      </c>
      <c r="J40" s="495">
        <v>326</v>
      </c>
      <c r="K40" s="495">
        <v>329</v>
      </c>
      <c r="L40" s="495">
        <v>357</v>
      </c>
      <c r="M40" s="495">
        <v>362</v>
      </c>
      <c r="N40" s="495">
        <v>381</v>
      </c>
      <c r="O40" s="495">
        <v>396</v>
      </c>
      <c r="P40" s="495">
        <v>409</v>
      </c>
      <c r="Q40" s="495">
        <v>424</v>
      </c>
      <c r="R40" s="495">
        <v>420</v>
      </c>
      <c r="S40" s="495">
        <v>418</v>
      </c>
      <c r="T40" s="495">
        <v>410</v>
      </c>
      <c r="U40" s="495">
        <v>405</v>
      </c>
      <c r="V40" s="495">
        <v>392</v>
      </c>
      <c r="W40" s="495">
        <v>384</v>
      </c>
      <c r="X40" s="495">
        <v>375</v>
      </c>
      <c r="Y40" s="495">
        <v>369</v>
      </c>
      <c r="Z40" s="495">
        <v>382</v>
      </c>
      <c r="AA40" s="495">
        <v>399</v>
      </c>
      <c r="AB40" s="495">
        <v>405</v>
      </c>
      <c r="AC40" s="495">
        <v>391</v>
      </c>
      <c r="AD40" s="495">
        <v>385</v>
      </c>
      <c r="AE40" s="495">
        <v>390</v>
      </c>
      <c r="AF40" s="496">
        <v>1999</v>
      </c>
      <c r="AG40" s="496">
        <v>2047</v>
      </c>
      <c r="AH40" s="495">
        <v>2072</v>
      </c>
      <c r="AI40" s="496">
        <v>2097</v>
      </c>
      <c r="AJ40" s="496">
        <v>2124</v>
      </c>
      <c r="AK40" s="496">
        <v>2175</v>
      </c>
      <c r="AL40" s="496">
        <v>2184</v>
      </c>
      <c r="AM40" s="496">
        <v>2192</v>
      </c>
      <c r="AN40" s="495">
        <v>2187</v>
      </c>
      <c r="AO40" s="495">
        <v>2170</v>
      </c>
      <c r="AP40" s="495">
        <v>2171</v>
      </c>
      <c r="AQ40" s="495">
        <v>2162</v>
      </c>
      <c r="AR40" s="495">
        <v>2194</v>
      </c>
      <c r="AS40" s="495">
        <v>2163</v>
      </c>
      <c r="AT40" s="496">
        <v>2158</v>
      </c>
      <c r="AU40" s="496">
        <v>2153</v>
      </c>
      <c r="AV40" s="496">
        <v>2162</v>
      </c>
      <c r="AW40" s="495">
        <v>2082</v>
      </c>
      <c r="AX40" s="495">
        <v>2073</v>
      </c>
      <c r="AY40" s="495">
        <v>2111</v>
      </c>
      <c r="AZ40" s="495">
        <v>2112</v>
      </c>
      <c r="BA40" s="495">
        <v>2117</v>
      </c>
      <c r="BB40" s="496">
        <v>2110</v>
      </c>
      <c r="BC40" s="496">
        <v>2148</v>
      </c>
      <c r="BD40" s="496">
        <v>2075</v>
      </c>
      <c r="BE40" s="495">
        <v>2073</v>
      </c>
      <c r="BF40" s="495">
        <v>2080</v>
      </c>
      <c r="BG40" s="1355">
        <v>2118</v>
      </c>
      <c r="BH40" s="496">
        <v>2117</v>
      </c>
      <c r="BI40" s="1355">
        <v>2108</v>
      </c>
      <c r="BJ40" s="496">
        <v>2108</v>
      </c>
      <c r="BK40" s="496">
        <v>2140</v>
      </c>
      <c r="BL40" s="1355">
        <v>2140</v>
      </c>
      <c r="BM40" s="1355">
        <v>2038</v>
      </c>
      <c r="BN40" s="1355">
        <v>2025</v>
      </c>
      <c r="BO40" s="1355">
        <v>2010</v>
      </c>
      <c r="BP40" s="1355">
        <v>2030</v>
      </c>
      <c r="BQ40" s="1355">
        <v>2011</v>
      </c>
      <c r="BR40" s="497">
        <v>2006</v>
      </c>
      <c r="BS40" s="1726"/>
    </row>
    <row r="41" spans="2:71" ht="19.5" customHeight="1">
      <c r="H41" s="492" t="s">
        <v>425</v>
      </c>
      <c r="I41" s="506">
        <v>46</v>
      </c>
      <c r="J41" s="495">
        <v>47</v>
      </c>
      <c r="K41" s="495">
        <v>50</v>
      </c>
      <c r="L41" s="495">
        <v>44</v>
      </c>
      <c r="M41" s="495">
        <v>42</v>
      </c>
      <c r="N41" s="495">
        <v>40</v>
      </c>
      <c r="O41" s="495">
        <v>38</v>
      </c>
      <c r="P41" s="495">
        <v>37</v>
      </c>
      <c r="Q41" s="495">
        <v>26</v>
      </c>
      <c r="R41" s="495">
        <v>27</v>
      </c>
      <c r="S41" s="495">
        <v>20</v>
      </c>
      <c r="T41" s="495">
        <v>48</v>
      </c>
      <c r="U41" s="495">
        <v>51</v>
      </c>
      <c r="V41" s="495">
        <v>67</v>
      </c>
      <c r="W41" s="495">
        <v>91</v>
      </c>
      <c r="X41" s="495">
        <v>102</v>
      </c>
      <c r="Y41" s="495">
        <v>129</v>
      </c>
      <c r="Z41" s="495">
        <v>149</v>
      </c>
      <c r="AA41" s="495">
        <v>170</v>
      </c>
      <c r="AB41" s="495">
        <v>173</v>
      </c>
      <c r="AC41" s="495">
        <v>178</v>
      </c>
      <c r="AD41" s="495">
        <v>191</v>
      </c>
      <c r="AE41" s="495">
        <v>191</v>
      </c>
      <c r="AF41" s="496">
        <v>662</v>
      </c>
      <c r="AG41" s="496">
        <v>630</v>
      </c>
      <c r="AH41" s="495">
        <v>647</v>
      </c>
      <c r="AI41" s="496">
        <v>643</v>
      </c>
      <c r="AJ41" s="496">
        <v>613</v>
      </c>
      <c r="AK41" s="496">
        <v>611</v>
      </c>
      <c r="AL41" s="496">
        <v>594</v>
      </c>
      <c r="AM41" s="496">
        <v>640</v>
      </c>
      <c r="AN41" s="495">
        <v>650</v>
      </c>
      <c r="AO41" s="495">
        <v>676</v>
      </c>
      <c r="AP41" s="495">
        <v>625</v>
      </c>
      <c r="AQ41" s="495">
        <v>622</v>
      </c>
      <c r="AR41" s="495">
        <v>609</v>
      </c>
      <c r="AS41" s="495">
        <v>597</v>
      </c>
      <c r="AT41" s="496">
        <v>566</v>
      </c>
      <c r="AU41" s="496">
        <v>571</v>
      </c>
      <c r="AV41" s="496">
        <v>581</v>
      </c>
      <c r="AW41" s="495">
        <v>613</v>
      </c>
      <c r="AX41" s="495">
        <v>653</v>
      </c>
      <c r="AY41" s="495">
        <v>655</v>
      </c>
      <c r="AZ41" s="495">
        <v>664</v>
      </c>
      <c r="BA41" s="495">
        <v>705</v>
      </c>
      <c r="BB41" s="496">
        <v>717</v>
      </c>
      <c r="BC41" s="496">
        <v>714</v>
      </c>
      <c r="BD41" s="496">
        <v>748</v>
      </c>
      <c r="BE41" s="495">
        <v>748</v>
      </c>
      <c r="BF41" s="495">
        <v>720</v>
      </c>
      <c r="BG41" s="1355">
        <v>699</v>
      </c>
      <c r="BH41" s="496">
        <v>721</v>
      </c>
      <c r="BI41" s="1355">
        <v>719</v>
      </c>
      <c r="BJ41" s="496">
        <v>707</v>
      </c>
      <c r="BK41" s="496">
        <v>699</v>
      </c>
      <c r="BL41" s="1355">
        <v>701</v>
      </c>
      <c r="BM41" s="1355">
        <v>699</v>
      </c>
      <c r="BN41" s="1355">
        <v>738</v>
      </c>
      <c r="BO41" s="1355">
        <v>739</v>
      </c>
      <c r="BP41" s="1355">
        <v>734</v>
      </c>
      <c r="BQ41" s="1355">
        <v>729</v>
      </c>
      <c r="BR41" s="497">
        <v>746</v>
      </c>
      <c r="BS41" s="1726"/>
    </row>
    <row r="42" spans="2:71" ht="19.5" customHeight="1">
      <c r="H42" s="498" t="s">
        <v>406</v>
      </c>
      <c r="I42" s="507">
        <v>382</v>
      </c>
      <c r="J42" s="507">
        <v>388</v>
      </c>
      <c r="K42" s="499">
        <v>394</v>
      </c>
      <c r="L42" s="499">
        <v>416</v>
      </c>
      <c r="M42" s="499">
        <v>419</v>
      </c>
      <c r="N42" s="499">
        <v>436</v>
      </c>
      <c r="O42" s="499">
        <v>449</v>
      </c>
      <c r="P42" s="499">
        <v>460</v>
      </c>
      <c r="Q42" s="499">
        <v>464</v>
      </c>
      <c r="R42" s="499">
        <v>461</v>
      </c>
      <c r="S42" s="499">
        <v>450</v>
      </c>
      <c r="T42" s="499">
        <v>471</v>
      </c>
      <c r="U42" s="499">
        <v>469</v>
      </c>
      <c r="V42" s="499">
        <v>472</v>
      </c>
      <c r="W42" s="499">
        <v>488</v>
      </c>
      <c r="X42" s="499">
        <v>489</v>
      </c>
      <c r="Y42" s="499">
        <v>511</v>
      </c>
      <c r="Z42" s="499">
        <v>545</v>
      </c>
      <c r="AA42" s="499">
        <v>583</v>
      </c>
      <c r="AB42" s="499">
        <v>591</v>
      </c>
      <c r="AC42" s="499">
        <v>584</v>
      </c>
      <c r="AD42" s="499">
        <v>591</v>
      </c>
      <c r="AE42" s="499">
        <v>596</v>
      </c>
      <c r="AF42" s="500">
        <v>2709</v>
      </c>
      <c r="AG42" s="500">
        <v>2720</v>
      </c>
      <c r="AH42" s="499">
        <v>2763</v>
      </c>
      <c r="AI42" s="500">
        <v>2785</v>
      </c>
      <c r="AJ42" s="500">
        <v>2782</v>
      </c>
      <c r="AK42" s="500">
        <v>2831</v>
      </c>
      <c r="AL42" s="500">
        <v>2823</v>
      </c>
      <c r="AM42" s="500">
        <v>2878</v>
      </c>
      <c r="AN42" s="499">
        <v>2883</v>
      </c>
      <c r="AO42" s="499">
        <v>2888</v>
      </c>
      <c r="AP42" s="499">
        <v>2840</v>
      </c>
      <c r="AQ42" s="499">
        <v>2829</v>
      </c>
      <c r="AR42" s="499">
        <v>2848</v>
      </c>
      <c r="AS42" s="499">
        <v>2805</v>
      </c>
      <c r="AT42" s="500">
        <v>2769</v>
      </c>
      <c r="AU42" s="500">
        <v>2769</v>
      </c>
      <c r="AV42" s="500">
        <v>2788</v>
      </c>
      <c r="AW42" s="499">
        <v>2743</v>
      </c>
      <c r="AX42" s="499">
        <v>2774</v>
      </c>
      <c r="AY42" s="499">
        <v>2815</v>
      </c>
      <c r="AZ42" s="499">
        <v>2825</v>
      </c>
      <c r="BA42" s="499">
        <v>2873</v>
      </c>
      <c r="BB42" s="500">
        <v>2879</v>
      </c>
      <c r="BC42" s="500">
        <v>2915</v>
      </c>
      <c r="BD42" s="500">
        <v>2876</v>
      </c>
      <c r="BE42" s="499">
        <v>2873</v>
      </c>
      <c r="BF42" s="499">
        <v>2852</v>
      </c>
      <c r="BG42" s="1356">
        <v>2869</v>
      </c>
      <c r="BH42" s="500">
        <v>2890</v>
      </c>
      <c r="BI42" s="1356">
        <v>2880</v>
      </c>
      <c r="BJ42" s="500">
        <v>2868</v>
      </c>
      <c r="BK42" s="500">
        <v>2892</v>
      </c>
      <c r="BL42" s="1356">
        <v>2894</v>
      </c>
      <c r="BM42" s="1356">
        <v>2790</v>
      </c>
      <c r="BN42" s="1356">
        <v>2815</v>
      </c>
      <c r="BO42" s="1744">
        <v>2801</v>
      </c>
      <c r="BP42" s="1356">
        <v>2816</v>
      </c>
      <c r="BQ42" s="1744">
        <v>2791</v>
      </c>
      <c r="BR42" s="501">
        <v>2803</v>
      </c>
      <c r="BS42" s="1726"/>
    </row>
    <row r="43" spans="2:71" ht="19.5" customHeight="1">
      <c r="BS43" s="1726"/>
    </row>
    <row r="44" spans="2:71" ht="19.5" customHeight="1">
      <c r="H44" s="508"/>
      <c r="I44" s="503"/>
      <c r="J44" s="503"/>
      <c r="K44" s="503"/>
      <c r="L44" s="503"/>
      <c r="M44" s="503"/>
      <c r="N44" s="503"/>
      <c r="O44" s="503"/>
      <c r="P44" s="503"/>
      <c r="Q44" s="503"/>
      <c r="R44" s="503"/>
      <c r="S44" s="503"/>
      <c r="T44" s="503"/>
      <c r="U44" s="503"/>
      <c r="V44" s="503"/>
      <c r="W44" s="503"/>
      <c r="X44" s="503"/>
      <c r="Y44" s="503"/>
      <c r="Z44" s="504"/>
      <c r="AA44" s="504"/>
      <c r="AB44" s="504"/>
      <c r="AC44" s="504"/>
      <c r="AD44" s="504"/>
      <c r="AE44" s="504"/>
      <c r="AF44" s="504"/>
      <c r="AG44" s="504"/>
      <c r="AH44" s="504"/>
      <c r="AI44" s="505"/>
      <c r="AJ44" s="505"/>
      <c r="AK44" s="505"/>
      <c r="AL44" s="505"/>
      <c r="AM44" s="505"/>
      <c r="AN44" s="504"/>
      <c r="AO44" s="504"/>
      <c r="AP44" s="504"/>
      <c r="AQ44" s="504"/>
      <c r="AR44" s="504"/>
      <c r="AS44" s="504"/>
      <c r="AT44" s="505"/>
      <c r="AU44" s="505"/>
      <c r="AV44" s="505"/>
      <c r="AW44" s="504"/>
      <c r="AX44" s="504"/>
      <c r="AY44" s="504"/>
      <c r="AZ44" s="504"/>
      <c r="BA44" s="504"/>
      <c r="BB44" s="505"/>
      <c r="BC44" s="504"/>
      <c r="BD44" s="505"/>
      <c r="BE44" s="504"/>
      <c r="BF44" s="504"/>
      <c r="BG44" s="504"/>
      <c r="BH44" s="504"/>
      <c r="BI44" s="504"/>
      <c r="BJ44" s="504"/>
      <c r="BK44" s="504"/>
      <c r="BL44" s="504"/>
      <c r="BM44" s="504"/>
      <c r="BN44" s="504"/>
      <c r="BO44" s="504"/>
      <c r="BP44" s="504"/>
      <c r="BQ44" s="504"/>
      <c r="BR44" s="504"/>
      <c r="BS44" s="1726"/>
    </row>
    <row r="45" spans="2:71" ht="19.5" customHeight="1">
      <c r="H45" s="491" t="s">
        <v>31</v>
      </c>
      <c r="I45" s="265"/>
      <c r="J45" s="265"/>
      <c r="K45" s="265"/>
      <c r="L45" s="265"/>
      <c r="M45" s="265"/>
      <c r="N45" s="265"/>
      <c r="O45" s="265"/>
      <c r="P45" s="265"/>
      <c r="Q45" s="265"/>
      <c r="R45" s="265"/>
      <c r="S45" s="265"/>
      <c r="T45" s="265"/>
      <c r="U45" s="265"/>
      <c r="V45" s="265"/>
      <c r="W45" s="265"/>
      <c r="X45" s="265"/>
      <c r="Y45" s="265"/>
      <c r="Z45" s="265"/>
      <c r="AA45" s="265"/>
      <c r="AB45" s="265"/>
      <c r="AC45" s="265"/>
      <c r="AD45" s="265"/>
      <c r="AE45" s="265"/>
      <c r="AF45" s="265"/>
      <c r="AG45" s="265"/>
      <c r="AH45" s="265"/>
      <c r="AI45" s="266"/>
      <c r="AJ45" s="266"/>
      <c r="AK45" s="266"/>
      <c r="AL45" s="266"/>
      <c r="AM45" s="266"/>
      <c r="AN45" s="265"/>
      <c r="AO45" s="265"/>
      <c r="AP45" s="265"/>
      <c r="AQ45" s="265"/>
      <c r="AR45" s="265"/>
      <c r="AS45" s="265"/>
      <c r="AT45" s="266"/>
      <c r="AU45" s="266"/>
      <c r="AV45" s="266"/>
      <c r="AW45" s="265"/>
      <c r="AX45" s="265"/>
      <c r="AY45" s="265"/>
      <c r="AZ45" s="265"/>
      <c r="BA45" s="265"/>
      <c r="BB45" s="266"/>
      <c r="BC45" s="265"/>
      <c r="BD45" s="266"/>
      <c r="BE45" s="265"/>
      <c r="BF45" s="265"/>
      <c r="BG45" s="265"/>
      <c r="BH45" s="265"/>
      <c r="BI45" s="265"/>
      <c r="BJ45" s="265"/>
      <c r="BK45" s="1556"/>
      <c r="BL45" s="1556"/>
      <c r="BM45" s="1556"/>
      <c r="BN45" s="1556"/>
      <c r="BO45" s="1556"/>
      <c r="BP45" s="1556"/>
      <c r="BQ45" s="1556"/>
      <c r="BR45" s="1556"/>
      <c r="BS45" s="1726"/>
    </row>
    <row r="46" spans="2:71" ht="19.5" customHeight="1" thickBot="1">
      <c r="H46" s="267"/>
      <c r="I46" s="288" t="s">
        <v>392</v>
      </c>
      <c r="J46" s="288" t="s">
        <v>393</v>
      </c>
      <c r="K46" s="288" t="s">
        <v>394</v>
      </c>
      <c r="L46" s="288" t="s">
        <v>395</v>
      </c>
      <c r="M46" s="288" t="s">
        <v>152</v>
      </c>
      <c r="N46" s="288" t="s">
        <v>153</v>
      </c>
      <c r="O46" s="288" t="s">
        <v>154</v>
      </c>
      <c r="P46" s="288" t="s">
        <v>155</v>
      </c>
      <c r="Q46" s="288" t="s">
        <v>156</v>
      </c>
      <c r="R46" s="288" t="s">
        <v>157</v>
      </c>
      <c r="S46" s="288" t="s">
        <v>158</v>
      </c>
      <c r="T46" s="288" t="s">
        <v>159</v>
      </c>
      <c r="U46" s="288" t="s">
        <v>160</v>
      </c>
      <c r="V46" s="288" t="s">
        <v>161</v>
      </c>
      <c r="W46" s="288" t="s">
        <v>162</v>
      </c>
      <c r="X46" s="288" t="s">
        <v>163</v>
      </c>
      <c r="Y46" s="288" t="s">
        <v>164</v>
      </c>
      <c r="Z46" s="288" t="s">
        <v>165</v>
      </c>
      <c r="AA46" s="288" t="s">
        <v>166</v>
      </c>
      <c r="AB46" s="288" t="s">
        <v>167</v>
      </c>
      <c r="AC46" s="288" t="s">
        <v>168</v>
      </c>
      <c r="AD46" s="288" t="s">
        <v>169</v>
      </c>
      <c r="AE46" s="288" t="s">
        <v>170</v>
      </c>
      <c r="AF46" s="288" t="s">
        <v>171</v>
      </c>
      <c r="AG46" s="288" t="s">
        <v>172</v>
      </c>
      <c r="AH46" s="288" t="s">
        <v>173</v>
      </c>
      <c r="AI46" s="288" t="s">
        <v>174</v>
      </c>
      <c r="AJ46" s="288" t="s">
        <v>175</v>
      </c>
      <c r="AK46" s="288" t="s">
        <v>396</v>
      </c>
      <c r="AL46" s="288" t="s">
        <v>407</v>
      </c>
      <c r="AM46" s="78" t="s">
        <v>178</v>
      </c>
      <c r="AN46" s="288" t="s">
        <v>179</v>
      </c>
      <c r="AO46" s="288" t="s">
        <v>408</v>
      </c>
      <c r="AP46" s="78" t="s">
        <v>181</v>
      </c>
      <c r="AQ46" s="78" t="s">
        <v>409</v>
      </c>
      <c r="AR46" s="288" t="s">
        <v>410</v>
      </c>
      <c r="AS46" s="78" t="s">
        <v>342</v>
      </c>
      <c r="AT46" s="78" t="s">
        <v>185</v>
      </c>
      <c r="AU46" s="78" t="s">
        <v>397</v>
      </c>
      <c r="AV46" s="78" t="s">
        <v>344</v>
      </c>
      <c r="AW46" s="81" t="s">
        <v>345</v>
      </c>
      <c r="AX46" s="81" t="s">
        <v>411</v>
      </c>
      <c r="AY46" s="81" t="s">
        <v>412</v>
      </c>
      <c r="AZ46" s="81" t="s">
        <v>398</v>
      </c>
      <c r="BA46" s="81" t="s">
        <v>192</v>
      </c>
      <c r="BB46" s="78" t="s">
        <v>193</v>
      </c>
      <c r="BC46" s="78" t="s">
        <v>194</v>
      </c>
      <c r="BD46" s="78" t="s">
        <v>195</v>
      </c>
      <c r="BE46" s="78" t="str">
        <f>BE9</f>
        <v>Mar. 23</v>
      </c>
      <c r="BF46" s="78" t="str">
        <f t="shared" ref="BF46:BN46" si="3">BF9</f>
        <v>Jun. 23</v>
      </c>
      <c r="BG46" s="78" t="str">
        <f t="shared" si="3"/>
        <v>Sep. 23</v>
      </c>
      <c r="BH46" s="78" t="str">
        <f t="shared" si="3"/>
        <v>Dec. 23</v>
      </c>
      <c r="BI46" s="78" t="str">
        <f t="shared" si="3"/>
        <v>Mar. 24</v>
      </c>
      <c r="BJ46" s="78" t="str">
        <f t="shared" si="3"/>
        <v>Jun. 24</v>
      </c>
      <c r="BK46" s="78" t="str">
        <f t="shared" si="3"/>
        <v>Sep. 24</v>
      </c>
      <c r="BL46" s="78" t="str">
        <f t="shared" si="3"/>
        <v>Dec. 24</v>
      </c>
      <c r="BM46" s="78" t="str">
        <f t="shared" si="3"/>
        <v>Mar. 25</v>
      </c>
      <c r="BN46" s="78" t="str">
        <f t="shared" si="3"/>
        <v>Jun. 25</v>
      </c>
      <c r="BO46" s="78" t="s">
        <v>858</v>
      </c>
      <c r="BP46" s="78" t="s">
        <v>853</v>
      </c>
      <c r="BQ46" s="78" t="s">
        <v>893</v>
      </c>
      <c r="BR46" s="78" t="s">
        <v>904</v>
      </c>
      <c r="BS46" s="1726"/>
    </row>
    <row r="47" spans="2:71" ht="19.5" customHeight="1">
      <c r="H47" s="492" t="s">
        <v>426</v>
      </c>
      <c r="I47" s="509"/>
      <c r="J47" s="510"/>
      <c r="K47" s="510"/>
      <c r="L47" s="510"/>
      <c r="M47" s="510"/>
      <c r="N47" s="510"/>
      <c r="O47" s="510"/>
      <c r="P47" s="510"/>
      <c r="Q47" s="510"/>
      <c r="R47" s="510"/>
      <c r="S47" s="510"/>
      <c r="T47" s="510"/>
      <c r="U47" s="510"/>
      <c r="V47" s="510"/>
      <c r="W47" s="510"/>
      <c r="X47" s="510"/>
      <c r="Y47" s="510"/>
      <c r="Z47" s="496">
        <v>25</v>
      </c>
      <c r="AA47" s="496">
        <v>25</v>
      </c>
      <c r="AB47" s="496">
        <v>25</v>
      </c>
      <c r="AC47" s="496">
        <v>25</v>
      </c>
      <c r="AD47" s="496">
        <v>25</v>
      </c>
      <c r="AE47" s="496">
        <v>25</v>
      </c>
      <c r="AF47" s="496">
        <v>25</v>
      </c>
      <c r="AG47" s="496">
        <v>37</v>
      </c>
      <c r="AH47" s="495">
        <v>36</v>
      </c>
      <c r="AI47" s="496">
        <v>36</v>
      </c>
      <c r="AJ47" s="496">
        <v>36</v>
      </c>
      <c r="AK47" s="496">
        <v>38</v>
      </c>
      <c r="AL47" s="496">
        <v>39</v>
      </c>
      <c r="AM47" s="496">
        <v>39</v>
      </c>
      <c r="AN47" s="495">
        <v>39</v>
      </c>
      <c r="AO47" s="495">
        <v>37</v>
      </c>
      <c r="AP47" s="495">
        <v>37</v>
      </c>
      <c r="AQ47" s="495">
        <v>37</v>
      </c>
      <c r="AR47" s="495">
        <v>37</v>
      </c>
      <c r="AS47" s="495">
        <v>37</v>
      </c>
      <c r="AT47" s="496">
        <v>37</v>
      </c>
      <c r="AU47" s="496">
        <v>36</v>
      </c>
      <c r="AV47" s="496">
        <v>36</v>
      </c>
      <c r="AW47" s="495">
        <v>37</v>
      </c>
      <c r="AX47" s="495">
        <v>37</v>
      </c>
      <c r="AY47" s="495">
        <v>37</v>
      </c>
      <c r="AZ47" s="495">
        <v>30</v>
      </c>
      <c r="BA47" s="495">
        <v>39</v>
      </c>
      <c r="BB47" s="496">
        <v>38</v>
      </c>
      <c r="BC47" s="496">
        <v>38</v>
      </c>
      <c r="BD47" s="496">
        <v>38</v>
      </c>
      <c r="BE47" s="495">
        <v>38</v>
      </c>
      <c r="BF47" s="495">
        <v>38</v>
      </c>
      <c r="BG47" s="1355">
        <v>38</v>
      </c>
      <c r="BH47" s="496">
        <v>38</v>
      </c>
      <c r="BI47" s="1355">
        <v>37</v>
      </c>
      <c r="BJ47" s="496">
        <v>37</v>
      </c>
      <c r="BK47" s="496">
        <v>37</v>
      </c>
      <c r="BL47" s="1355">
        <v>37</v>
      </c>
      <c r="BM47" s="1355">
        <v>37</v>
      </c>
      <c r="BN47" s="1355">
        <v>37</v>
      </c>
      <c r="BO47" s="1355">
        <v>37</v>
      </c>
      <c r="BP47" s="1355">
        <v>37</v>
      </c>
      <c r="BQ47" s="1355">
        <v>36</v>
      </c>
      <c r="BR47" s="497">
        <v>36</v>
      </c>
      <c r="BS47" s="1726"/>
    </row>
    <row r="48" spans="2:71" ht="19.5" customHeight="1">
      <c r="H48" s="492" t="s">
        <v>423</v>
      </c>
      <c r="I48" s="509"/>
      <c r="J48" s="509"/>
      <c r="K48" s="509"/>
      <c r="L48" s="509"/>
      <c r="M48" s="509"/>
      <c r="N48" s="509"/>
      <c r="O48" s="509"/>
      <c r="P48" s="509"/>
      <c r="Q48" s="509"/>
      <c r="R48" s="509"/>
      <c r="S48" s="509"/>
      <c r="T48" s="509"/>
      <c r="U48" s="509"/>
      <c r="V48" s="509"/>
      <c r="W48" s="509"/>
      <c r="X48" s="509"/>
      <c r="Y48" s="509"/>
      <c r="Z48" s="511">
        <v>3090</v>
      </c>
      <c r="AA48" s="511">
        <v>3181</v>
      </c>
      <c r="AB48" s="511">
        <v>3220</v>
      </c>
      <c r="AC48" s="511">
        <v>3197</v>
      </c>
      <c r="AD48" s="511">
        <v>3200</v>
      </c>
      <c r="AE48" s="511">
        <v>3204</v>
      </c>
      <c r="AF48" s="496">
        <v>3223</v>
      </c>
      <c r="AG48" s="496">
        <v>3196</v>
      </c>
      <c r="AH48" s="495">
        <v>3181</v>
      </c>
      <c r="AI48" s="496">
        <v>3157</v>
      </c>
      <c r="AJ48" s="496">
        <v>3140</v>
      </c>
      <c r="AK48" s="496">
        <v>3153</v>
      </c>
      <c r="AL48" s="496">
        <v>3131</v>
      </c>
      <c r="AM48" s="496">
        <v>3144</v>
      </c>
      <c r="AN48" s="495">
        <v>3200</v>
      </c>
      <c r="AO48" s="495">
        <v>3178</v>
      </c>
      <c r="AP48" s="495">
        <v>3145</v>
      </c>
      <c r="AQ48" s="495">
        <v>3058</v>
      </c>
      <c r="AR48" s="495">
        <v>3066</v>
      </c>
      <c r="AS48" s="495">
        <v>3048</v>
      </c>
      <c r="AT48" s="496">
        <v>3057</v>
      </c>
      <c r="AU48" s="496">
        <v>3057</v>
      </c>
      <c r="AV48" s="496">
        <v>3034</v>
      </c>
      <c r="AW48" s="495">
        <v>3018</v>
      </c>
      <c r="AX48" s="495">
        <v>2924</v>
      </c>
      <c r="AY48" s="495">
        <v>2924</v>
      </c>
      <c r="AZ48" s="495">
        <v>2946</v>
      </c>
      <c r="BA48" s="495">
        <v>2922</v>
      </c>
      <c r="BB48" s="496">
        <v>2913</v>
      </c>
      <c r="BC48" s="496">
        <v>2908</v>
      </c>
      <c r="BD48" s="496">
        <v>2925</v>
      </c>
      <c r="BE48" s="495">
        <v>2895</v>
      </c>
      <c r="BF48" s="495">
        <v>2908</v>
      </c>
      <c r="BG48" s="1355">
        <v>2899</v>
      </c>
      <c r="BH48" s="496">
        <v>2882</v>
      </c>
      <c r="BI48" s="1355">
        <v>2902</v>
      </c>
      <c r="BJ48" s="496">
        <v>2885</v>
      </c>
      <c r="BK48" s="496">
        <v>2786</v>
      </c>
      <c r="BL48" s="1355">
        <v>2819</v>
      </c>
      <c r="BM48" s="1355">
        <v>2808</v>
      </c>
      <c r="BN48" s="1355">
        <v>2840</v>
      </c>
      <c r="BO48" s="1355">
        <v>2836</v>
      </c>
      <c r="BP48" s="1355">
        <v>2833</v>
      </c>
      <c r="BQ48" s="1355">
        <v>2827</v>
      </c>
      <c r="BR48" s="497">
        <v>2829</v>
      </c>
      <c r="BS48" s="1726"/>
    </row>
    <row r="49" spans="8:71" ht="19.5" customHeight="1">
      <c r="H49" s="512" t="s">
        <v>406</v>
      </c>
      <c r="I49" s="513"/>
      <c r="J49" s="513"/>
      <c r="K49" s="514"/>
      <c r="L49" s="514"/>
      <c r="M49" s="514"/>
      <c r="N49" s="514"/>
      <c r="O49" s="514"/>
      <c r="P49" s="514"/>
      <c r="Q49" s="514"/>
      <c r="R49" s="514"/>
      <c r="S49" s="514"/>
      <c r="T49" s="514"/>
      <c r="U49" s="514"/>
      <c r="V49" s="514"/>
      <c r="W49" s="514"/>
      <c r="X49" s="514"/>
      <c r="Y49" s="514"/>
      <c r="Z49" s="500">
        <v>3115</v>
      </c>
      <c r="AA49" s="500">
        <v>3206</v>
      </c>
      <c r="AB49" s="500">
        <v>3245</v>
      </c>
      <c r="AC49" s="500">
        <v>3222</v>
      </c>
      <c r="AD49" s="500">
        <v>3225</v>
      </c>
      <c r="AE49" s="500">
        <v>3229</v>
      </c>
      <c r="AF49" s="500">
        <v>3248</v>
      </c>
      <c r="AG49" s="500">
        <v>3233</v>
      </c>
      <c r="AH49" s="499">
        <v>3217</v>
      </c>
      <c r="AI49" s="500">
        <v>3193</v>
      </c>
      <c r="AJ49" s="500">
        <v>3176</v>
      </c>
      <c r="AK49" s="500">
        <v>3191</v>
      </c>
      <c r="AL49" s="500">
        <v>3170</v>
      </c>
      <c r="AM49" s="500">
        <v>3183</v>
      </c>
      <c r="AN49" s="499">
        <v>3239</v>
      </c>
      <c r="AO49" s="499">
        <v>3215</v>
      </c>
      <c r="AP49" s="499">
        <v>3182</v>
      </c>
      <c r="AQ49" s="499">
        <v>3095</v>
      </c>
      <c r="AR49" s="499">
        <v>3103</v>
      </c>
      <c r="AS49" s="499">
        <v>3085</v>
      </c>
      <c r="AT49" s="500">
        <v>3094</v>
      </c>
      <c r="AU49" s="500">
        <v>3093</v>
      </c>
      <c r="AV49" s="500">
        <v>3070</v>
      </c>
      <c r="AW49" s="499">
        <v>3055</v>
      </c>
      <c r="AX49" s="499">
        <v>2961</v>
      </c>
      <c r="AY49" s="499">
        <v>2961</v>
      </c>
      <c r="AZ49" s="499">
        <v>2976</v>
      </c>
      <c r="BA49" s="499">
        <v>2961</v>
      </c>
      <c r="BB49" s="500">
        <v>2951</v>
      </c>
      <c r="BC49" s="500">
        <v>2946</v>
      </c>
      <c r="BD49" s="500">
        <v>2963</v>
      </c>
      <c r="BE49" s="499">
        <v>2933</v>
      </c>
      <c r="BF49" s="499">
        <v>2946</v>
      </c>
      <c r="BG49" s="1356">
        <v>2937</v>
      </c>
      <c r="BH49" s="500">
        <v>2920</v>
      </c>
      <c r="BI49" s="1356">
        <v>2939</v>
      </c>
      <c r="BJ49" s="500">
        <v>2922</v>
      </c>
      <c r="BK49" s="500">
        <v>2823</v>
      </c>
      <c r="BL49" s="1356">
        <v>2856</v>
      </c>
      <c r="BM49" s="1356">
        <v>2845</v>
      </c>
      <c r="BN49" s="1356">
        <v>2877</v>
      </c>
      <c r="BO49" s="1744">
        <v>2873</v>
      </c>
      <c r="BP49" s="1356">
        <v>2870</v>
      </c>
      <c r="BQ49" s="1744">
        <v>2863</v>
      </c>
      <c r="BR49" s="501">
        <v>2865</v>
      </c>
      <c r="BS49" s="1726"/>
    </row>
    <row r="50" spans="8:71" ht="19.5" customHeight="1">
      <c r="H50" s="508"/>
      <c r="I50" s="515"/>
      <c r="J50" s="516"/>
      <c r="K50" s="516"/>
      <c r="L50" s="516"/>
      <c r="M50" s="516"/>
      <c r="N50" s="516"/>
      <c r="O50" s="516"/>
      <c r="P50" s="516"/>
      <c r="Q50" s="516"/>
      <c r="R50" s="516"/>
      <c r="S50" s="516"/>
      <c r="T50" s="516"/>
      <c r="U50" s="516"/>
      <c r="V50" s="516"/>
      <c r="W50" s="516"/>
      <c r="X50" s="516"/>
      <c r="Y50" s="516"/>
      <c r="Z50" s="516"/>
      <c r="AA50" s="516"/>
      <c r="AB50" s="516"/>
      <c r="AC50" s="516"/>
      <c r="AD50" s="516"/>
      <c r="AE50" s="516"/>
      <c r="AF50" s="516"/>
      <c r="AG50" s="516"/>
      <c r="AH50" s="516"/>
      <c r="AI50" s="517"/>
      <c r="AJ50" s="517"/>
      <c r="AK50" s="517"/>
      <c r="AL50" s="517"/>
      <c r="AM50" s="517"/>
      <c r="AN50" s="516"/>
      <c r="AO50" s="516"/>
      <c r="AP50" s="516"/>
      <c r="AQ50" s="516"/>
      <c r="AR50" s="516"/>
      <c r="AS50" s="516"/>
      <c r="AT50" s="517"/>
      <c r="AU50" s="517"/>
      <c r="AV50" s="517"/>
      <c r="AW50" s="516"/>
      <c r="AX50" s="516"/>
      <c r="AY50" s="516"/>
      <c r="AZ50" s="516"/>
      <c r="BA50" s="516"/>
      <c r="BB50" s="517"/>
      <c r="BC50" s="516"/>
      <c r="BD50" s="517"/>
      <c r="BE50" s="516"/>
      <c r="BF50" s="516"/>
      <c r="BG50" s="516"/>
      <c r="BH50" s="516"/>
      <c r="BI50" s="1488"/>
      <c r="BJ50" s="516"/>
      <c r="BK50" s="516"/>
      <c r="BL50" s="516"/>
      <c r="BM50" s="516"/>
      <c r="BN50" s="516"/>
      <c r="BO50" s="516"/>
      <c r="BP50" s="516"/>
      <c r="BQ50" s="516"/>
      <c r="BR50" s="516"/>
      <c r="BS50" s="1726"/>
    </row>
    <row r="51" spans="8:71" ht="19.5" customHeight="1">
      <c r="H51" s="491" t="s">
        <v>17</v>
      </c>
      <c r="I51" s="265"/>
      <c r="J51" s="265"/>
      <c r="K51" s="265"/>
      <c r="L51" s="265"/>
      <c r="M51" s="265"/>
      <c r="N51" s="265"/>
      <c r="O51" s="265"/>
      <c r="P51" s="265"/>
      <c r="Q51" s="265"/>
      <c r="R51" s="265"/>
      <c r="S51" s="265"/>
      <c r="T51" s="265"/>
      <c r="U51" s="265"/>
      <c r="V51" s="265"/>
      <c r="W51" s="265"/>
      <c r="X51" s="265"/>
      <c r="Y51" s="265"/>
      <c r="Z51" s="265"/>
      <c r="AA51" s="265"/>
      <c r="AB51" s="265"/>
      <c r="AC51" s="265"/>
      <c r="AD51" s="265"/>
      <c r="AE51" s="265"/>
      <c r="AF51" s="265"/>
      <c r="AG51" s="265"/>
      <c r="AH51" s="265"/>
      <c r="AI51" s="266"/>
      <c r="AJ51" s="266"/>
      <c r="AK51" s="266"/>
      <c r="AL51" s="266"/>
      <c r="AM51" s="266"/>
      <c r="AN51" s="265"/>
      <c r="AO51" s="265"/>
      <c r="AP51" s="265"/>
      <c r="AQ51" s="265"/>
      <c r="AR51" s="265"/>
      <c r="AS51" s="265"/>
      <c r="AT51" s="266"/>
      <c r="AU51" s="266"/>
      <c r="AV51" s="266"/>
      <c r="AW51" s="265"/>
      <c r="AX51" s="265"/>
      <c r="AY51" s="265"/>
      <c r="AZ51" s="265"/>
      <c r="BA51" s="265"/>
      <c r="BB51" s="266"/>
      <c r="BC51" s="265"/>
      <c r="BD51" s="266"/>
      <c r="BE51" s="265"/>
      <c r="BF51" s="265"/>
      <c r="BG51" s="265"/>
      <c r="BH51" s="265"/>
      <c r="BI51" s="265"/>
      <c r="BJ51" s="265"/>
      <c r="BK51" s="1556"/>
      <c r="BL51" s="1556"/>
      <c r="BM51" s="1556"/>
      <c r="BN51" s="1556"/>
      <c r="BO51" s="1556"/>
      <c r="BP51" s="1556"/>
      <c r="BQ51" s="1556"/>
      <c r="BR51" s="1556"/>
      <c r="BS51" s="1726"/>
    </row>
    <row r="52" spans="8:71" ht="19.5" customHeight="1" thickBot="1">
      <c r="H52" s="267"/>
      <c r="I52" s="268" t="s">
        <v>392</v>
      </c>
      <c r="J52" s="268" t="s">
        <v>393</v>
      </c>
      <c r="K52" s="268" t="s">
        <v>394</v>
      </c>
      <c r="L52" s="268" t="s">
        <v>395</v>
      </c>
      <c r="M52" s="268" t="s">
        <v>152</v>
      </c>
      <c r="N52" s="268" t="s">
        <v>153</v>
      </c>
      <c r="O52" s="268" t="s">
        <v>154</v>
      </c>
      <c r="P52" s="268" t="s">
        <v>155</v>
      </c>
      <c r="Q52" s="268" t="s">
        <v>156</v>
      </c>
      <c r="R52" s="268" t="s">
        <v>157</v>
      </c>
      <c r="S52" s="268" t="s">
        <v>158</v>
      </c>
      <c r="T52" s="268" t="s">
        <v>159</v>
      </c>
      <c r="U52" s="268" t="s">
        <v>160</v>
      </c>
      <c r="V52" s="268" t="s">
        <v>161</v>
      </c>
      <c r="W52" s="268" t="s">
        <v>162</v>
      </c>
      <c r="X52" s="268" t="s">
        <v>163</v>
      </c>
      <c r="Y52" s="268" t="s">
        <v>164</v>
      </c>
      <c r="Z52" s="268" t="s">
        <v>165</v>
      </c>
      <c r="AA52" s="268" t="s">
        <v>166</v>
      </c>
      <c r="AB52" s="268" t="s">
        <v>167</v>
      </c>
      <c r="AC52" s="288" t="s">
        <v>168</v>
      </c>
      <c r="AD52" s="288" t="s">
        <v>169</v>
      </c>
      <c r="AE52" s="288" t="s">
        <v>170</v>
      </c>
      <c r="AF52" s="288" t="s">
        <v>171</v>
      </c>
      <c r="AG52" s="288" t="s">
        <v>172</v>
      </c>
      <c r="AH52" s="288" t="s">
        <v>173</v>
      </c>
      <c r="AI52" s="288" t="s">
        <v>174</v>
      </c>
      <c r="AJ52" s="288" t="s">
        <v>175</v>
      </c>
      <c r="AK52" s="288" t="s">
        <v>396</v>
      </c>
      <c r="AL52" s="288" t="s">
        <v>407</v>
      </c>
      <c r="AM52" s="78" t="s">
        <v>178</v>
      </c>
      <c r="AN52" s="288" t="s">
        <v>179</v>
      </c>
      <c r="AO52" s="288" t="s">
        <v>408</v>
      </c>
      <c r="AP52" s="78" t="s">
        <v>181</v>
      </c>
      <c r="AQ52" s="78" t="s">
        <v>409</v>
      </c>
      <c r="AR52" s="288" t="s">
        <v>410</v>
      </c>
      <c r="AS52" s="78" t="s">
        <v>342</v>
      </c>
      <c r="AT52" s="78" t="s">
        <v>185</v>
      </c>
      <c r="AU52" s="78" t="s">
        <v>397</v>
      </c>
      <c r="AV52" s="78" t="s">
        <v>344</v>
      </c>
      <c r="AW52" s="81" t="s">
        <v>345</v>
      </c>
      <c r="AX52" s="81" t="s">
        <v>411</v>
      </c>
      <c r="AY52" s="81" t="s">
        <v>412</v>
      </c>
      <c r="AZ52" s="81" t="s">
        <v>398</v>
      </c>
      <c r="BA52" s="81" t="s">
        <v>192</v>
      </c>
      <c r="BB52" s="78" t="s">
        <v>193</v>
      </c>
      <c r="BC52" s="78" t="s">
        <v>194</v>
      </c>
      <c r="BD52" s="78" t="s">
        <v>195</v>
      </c>
      <c r="BE52" s="78" t="str">
        <f>BE9</f>
        <v>Mar. 23</v>
      </c>
      <c r="BF52" s="78" t="str">
        <f t="shared" ref="BF52:BN52" si="4">BF9</f>
        <v>Jun. 23</v>
      </c>
      <c r="BG52" s="78" t="str">
        <f t="shared" si="4"/>
        <v>Sep. 23</v>
      </c>
      <c r="BH52" s="78" t="str">
        <f t="shared" si="4"/>
        <v>Dec. 23</v>
      </c>
      <c r="BI52" s="78" t="str">
        <f t="shared" si="4"/>
        <v>Mar. 24</v>
      </c>
      <c r="BJ52" s="78" t="str">
        <f t="shared" si="4"/>
        <v>Jun. 24</v>
      </c>
      <c r="BK52" s="78" t="str">
        <f t="shared" si="4"/>
        <v>Sep. 24</v>
      </c>
      <c r="BL52" s="78" t="str">
        <f t="shared" si="4"/>
        <v>Dec. 24</v>
      </c>
      <c r="BM52" s="78" t="str">
        <f t="shared" si="4"/>
        <v>Mar. 25</v>
      </c>
      <c r="BN52" s="78" t="str">
        <f t="shared" si="4"/>
        <v>Jun. 25</v>
      </c>
      <c r="BO52" s="78" t="s">
        <v>858</v>
      </c>
      <c r="BP52" s="78" t="s">
        <v>853</v>
      </c>
      <c r="BQ52" s="78" t="s">
        <v>893</v>
      </c>
      <c r="BR52" s="78" t="s">
        <v>904</v>
      </c>
      <c r="BS52" s="1726"/>
    </row>
    <row r="53" spans="8:71" ht="19.5" customHeight="1">
      <c r="H53" s="492" t="s">
        <v>426</v>
      </c>
      <c r="I53" s="506">
        <v>13</v>
      </c>
      <c r="J53" s="495">
        <v>13</v>
      </c>
      <c r="K53" s="495">
        <v>13</v>
      </c>
      <c r="L53" s="495">
        <v>13</v>
      </c>
      <c r="M53" s="495">
        <v>13</v>
      </c>
      <c r="N53" s="495">
        <v>14</v>
      </c>
      <c r="O53" s="495">
        <v>14</v>
      </c>
      <c r="P53" s="495">
        <v>13</v>
      </c>
      <c r="Q53" s="495">
        <v>14</v>
      </c>
      <c r="R53" s="495">
        <v>14</v>
      </c>
      <c r="S53" s="495">
        <v>15</v>
      </c>
      <c r="T53" s="495">
        <v>14</v>
      </c>
      <c r="U53" s="495">
        <v>10</v>
      </c>
      <c r="V53" s="495">
        <v>10</v>
      </c>
      <c r="W53" s="495">
        <v>11</v>
      </c>
      <c r="X53" s="495">
        <v>11</v>
      </c>
      <c r="Y53" s="495">
        <v>11</v>
      </c>
      <c r="Z53" s="495">
        <v>11</v>
      </c>
      <c r="AA53" s="495">
        <v>11</v>
      </c>
      <c r="AB53" s="495">
        <v>11</v>
      </c>
      <c r="AC53" s="495">
        <v>12</v>
      </c>
      <c r="AD53" s="495">
        <v>12</v>
      </c>
      <c r="AE53" s="495">
        <v>12</v>
      </c>
      <c r="AF53" s="496">
        <v>12</v>
      </c>
      <c r="AG53" s="495">
        <v>12</v>
      </c>
      <c r="AH53" s="495">
        <v>13</v>
      </c>
      <c r="AI53" s="496">
        <v>13</v>
      </c>
      <c r="AJ53" s="496">
        <v>13</v>
      </c>
      <c r="AK53" s="496">
        <v>13</v>
      </c>
      <c r="AL53" s="496">
        <v>16</v>
      </c>
      <c r="AM53" s="496">
        <v>16</v>
      </c>
      <c r="AN53" s="495">
        <v>16</v>
      </c>
      <c r="AO53" s="495">
        <v>16</v>
      </c>
      <c r="AP53" s="495">
        <v>16</v>
      </c>
      <c r="AQ53" s="495">
        <v>16</v>
      </c>
      <c r="AR53" s="495">
        <v>16</v>
      </c>
      <c r="AS53" s="495">
        <v>17</v>
      </c>
      <c r="AT53" s="496">
        <v>17</v>
      </c>
      <c r="AU53" s="496">
        <v>17</v>
      </c>
      <c r="AV53" s="496">
        <v>17</v>
      </c>
      <c r="AW53" s="495">
        <v>15</v>
      </c>
      <c r="AX53" s="495">
        <v>15</v>
      </c>
      <c r="AY53" s="495">
        <v>15</v>
      </c>
      <c r="AZ53" s="495">
        <v>16</v>
      </c>
      <c r="BA53" s="495">
        <v>18</v>
      </c>
      <c r="BB53" s="496">
        <v>18</v>
      </c>
      <c r="BC53" s="496">
        <v>18</v>
      </c>
      <c r="BD53" s="496">
        <v>18</v>
      </c>
      <c r="BE53" s="495">
        <v>20</v>
      </c>
      <c r="BF53" s="495">
        <v>20</v>
      </c>
      <c r="BG53" s="1355">
        <v>20</v>
      </c>
      <c r="BH53" s="496">
        <v>20</v>
      </c>
      <c r="BI53" s="1355">
        <v>21</v>
      </c>
      <c r="BJ53" s="496">
        <v>21</v>
      </c>
      <c r="BK53" s="496">
        <v>21</v>
      </c>
      <c r="BL53" s="1355">
        <v>21</v>
      </c>
      <c r="BM53" s="1355">
        <v>20</v>
      </c>
      <c r="BN53" s="1355">
        <v>20</v>
      </c>
      <c r="BO53" s="1355">
        <v>21</v>
      </c>
      <c r="BP53" s="1355">
        <v>21</v>
      </c>
      <c r="BQ53" s="1355">
        <v>20</v>
      </c>
      <c r="BR53" s="497">
        <v>20</v>
      </c>
      <c r="BS53" s="1726"/>
    </row>
    <row r="54" spans="8:71" ht="19.5" customHeight="1">
      <c r="H54" s="492" t="s">
        <v>427</v>
      </c>
      <c r="I54" s="506">
        <v>1258</v>
      </c>
      <c r="J54" s="495">
        <v>1297</v>
      </c>
      <c r="K54" s="495">
        <v>1363</v>
      </c>
      <c r="L54" s="495">
        <v>1363</v>
      </c>
      <c r="M54" s="495">
        <v>1339</v>
      </c>
      <c r="N54" s="495">
        <v>1337</v>
      </c>
      <c r="O54" s="495">
        <v>1337</v>
      </c>
      <c r="P54" s="495">
        <v>1334</v>
      </c>
      <c r="Q54" s="495">
        <v>1333</v>
      </c>
      <c r="R54" s="495">
        <v>1350</v>
      </c>
      <c r="S54" s="495">
        <v>1349</v>
      </c>
      <c r="T54" s="495">
        <v>1348</v>
      </c>
      <c r="U54" s="495">
        <v>1383</v>
      </c>
      <c r="V54" s="495">
        <v>1377</v>
      </c>
      <c r="W54" s="495">
        <v>1373</v>
      </c>
      <c r="X54" s="495">
        <v>1428</v>
      </c>
      <c r="Y54" s="495">
        <v>1424</v>
      </c>
      <c r="Z54" s="495">
        <v>1429</v>
      </c>
      <c r="AA54" s="495">
        <v>1427</v>
      </c>
      <c r="AB54" s="495">
        <v>1484</v>
      </c>
      <c r="AC54" s="495">
        <v>1477</v>
      </c>
      <c r="AD54" s="495">
        <v>1467</v>
      </c>
      <c r="AE54" s="495">
        <v>1474</v>
      </c>
      <c r="AF54" s="496">
        <v>1505</v>
      </c>
      <c r="AG54" s="495">
        <v>1510</v>
      </c>
      <c r="AH54" s="495">
        <v>1519</v>
      </c>
      <c r="AI54" s="496">
        <v>1513</v>
      </c>
      <c r="AJ54" s="496">
        <v>1502</v>
      </c>
      <c r="AK54" s="496">
        <v>1477</v>
      </c>
      <c r="AL54" s="496">
        <v>1485</v>
      </c>
      <c r="AM54" s="496">
        <v>1484</v>
      </c>
      <c r="AN54" s="495">
        <v>1514</v>
      </c>
      <c r="AO54" s="495">
        <v>1501</v>
      </c>
      <c r="AP54" s="495">
        <v>1502</v>
      </c>
      <c r="AQ54" s="495">
        <v>1513</v>
      </c>
      <c r="AR54" s="495">
        <v>1537</v>
      </c>
      <c r="AS54" s="495">
        <v>1533</v>
      </c>
      <c r="AT54" s="496">
        <v>1530</v>
      </c>
      <c r="AU54" s="496">
        <v>1538</v>
      </c>
      <c r="AV54" s="496">
        <v>1546</v>
      </c>
      <c r="AW54" s="495">
        <v>1530</v>
      </c>
      <c r="AX54" s="495">
        <v>1531</v>
      </c>
      <c r="AY54" s="495">
        <v>1532</v>
      </c>
      <c r="AZ54" s="495">
        <v>1527</v>
      </c>
      <c r="BA54" s="495">
        <v>1502</v>
      </c>
      <c r="BB54" s="496">
        <v>1513</v>
      </c>
      <c r="BC54" s="496">
        <v>1513</v>
      </c>
      <c r="BD54" s="496">
        <v>1523</v>
      </c>
      <c r="BE54" s="495">
        <v>1488</v>
      </c>
      <c r="BF54" s="495">
        <v>1499</v>
      </c>
      <c r="BG54" s="1355">
        <v>1496</v>
      </c>
      <c r="BH54" s="496">
        <v>1511</v>
      </c>
      <c r="BI54" s="1355">
        <v>1464</v>
      </c>
      <c r="BJ54" s="496">
        <v>1465</v>
      </c>
      <c r="BK54" s="496">
        <v>1463</v>
      </c>
      <c r="BL54" s="1355">
        <v>1458</v>
      </c>
      <c r="BM54" s="1355">
        <v>1405</v>
      </c>
      <c r="BN54" s="1355">
        <v>1408</v>
      </c>
      <c r="BO54" s="1355">
        <v>1408</v>
      </c>
      <c r="BP54" s="1355">
        <v>1393</v>
      </c>
      <c r="BQ54" s="1355">
        <v>1374</v>
      </c>
      <c r="BR54" s="497">
        <v>1371</v>
      </c>
      <c r="BS54" s="1726"/>
    </row>
    <row r="55" spans="8:71" ht="19.5" customHeight="1">
      <c r="H55" s="512" t="s">
        <v>406</v>
      </c>
      <c r="I55" s="488">
        <v>1271</v>
      </c>
      <c r="J55" s="488">
        <v>1310</v>
      </c>
      <c r="K55" s="488">
        <v>1376</v>
      </c>
      <c r="L55" s="488">
        <v>1376</v>
      </c>
      <c r="M55" s="488">
        <v>1352</v>
      </c>
      <c r="N55" s="488">
        <v>1351</v>
      </c>
      <c r="O55" s="488">
        <v>1351</v>
      </c>
      <c r="P55" s="488">
        <v>1347</v>
      </c>
      <c r="Q55" s="488">
        <v>1347</v>
      </c>
      <c r="R55" s="488">
        <v>1364</v>
      </c>
      <c r="S55" s="488">
        <v>1364</v>
      </c>
      <c r="T55" s="488">
        <v>1362</v>
      </c>
      <c r="U55" s="488">
        <v>1393</v>
      </c>
      <c r="V55" s="488">
        <v>1387</v>
      </c>
      <c r="W55" s="488">
        <v>1384</v>
      </c>
      <c r="X55" s="488">
        <v>1439</v>
      </c>
      <c r="Y55" s="488">
        <v>1435</v>
      </c>
      <c r="Z55" s="499">
        <v>1440</v>
      </c>
      <c r="AA55" s="499">
        <v>1438</v>
      </c>
      <c r="AB55" s="499">
        <v>1495</v>
      </c>
      <c r="AC55" s="499">
        <v>1489</v>
      </c>
      <c r="AD55" s="499">
        <v>1479</v>
      </c>
      <c r="AE55" s="499">
        <v>1486</v>
      </c>
      <c r="AF55" s="500">
        <v>1517</v>
      </c>
      <c r="AG55" s="499">
        <v>1522</v>
      </c>
      <c r="AH55" s="499">
        <v>1532</v>
      </c>
      <c r="AI55" s="500">
        <v>1526</v>
      </c>
      <c r="AJ55" s="500">
        <v>1515</v>
      </c>
      <c r="AK55" s="500">
        <v>1493</v>
      </c>
      <c r="AL55" s="500">
        <v>1501</v>
      </c>
      <c r="AM55" s="500">
        <v>1500</v>
      </c>
      <c r="AN55" s="499">
        <v>1530</v>
      </c>
      <c r="AO55" s="499">
        <v>1517</v>
      </c>
      <c r="AP55" s="499">
        <v>1518</v>
      </c>
      <c r="AQ55" s="499">
        <v>1529</v>
      </c>
      <c r="AR55" s="499">
        <v>1553</v>
      </c>
      <c r="AS55" s="499">
        <v>1550</v>
      </c>
      <c r="AT55" s="500">
        <v>1547</v>
      </c>
      <c r="AU55" s="500">
        <v>1555</v>
      </c>
      <c r="AV55" s="500">
        <v>1563</v>
      </c>
      <c r="AW55" s="499">
        <v>1545</v>
      </c>
      <c r="AX55" s="499">
        <v>1546</v>
      </c>
      <c r="AY55" s="499">
        <v>1547</v>
      </c>
      <c r="AZ55" s="499">
        <v>1543</v>
      </c>
      <c r="BA55" s="499">
        <v>1520</v>
      </c>
      <c r="BB55" s="500">
        <v>1531</v>
      </c>
      <c r="BC55" s="500">
        <v>1531</v>
      </c>
      <c r="BD55" s="500">
        <v>1541</v>
      </c>
      <c r="BE55" s="499">
        <v>1508</v>
      </c>
      <c r="BF55" s="499">
        <v>1519</v>
      </c>
      <c r="BG55" s="1356">
        <v>1516</v>
      </c>
      <c r="BH55" s="500">
        <v>1531</v>
      </c>
      <c r="BI55" s="1356">
        <v>1485</v>
      </c>
      <c r="BJ55" s="500">
        <v>1486</v>
      </c>
      <c r="BK55" s="500">
        <v>1484</v>
      </c>
      <c r="BL55" s="1356">
        <v>1479</v>
      </c>
      <c r="BM55" s="1356">
        <v>1425</v>
      </c>
      <c r="BN55" s="1356">
        <v>1428</v>
      </c>
      <c r="BO55" s="1744">
        <v>1429</v>
      </c>
      <c r="BP55" s="1356">
        <v>1414</v>
      </c>
      <c r="BQ55" s="1744">
        <v>1394</v>
      </c>
      <c r="BR55" s="501">
        <v>1391</v>
      </c>
      <c r="BS55" s="1726"/>
    </row>
    <row r="56" spans="8:71" ht="19.5" customHeight="1">
      <c r="H56" s="508"/>
      <c r="I56" s="515"/>
      <c r="J56" s="516"/>
      <c r="K56" s="516"/>
      <c r="L56" s="516"/>
      <c r="M56" s="516"/>
      <c r="N56" s="516"/>
      <c r="O56" s="516"/>
      <c r="P56" s="516"/>
      <c r="Q56" s="516"/>
      <c r="R56" s="516"/>
      <c r="S56" s="516"/>
      <c r="T56" s="516"/>
      <c r="U56" s="516"/>
      <c r="V56" s="516"/>
      <c r="W56" s="516"/>
      <c r="X56" s="516"/>
      <c r="Y56" s="516"/>
      <c r="Z56" s="516"/>
      <c r="AA56" s="516"/>
      <c r="AB56" s="516"/>
      <c r="AC56" s="516"/>
      <c r="AD56" s="516"/>
      <c r="AE56" s="516"/>
      <c r="AF56" s="516"/>
      <c r="AG56" s="516"/>
      <c r="AH56" s="516"/>
      <c r="AI56" s="517"/>
      <c r="AJ56" s="517"/>
      <c r="AK56" s="517"/>
      <c r="AL56" s="517"/>
      <c r="AM56" s="517"/>
      <c r="AN56" s="516"/>
      <c r="AO56" s="516"/>
      <c r="AP56" s="516"/>
      <c r="AQ56" s="516"/>
      <c r="AR56" s="516"/>
      <c r="AS56" s="516"/>
      <c r="AT56" s="517"/>
      <c r="AU56" s="517"/>
      <c r="AV56" s="517"/>
      <c r="AW56" s="516"/>
      <c r="AX56" s="516"/>
      <c r="AY56" s="516"/>
      <c r="AZ56" s="516"/>
      <c r="BA56" s="516"/>
      <c r="BB56" s="517"/>
      <c r="BC56" s="516"/>
      <c r="BD56" s="517"/>
      <c r="BE56" s="516"/>
      <c r="BF56" s="516"/>
      <c r="BG56" s="516"/>
      <c r="BH56" s="516"/>
      <c r="BI56" s="1488"/>
      <c r="BJ56" s="516"/>
      <c r="BK56" s="516"/>
      <c r="BL56" s="516"/>
      <c r="BM56" s="516"/>
      <c r="BN56" s="516"/>
      <c r="BO56" s="516"/>
      <c r="BP56" s="516"/>
      <c r="BQ56" s="516"/>
      <c r="BR56" s="516"/>
      <c r="BS56" s="1726"/>
    </row>
    <row r="57" spans="8:71" ht="19.5" customHeight="1">
      <c r="H57" s="491" t="s">
        <v>8</v>
      </c>
      <c r="I57" s="265"/>
      <c r="J57" s="265"/>
      <c r="K57" s="265"/>
      <c r="L57" s="265"/>
      <c r="M57" s="265"/>
      <c r="N57" s="265"/>
      <c r="O57" s="265"/>
      <c r="P57" s="265"/>
      <c r="Q57" s="265"/>
      <c r="R57" s="265"/>
      <c r="S57" s="265"/>
      <c r="T57" s="265"/>
      <c r="U57" s="265"/>
      <c r="V57" s="265"/>
      <c r="W57" s="265"/>
      <c r="X57" s="265"/>
      <c r="Y57" s="265"/>
      <c r="Z57" s="265"/>
      <c r="AA57" s="265"/>
      <c r="AB57" s="265"/>
      <c r="AC57" s="265"/>
      <c r="AD57" s="265"/>
      <c r="AE57" s="265"/>
      <c r="AF57" s="265"/>
      <c r="AG57" s="265"/>
      <c r="AH57" s="265"/>
      <c r="AI57" s="266"/>
      <c r="AJ57" s="266"/>
      <c r="AK57" s="266"/>
      <c r="AL57" s="266"/>
      <c r="AM57" s="266"/>
      <c r="AN57" s="265"/>
      <c r="AO57" s="265"/>
      <c r="AP57" s="265"/>
      <c r="AQ57" s="265"/>
      <c r="AR57" s="265"/>
      <c r="AS57" s="265"/>
      <c r="AT57" s="266"/>
      <c r="AU57" s="266"/>
      <c r="AV57" s="266"/>
      <c r="AW57" s="265"/>
      <c r="AX57" s="265"/>
      <c r="AY57" s="265"/>
      <c r="AZ57" s="265"/>
      <c r="BA57" s="265"/>
      <c r="BB57" s="266"/>
      <c r="BC57" s="265"/>
      <c r="BD57" s="266"/>
      <c r="BE57" s="265"/>
      <c r="BF57" s="265"/>
      <c r="BG57" s="265"/>
      <c r="BH57" s="265"/>
      <c r="BI57" s="265"/>
      <c r="BJ57" s="265"/>
      <c r="BK57" s="1556"/>
      <c r="BL57" s="1556"/>
      <c r="BM57" s="1556"/>
      <c r="BN57" s="1556"/>
      <c r="BO57" s="1556"/>
      <c r="BP57" s="1556"/>
      <c r="BQ57" s="1556"/>
      <c r="BR57" s="1556"/>
      <c r="BS57" s="1726"/>
    </row>
    <row r="58" spans="8:71" ht="19.5" customHeight="1" thickBot="1">
      <c r="H58" s="267"/>
      <c r="I58" s="268" t="s">
        <v>392</v>
      </c>
      <c r="J58" s="268" t="s">
        <v>393</v>
      </c>
      <c r="K58" s="268" t="s">
        <v>394</v>
      </c>
      <c r="L58" s="268" t="s">
        <v>395</v>
      </c>
      <c r="M58" s="268" t="s">
        <v>152</v>
      </c>
      <c r="N58" s="268" t="s">
        <v>153</v>
      </c>
      <c r="O58" s="268" t="s">
        <v>154</v>
      </c>
      <c r="P58" s="268" t="s">
        <v>155</v>
      </c>
      <c r="Q58" s="268" t="s">
        <v>156</v>
      </c>
      <c r="R58" s="268" t="s">
        <v>157</v>
      </c>
      <c r="S58" s="268" t="s">
        <v>158</v>
      </c>
      <c r="T58" s="268" t="s">
        <v>159</v>
      </c>
      <c r="U58" s="268" t="s">
        <v>160</v>
      </c>
      <c r="V58" s="268" t="s">
        <v>161</v>
      </c>
      <c r="W58" s="268" t="s">
        <v>162</v>
      </c>
      <c r="X58" s="268" t="s">
        <v>163</v>
      </c>
      <c r="Y58" s="268" t="s">
        <v>164</v>
      </c>
      <c r="Z58" s="268" t="s">
        <v>165</v>
      </c>
      <c r="AA58" s="268" t="s">
        <v>166</v>
      </c>
      <c r="AB58" s="268" t="s">
        <v>167</v>
      </c>
      <c r="AC58" s="288" t="s">
        <v>168</v>
      </c>
      <c r="AD58" s="288" t="s">
        <v>169</v>
      </c>
      <c r="AE58" s="288" t="s">
        <v>170</v>
      </c>
      <c r="AF58" s="288" t="s">
        <v>171</v>
      </c>
      <c r="AG58" s="288" t="s">
        <v>172</v>
      </c>
      <c r="AH58" s="288" t="s">
        <v>173</v>
      </c>
      <c r="AI58" s="288" t="s">
        <v>174</v>
      </c>
      <c r="AJ58" s="288" t="s">
        <v>175</v>
      </c>
      <c r="AK58" s="288" t="s">
        <v>396</v>
      </c>
      <c r="AL58" s="288" t="s">
        <v>407</v>
      </c>
      <c r="AM58" s="78" t="s">
        <v>178</v>
      </c>
      <c r="AN58" s="288" t="s">
        <v>179</v>
      </c>
      <c r="AO58" s="288" t="s">
        <v>408</v>
      </c>
      <c r="AP58" s="78" t="s">
        <v>181</v>
      </c>
      <c r="AQ58" s="78" t="s">
        <v>409</v>
      </c>
      <c r="AR58" s="288" t="s">
        <v>410</v>
      </c>
      <c r="AS58" s="78" t="s">
        <v>342</v>
      </c>
      <c r="AT58" s="78" t="s">
        <v>185</v>
      </c>
      <c r="AU58" s="78" t="s">
        <v>397</v>
      </c>
      <c r="AV58" s="78" t="s">
        <v>344</v>
      </c>
      <c r="AW58" s="81" t="s">
        <v>345</v>
      </c>
      <c r="AX58" s="81" t="s">
        <v>411</v>
      </c>
      <c r="AY58" s="81" t="s">
        <v>412</v>
      </c>
      <c r="AZ58" s="81" t="s">
        <v>398</v>
      </c>
      <c r="BA58" s="81" t="s">
        <v>192</v>
      </c>
      <c r="BB58" s="78" t="s">
        <v>193</v>
      </c>
      <c r="BC58" s="78" t="s">
        <v>194</v>
      </c>
      <c r="BD58" s="78" t="s">
        <v>195</v>
      </c>
      <c r="BE58" s="78" t="str">
        <f>BE9</f>
        <v>Mar. 23</v>
      </c>
      <c r="BF58" s="78" t="str">
        <f t="shared" ref="BF58:BN58" si="5">BF9</f>
        <v>Jun. 23</v>
      </c>
      <c r="BG58" s="78" t="str">
        <f t="shared" si="5"/>
        <v>Sep. 23</v>
      </c>
      <c r="BH58" s="78" t="str">
        <f t="shared" si="5"/>
        <v>Dec. 23</v>
      </c>
      <c r="BI58" s="78" t="str">
        <f t="shared" si="5"/>
        <v>Mar. 24</v>
      </c>
      <c r="BJ58" s="78" t="str">
        <f t="shared" si="5"/>
        <v>Jun. 24</v>
      </c>
      <c r="BK58" s="78" t="str">
        <f t="shared" si="5"/>
        <v>Sep. 24</v>
      </c>
      <c r="BL58" s="78" t="str">
        <f t="shared" si="5"/>
        <v>Dec. 24</v>
      </c>
      <c r="BM58" s="78" t="str">
        <f t="shared" si="5"/>
        <v>Mar. 25</v>
      </c>
      <c r="BN58" s="78" t="str">
        <f t="shared" si="5"/>
        <v>Jun. 25</v>
      </c>
      <c r="BO58" s="78" t="s">
        <v>858</v>
      </c>
      <c r="BP58" s="78" t="s">
        <v>853</v>
      </c>
      <c r="BQ58" s="78" t="s">
        <v>893</v>
      </c>
      <c r="BR58" s="78" t="s">
        <v>904</v>
      </c>
      <c r="BS58" s="1726"/>
    </row>
    <row r="59" spans="8:71" ht="19.5" customHeight="1">
      <c r="H59" s="492" t="s">
        <v>426</v>
      </c>
      <c r="I59" s="506">
        <v>13</v>
      </c>
      <c r="J59" s="495">
        <v>13</v>
      </c>
      <c r="K59" s="495">
        <v>13</v>
      </c>
      <c r="L59" s="495">
        <v>13</v>
      </c>
      <c r="M59" s="495">
        <v>13</v>
      </c>
      <c r="N59" s="495">
        <v>14</v>
      </c>
      <c r="O59" s="495">
        <v>14</v>
      </c>
      <c r="P59" s="495">
        <v>13</v>
      </c>
      <c r="Q59" s="495">
        <v>14</v>
      </c>
      <c r="R59" s="495">
        <v>14</v>
      </c>
      <c r="S59" s="495">
        <v>15</v>
      </c>
      <c r="T59" s="495">
        <v>14</v>
      </c>
      <c r="U59" s="495">
        <v>10</v>
      </c>
      <c r="V59" s="495">
        <v>10</v>
      </c>
      <c r="W59" s="495">
        <v>11</v>
      </c>
      <c r="X59" s="495">
        <v>11</v>
      </c>
      <c r="Y59" s="518"/>
      <c r="Z59" s="518"/>
      <c r="AA59" s="518"/>
      <c r="AB59" s="518"/>
      <c r="AC59" s="518"/>
      <c r="AD59" s="518"/>
      <c r="AE59" s="518"/>
      <c r="AF59" s="518"/>
      <c r="AG59" s="518"/>
      <c r="AH59" s="518"/>
      <c r="AI59" s="518"/>
      <c r="AJ59" s="518"/>
      <c r="AK59" s="518"/>
      <c r="AL59" s="518"/>
      <c r="AM59" s="518"/>
      <c r="AN59" s="518"/>
      <c r="AO59" s="518"/>
      <c r="AP59" s="518"/>
      <c r="AQ59" s="518"/>
      <c r="AR59" s="518"/>
      <c r="AS59" s="518"/>
      <c r="AT59" s="518"/>
      <c r="AU59" s="496">
        <v>19</v>
      </c>
      <c r="AV59" s="496">
        <v>18</v>
      </c>
      <c r="AW59" s="495">
        <v>19</v>
      </c>
      <c r="AX59" s="495">
        <v>19</v>
      </c>
      <c r="AY59" s="495">
        <v>19</v>
      </c>
      <c r="AZ59" s="495">
        <v>19</v>
      </c>
      <c r="BA59" s="495">
        <v>19</v>
      </c>
      <c r="BB59" s="496">
        <v>14</v>
      </c>
      <c r="BC59" s="496">
        <v>14</v>
      </c>
      <c r="BD59" s="496">
        <v>13</v>
      </c>
      <c r="BE59" s="495">
        <v>19</v>
      </c>
      <c r="BF59" s="495">
        <v>20</v>
      </c>
      <c r="BG59" s="1355">
        <v>20</v>
      </c>
      <c r="BH59" s="496">
        <v>20</v>
      </c>
      <c r="BI59" s="1355">
        <v>18</v>
      </c>
      <c r="BJ59" s="496">
        <v>18</v>
      </c>
      <c r="BK59" s="496">
        <v>18</v>
      </c>
      <c r="BL59" s="1355">
        <v>18</v>
      </c>
      <c r="BM59" s="1355">
        <v>19</v>
      </c>
      <c r="BN59" s="1355">
        <v>19</v>
      </c>
      <c r="BO59" s="1355">
        <v>19</v>
      </c>
      <c r="BP59" s="1355">
        <v>19</v>
      </c>
      <c r="BQ59" s="1355">
        <v>19</v>
      </c>
      <c r="BR59" s="497">
        <v>19</v>
      </c>
      <c r="BS59" s="1726"/>
    </row>
    <row r="60" spans="8:71" ht="19.5" customHeight="1">
      <c r="H60" s="492" t="s">
        <v>427</v>
      </c>
      <c r="I60" s="506">
        <v>1258</v>
      </c>
      <c r="J60" s="495">
        <v>1297</v>
      </c>
      <c r="K60" s="495">
        <v>1363</v>
      </c>
      <c r="L60" s="495">
        <v>1363</v>
      </c>
      <c r="M60" s="495">
        <v>1339</v>
      </c>
      <c r="N60" s="495">
        <v>1337</v>
      </c>
      <c r="O60" s="495">
        <v>1337</v>
      </c>
      <c r="P60" s="495">
        <v>1334</v>
      </c>
      <c r="Q60" s="495">
        <v>1333</v>
      </c>
      <c r="R60" s="495">
        <v>1350</v>
      </c>
      <c r="S60" s="495">
        <v>1349</v>
      </c>
      <c r="T60" s="495">
        <v>1348</v>
      </c>
      <c r="U60" s="495">
        <v>1383</v>
      </c>
      <c r="V60" s="495">
        <v>1377</v>
      </c>
      <c r="W60" s="495">
        <v>1373</v>
      </c>
      <c r="X60" s="495">
        <v>1428</v>
      </c>
      <c r="Y60" s="519"/>
      <c r="Z60" s="519"/>
      <c r="AA60" s="519"/>
      <c r="AB60" s="519"/>
      <c r="AC60" s="519"/>
      <c r="AD60" s="519"/>
      <c r="AE60" s="519"/>
      <c r="AF60" s="519"/>
      <c r="AG60" s="519"/>
      <c r="AH60" s="519"/>
      <c r="AI60" s="519"/>
      <c r="AJ60" s="519"/>
      <c r="AK60" s="519"/>
      <c r="AL60" s="519"/>
      <c r="AM60" s="519"/>
      <c r="AN60" s="519"/>
      <c r="AO60" s="519"/>
      <c r="AP60" s="519"/>
      <c r="AQ60" s="519"/>
      <c r="AR60" s="519"/>
      <c r="AS60" s="519"/>
      <c r="AT60" s="519"/>
      <c r="AU60" s="511">
        <v>508</v>
      </c>
      <c r="AV60" s="496">
        <v>492</v>
      </c>
      <c r="AW60" s="495">
        <v>449</v>
      </c>
      <c r="AX60" s="495">
        <v>435</v>
      </c>
      <c r="AY60" s="495">
        <v>429</v>
      </c>
      <c r="AZ60" s="495">
        <v>447</v>
      </c>
      <c r="BA60" s="495">
        <v>445</v>
      </c>
      <c r="BB60" s="496">
        <v>358</v>
      </c>
      <c r="BC60" s="496">
        <v>353</v>
      </c>
      <c r="BD60" s="496">
        <v>357</v>
      </c>
      <c r="BE60" s="495">
        <v>661</v>
      </c>
      <c r="BF60" s="495">
        <v>655</v>
      </c>
      <c r="BG60" s="1355">
        <v>665</v>
      </c>
      <c r="BH60" s="496">
        <v>660</v>
      </c>
      <c r="BI60" s="1355">
        <v>661</v>
      </c>
      <c r="BJ60" s="496">
        <v>650</v>
      </c>
      <c r="BK60" s="496">
        <v>646</v>
      </c>
      <c r="BL60" s="1355">
        <v>646</v>
      </c>
      <c r="BM60" s="1355">
        <v>645</v>
      </c>
      <c r="BN60" s="1355">
        <v>644</v>
      </c>
      <c r="BO60" s="1355">
        <v>628</v>
      </c>
      <c r="BP60" s="1355">
        <v>626</v>
      </c>
      <c r="BQ60" s="1355">
        <v>622</v>
      </c>
      <c r="BR60" s="497">
        <v>626</v>
      </c>
      <c r="BS60" s="1726"/>
    </row>
    <row r="61" spans="8:71" ht="19.5" customHeight="1">
      <c r="H61" s="512" t="s">
        <v>406</v>
      </c>
      <c r="I61" s="488">
        <v>1271</v>
      </c>
      <c r="J61" s="488">
        <v>1310</v>
      </c>
      <c r="K61" s="488">
        <v>1376</v>
      </c>
      <c r="L61" s="488">
        <v>1376</v>
      </c>
      <c r="M61" s="488">
        <v>1352</v>
      </c>
      <c r="N61" s="488">
        <v>1351</v>
      </c>
      <c r="O61" s="488">
        <v>1351</v>
      </c>
      <c r="P61" s="488">
        <v>1347</v>
      </c>
      <c r="Q61" s="488">
        <v>1347</v>
      </c>
      <c r="R61" s="488">
        <v>1364</v>
      </c>
      <c r="S61" s="488">
        <v>1364</v>
      </c>
      <c r="T61" s="488">
        <v>1362</v>
      </c>
      <c r="U61" s="488">
        <v>1393</v>
      </c>
      <c r="V61" s="488">
        <v>1387</v>
      </c>
      <c r="W61" s="488">
        <v>1384</v>
      </c>
      <c r="X61" s="488">
        <v>1439</v>
      </c>
      <c r="Y61" s="521"/>
      <c r="Z61" s="521"/>
      <c r="AA61" s="521"/>
      <c r="AB61" s="521"/>
      <c r="AC61" s="521"/>
      <c r="AD61" s="521"/>
      <c r="AE61" s="521"/>
      <c r="AF61" s="521"/>
      <c r="AG61" s="521"/>
      <c r="AH61" s="521"/>
      <c r="AI61" s="521"/>
      <c r="AJ61" s="521"/>
      <c r="AK61" s="521"/>
      <c r="AL61" s="521"/>
      <c r="AM61" s="521"/>
      <c r="AN61" s="521"/>
      <c r="AO61" s="521"/>
      <c r="AP61" s="521"/>
      <c r="AQ61" s="521"/>
      <c r="AR61" s="521"/>
      <c r="AS61" s="521"/>
      <c r="AT61" s="521"/>
      <c r="AU61" s="500">
        <v>527</v>
      </c>
      <c r="AV61" s="500">
        <v>510</v>
      </c>
      <c r="AW61" s="499">
        <v>468</v>
      </c>
      <c r="AX61" s="499">
        <v>454</v>
      </c>
      <c r="AY61" s="499">
        <v>448</v>
      </c>
      <c r="AZ61" s="499">
        <v>466</v>
      </c>
      <c r="BA61" s="499">
        <v>464</v>
      </c>
      <c r="BB61" s="500">
        <v>372</v>
      </c>
      <c r="BC61" s="500">
        <v>367</v>
      </c>
      <c r="BD61" s="500">
        <v>370</v>
      </c>
      <c r="BE61" s="499">
        <v>680</v>
      </c>
      <c r="BF61" s="499">
        <v>675</v>
      </c>
      <c r="BG61" s="1356">
        <v>685</v>
      </c>
      <c r="BH61" s="500">
        <v>680</v>
      </c>
      <c r="BI61" s="1356">
        <v>679</v>
      </c>
      <c r="BJ61" s="500">
        <v>668</v>
      </c>
      <c r="BK61" s="500">
        <v>664</v>
      </c>
      <c r="BL61" s="1356">
        <v>664</v>
      </c>
      <c r="BM61" s="1356">
        <v>664</v>
      </c>
      <c r="BN61" s="1356">
        <v>663</v>
      </c>
      <c r="BO61" s="1744">
        <v>647</v>
      </c>
      <c r="BP61" s="1356">
        <v>645</v>
      </c>
      <c r="BQ61" s="1744">
        <v>641</v>
      </c>
      <c r="BR61" s="501">
        <v>644</v>
      </c>
      <c r="BS61" s="1726"/>
    </row>
    <row r="62" spans="8:71" ht="19.5" customHeight="1">
      <c r="H62" s="1899"/>
      <c r="I62" s="1899"/>
      <c r="J62" s="1899"/>
      <c r="K62" s="1899"/>
      <c r="L62" s="1899"/>
      <c r="M62" s="1899"/>
      <c r="N62" s="1899"/>
      <c r="O62" s="1899"/>
      <c r="P62" s="1899"/>
      <c r="Q62" s="1899"/>
      <c r="R62" s="1899"/>
      <c r="S62" s="1899"/>
      <c r="T62" s="1899"/>
      <c r="U62" s="1899"/>
      <c r="V62" s="1899"/>
      <c r="W62" s="1899"/>
      <c r="X62" s="1899"/>
      <c r="Y62" s="1899"/>
      <c r="Z62" s="1899"/>
      <c r="AA62" s="1899"/>
      <c r="AB62" s="1899"/>
      <c r="AC62" s="1899"/>
      <c r="AD62" s="1899"/>
      <c r="AE62" s="1899"/>
      <c r="AF62" s="1899"/>
      <c r="AG62" s="1899"/>
      <c r="AH62" s="1899"/>
      <c r="AI62" s="1899"/>
      <c r="AJ62" s="1899"/>
      <c r="AK62" s="1899"/>
      <c r="AL62" s="1899"/>
      <c r="AM62" s="1899"/>
      <c r="AN62" s="1899"/>
      <c r="AO62" s="1899"/>
      <c r="AP62" s="1899"/>
      <c r="AQ62" s="1899"/>
      <c r="AR62" s="1899"/>
      <c r="AS62" s="1899"/>
      <c r="AT62" s="1899"/>
      <c r="AU62" s="1899"/>
      <c r="AV62" s="1899"/>
      <c r="AW62" s="1899"/>
      <c r="AX62" s="1899"/>
      <c r="AY62" s="1899"/>
      <c r="AZ62" s="1899"/>
      <c r="BA62" s="1899"/>
      <c r="BB62" s="1899"/>
      <c r="BC62" s="1899"/>
      <c r="BD62" s="1899"/>
      <c r="BE62" s="1899"/>
      <c r="BF62" s="522"/>
      <c r="BG62" s="522"/>
      <c r="BH62" s="1453"/>
      <c r="BI62" s="1478"/>
      <c r="BJ62" s="1310"/>
      <c r="BK62" s="1578"/>
      <c r="BL62" s="1546"/>
      <c r="BM62" s="1597"/>
      <c r="BN62" s="1643"/>
      <c r="BO62" s="1733"/>
      <c r="BP62" s="1695"/>
      <c r="BQ62" s="1793"/>
      <c r="BR62" s="1717"/>
      <c r="BS62" s="1726"/>
    </row>
    <row r="63" spans="8:71" ht="19.5" customHeight="1">
      <c r="H63" s="491" t="s">
        <v>428</v>
      </c>
      <c r="I63" s="265"/>
      <c r="J63" s="265"/>
      <c r="K63" s="265"/>
      <c r="L63" s="265"/>
      <c r="M63" s="265"/>
      <c r="N63" s="265"/>
      <c r="O63" s="265"/>
      <c r="P63" s="265"/>
      <c r="Q63" s="265"/>
      <c r="R63" s="265"/>
      <c r="S63" s="265"/>
      <c r="T63" s="265"/>
      <c r="U63" s="265"/>
      <c r="V63" s="265"/>
      <c r="W63" s="265"/>
      <c r="X63" s="265"/>
      <c r="Y63" s="265"/>
      <c r="Z63" s="265"/>
      <c r="AA63" s="265"/>
      <c r="AB63" s="265"/>
      <c r="AC63" s="265"/>
      <c r="AD63" s="265"/>
      <c r="AE63" s="265"/>
      <c r="AF63" s="265"/>
      <c r="AG63" s="265"/>
      <c r="AH63" s="265"/>
      <c r="AI63" s="266"/>
      <c r="AJ63" s="266"/>
      <c r="AK63" s="266"/>
      <c r="AL63" s="266"/>
      <c r="AM63" s="266"/>
      <c r="AN63" s="265"/>
      <c r="AO63" s="265"/>
      <c r="AP63" s="265"/>
      <c r="AQ63" s="265"/>
      <c r="AR63" s="265"/>
      <c r="AS63" s="265"/>
      <c r="AT63" s="266"/>
      <c r="AU63" s="266"/>
      <c r="AV63" s="266"/>
      <c r="AW63" s="265"/>
      <c r="AX63" s="265"/>
      <c r="AY63" s="265"/>
      <c r="AZ63" s="265"/>
      <c r="BA63" s="265"/>
      <c r="BB63" s="266"/>
      <c r="BC63" s="265"/>
      <c r="BD63" s="266"/>
      <c r="BE63" s="265"/>
      <c r="BF63" s="265"/>
      <c r="BG63" s="265"/>
      <c r="BH63" s="265"/>
      <c r="BI63" s="265"/>
      <c r="BJ63" s="265"/>
      <c r="BK63" s="1556"/>
      <c r="BL63" s="1556"/>
      <c r="BM63" s="1556"/>
      <c r="BN63" s="1556"/>
      <c r="BO63" s="1556"/>
      <c r="BP63" s="1556"/>
      <c r="BQ63" s="1556"/>
      <c r="BR63" s="1556"/>
      <c r="BS63" s="1726"/>
    </row>
    <row r="64" spans="8:71" ht="19.5" customHeight="1" thickBot="1">
      <c r="H64" s="267"/>
      <c r="I64" s="268" t="s">
        <v>392</v>
      </c>
      <c r="J64" s="268" t="s">
        <v>393</v>
      </c>
      <c r="K64" s="268" t="s">
        <v>394</v>
      </c>
      <c r="L64" s="268" t="s">
        <v>395</v>
      </c>
      <c r="M64" s="268" t="s">
        <v>152</v>
      </c>
      <c r="N64" s="268" t="s">
        <v>153</v>
      </c>
      <c r="O64" s="268" t="s">
        <v>154</v>
      </c>
      <c r="P64" s="268" t="s">
        <v>155</v>
      </c>
      <c r="Q64" s="268" t="s">
        <v>156</v>
      </c>
      <c r="R64" s="268" t="s">
        <v>157</v>
      </c>
      <c r="S64" s="268" t="s">
        <v>158</v>
      </c>
      <c r="T64" s="268" t="s">
        <v>159</v>
      </c>
      <c r="U64" s="268" t="s">
        <v>160</v>
      </c>
      <c r="V64" s="268" t="s">
        <v>161</v>
      </c>
      <c r="W64" s="268" t="s">
        <v>162</v>
      </c>
      <c r="X64" s="268" t="s">
        <v>163</v>
      </c>
      <c r="Y64" s="268" t="s">
        <v>164</v>
      </c>
      <c r="Z64" s="268" t="s">
        <v>165</v>
      </c>
      <c r="AA64" s="268" t="s">
        <v>166</v>
      </c>
      <c r="AB64" s="268" t="s">
        <v>167</v>
      </c>
      <c r="AC64" s="288" t="s">
        <v>168</v>
      </c>
      <c r="AD64" s="288" t="s">
        <v>169</v>
      </c>
      <c r="AE64" s="288" t="s">
        <v>170</v>
      </c>
      <c r="AF64" s="288" t="s">
        <v>171</v>
      </c>
      <c r="AG64" s="288" t="s">
        <v>172</v>
      </c>
      <c r="AH64" s="288" t="s">
        <v>173</v>
      </c>
      <c r="AI64" s="288" t="s">
        <v>174</v>
      </c>
      <c r="AJ64" s="288" t="s">
        <v>175</v>
      </c>
      <c r="AK64" s="288" t="s">
        <v>396</v>
      </c>
      <c r="AL64" s="288" t="s">
        <v>407</v>
      </c>
      <c r="AM64" s="78" t="s">
        <v>178</v>
      </c>
      <c r="AN64" s="288" t="s">
        <v>179</v>
      </c>
      <c r="AO64" s="288" t="s">
        <v>408</v>
      </c>
      <c r="AP64" s="78" t="s">
        <v>181</v>
      </c>
      <c r="AQ64" s="78" t="s">
        <v>409</v>
      </c>
      <c r="AR64" s="288" t="s">
        <v>410</v>
      </c>
      <c r="AS64" s="78" t="s">
        <v>342</v>
      </c>
      <c r="AT64" s="78" t="s">
        <v>185</v>
      </c>
      <c r="AU64" s="78" t="s">
        <v>397</v>
      </c>
      <c r="AV64" s="78" t="s">
        <v>344</v>
      </c>
      <c r="AW64" s="81" t="s">
        <v>345</v>
      </c>
      <c r="AX64" s="81" t="s">
        <v>411</v>
      </c>
      <c r="AY64" s="81" t="s">
        <v>412</v>
      </c>
      <c r="AZ64" s="81" t="s">
        <v>398</v>
      </c>
      <c r="BA64" s="81" t="s">
        <v>192</v>
      </c>
      <c r="BB64" s="78" t="s">
        <v>193</v>
      </c>
      <c r="BC64" s="78" t="s">
        <v>194</v>
      </c>
      <c r="BD64" s="78" t="s">
        <v>195</v>
      </c>
      <c r="BE64" s="78" t="str">
        <f>BE9</f>
        <v>Mar. 23</v>
      </c>
      <c r="BF64" s="78" t="str">
        <f t="shared" ref="BF64:BN64" si="6">BF9</f>
        <v>Jun. 23</v>
      </c>
      <c r="BG64" s="78" t="str">
        <f t="shared" si="6"/>
        <v>Sep. 23</v>
      </c>
      <c r="BH64" s="78" t="str">
        <f t="shared" si="6"/>
        <v>Dec. 23</v>
      </c>
      <c r="BI64" s="78" t="str">
        <f t="shared" si="6"/>
        <v>Mar. 24</v>
      </c>
      <c r="BJ64" s="78" t="str">
        <f t="shared" si="6"/>
        <v>Jun. 24</v>
      </c>
      <c r="BK64" s="78" t="str">
        <f t="shared" si="6"/>
        <v>Sep. 24</v>
      </c>
      <c r="BL64" s="78" t="str">
        <f t="shared" si="6"/>
        <v>Dec. 24</v>
      </c>
      <c r="BM64" s="78" t="str">
        <f t="shared" si="6"/>
        <v>Mar. 25</v>
      </c>
      <c r="BN64" s="78" t="str">
        <f t="shared" si="6"/>
        <v>Jun. 25</v>
      </c>
      <c r="BO64" s="78" t="s">
        <v>858</v>
      </c>
      <c r="BP64" s="78" t="s">
        <v>853</v>
      </c>
      <c r="BQ64" s="78" t="s">
        <v>893</v>
      </c>
      <c r="BR64" s="78" t="str">
        <f t="shared" ref="BR64" si="7">BR9</f>
        <v>Jun. 26</v>
      </c>
      <c r="BS64" s="1726"/>
    </row>
    <row r="65" spans="8:71" ht="19.5" customHeight="1">
      <c r="H65" s="523" t="s">
        <v>429</v>
      </c>
      <c r="I65" s="506">
        <v>1091</v>
      </c>
      <c r="J65" s="495">
        <v>1099</v>
      </c>
      <c r="K65" s="495">
        <v>1106</v>
      </c>
      <c r="L65" s="495">
        <v>1108</v>
      </c>
      <c r="M65" s="495">
        <v>1111</v>
      </c>
      <c r="N65" s="495">
        <v>1118</v>
      </c>
      <c r="O65" s="495">
        <v>1114</v>
      </c>
      <c r="P65" s="495">
        <v>1118</v>
      </c>
      <c r="Q65" s="495">
        <v>1112</v>
      </c>
      <c r="R65" s="495">
        <v>1116</v>
      </c>
      <c r="S65" s="495">
        <v>1118</v>
      </c>
      <c r="T65" s="495">
        <v>1122</v>
      </c>
      <c r="U65" s="495">
        <v>1036</v>
      </c>
      <c r="V65" s="495">
        <v>1037</v>
      </c>
      <c r="W65" s="495">
        <v>1037</v>
      </c>
      <c r="X65" s="495">
        <v>1041</v>
      </c>
      <c r="Y65" s="495">
        <v>1015</v>
      </c>
      <c r="Z65" s="495">
        <v>1016</v>
      </c>
      <c r="AA65" s="495">
        <v>1019</v>
      </c>
      <c r="AB65" s="495">
        <v>1021</v>
      </c>
      <c r="AC65" s="495">
        <v>998</v>
      </c>
      <c r="AD65" s="495">
        <v>999</v>
      </c>
      <c r="AE65" s="495">
        <v>1002</v>
      </c>
      <c r="AF65" s="496">
        <v>1005</v>
      </c>
      <c r="AG65" s="495">
        <v>922</v>
      </c>
      <c r="AH65" s="495">
        <v>924</v>
      </c>
      <c r="AI65" s="496">
        <v>924</v>
      </c>
      <c r="AJ65" s="496">
        <v>924</v>
      </c>
      <c r="AK65" s="496">
        <v>905</v>
      </c>
      <c r="AL65" s="496">
        <v>905</v>
      </c>
      <c r="AM65" s="496">
        <v>904</v>
      </c>
      <c r="AN65" s="495">
        <v>907</v>
      </c>
      <c r="AO65" s="495">
        <v>884</v>
      </c>
      <c r="AP65" s="495">
        <v>884</v>
      </c>
      <c r="AQ65" s="495">
        <v>882</v>
      </c>
      <c r="AR65" s="495">
        <v>883</v>
      </c>
      <c r="AS65" s="495">
        <v>904</v>
      </c>
      <c r="AT65" s="496">
        <v>905</v>
      </c>
      <c r="AU65" s="496">
        <v>898</v>
      </c>
      <c r="AV65" s="496">
        <v>884</v>
      </c>
      <c r="AW65" s="495">
        <v>830</v>
      </c>
      <c r="AX65" s="495">
        <v>831</v>
      </c>
      <c r="AY65" s="495">
        <v>828</v>
      </c>
      <c r="AZ65" s="495">
        <v>826</v>
      </c>
      <c r="BA65" s="495">
        <v>778</v>
      </c>
      <c r="BB65" s="496">
        <v>780</v>
      </c>
      <c r="BC65" s="496">
        <v>779</v>
      </c>
      <c r="BD65" s="496">
        <v>778</v>
      </c>
      <c r="BE65" s="495">
        <v>722</v>
      </c>
      <c r="BF65" s="495">
        <v>701</v>
      </c>
      <c r="BG65" s="1355">
        <v>702</v>
      </c>
      <c r="BH65" s="496">
        <v>703</v>
      </c>
      <c r="BI65" s="1355">
        <v>702</v>
      </c>
      <c r="BJ65" s="1355">
        <v>703</v>
      </c>
      <c r="BK65" s="496">
        <v>703</v>
      </c>
      <c r="BL65" s="1355">
        <v>703</v>
      </c>
      <c r="BM65" s="1355">
        <v>618</v>
      </c>
      <c r="BN65" s="1355">
        <v>620</v>
      </c>
      <c r="BO65" s="1355">
        <v>620</v>
      </c>
      <c r="BP65" s="1355">
        <v>620</v>
      </c>
      <c r="BQ65" s="1355">
        <v>584</v>
      </c>
      <c r="BR65" s="497">
        <v>584</v>
      </c>
      <c r="BS65" s="1726"/>
    </row>
    <row r="66" spans="8:71" ht="19.5" customHeight="1">
      <c r="H66" s="492" t="s">
        <v>430</v>
      </c>
      <c r="I66" s="506">
        <v>50</v>
      </c>
      <c r="J66" s="495">
        <v>52</v>
      </c>
      <c r="K66" s="495">
        <v>55</v>
      </c>
      <c r="L66" s="495">
        <v>57</v>
      </c>
      <c r="M66" s="495">
        <v>59</v>
      </c>
      <c r="N66" s="495">
        <v>59</v>
      </c>
      <c r="O66" s="495">
        <v>71</v>
      </c>
      <c r="P66" s="495">
        <v>75</v>
      </c>
      <c r="Q66" s="495">
        <v>80</v>
      </c>
      <c r="R66" s="495">
        <v>82</v>
      </c>
      <c r="S66" s="495">
        <v>84</v>
      </c>
      <c r="T66" s="495">
        <v>85</v>
      </c>
      <c r="U66" s="495">
        <v>120</v>
      </c>
      <c r="V66" s="495">
        <v>120</v>
      </c>
      <c r="W66" s="495">
        <v>124</v>
      </c>
      <c r="X66" s="495">
        <v>120</v>
      </c>
      <c r="Y66" s="495">
        <v>132</v>
      </c>
      <c r="Z66" s="495">
        <v>130</v>
      </c>
      <c r="AA66" s="495">
        <v>135</v>
      </c>
      <c r="AB66" s="495">
        <v>116</v>
      </c>
      <c r="AC66" s="495">
        <v>125</v>
      </c>
      <c r="AD66" s="495">
        <v>123</v>
      </c>
      <c r="AE66" s="495">
        <v>116</v>
      </c>
      <c r="AF66" s="496">
        <v>125</v>
      </c>
      <c r="AG66" s="495">
        <v>142</v>
      </c>
      <c r="AH66" s="495">
        <v>142</v>
      </c>
      <c r="AI66" s="496">
        <v>138</v>
      </c>
      <c r="AJ66" s="496">
        <v>138</v>
      </c>
      <c r="AK66" s="496">
        <v>150</v>
      </c>
      <c r="AL66" s="496">
        <v>150</v>
      </c>
      <c r="AM66" s="496">
        <v>148</v>
      </c>
      <c r="AN66" s="495">
        <v>150</v>
      </c>
      <c r="AO66" s="495">
        <v>163</v>
      </c>
      <c r="AP66" s="495">
        <v>163</v>
      </c>
      <c r="AQ66" s="495">
        <v>163</v>
      </c>
      <c r="AR66" s="495">
        <v>168</v>
      </c>
      <c r="AS66" s="495">
        <v>113</v>
      </c>
      <c r="AT66" s="496">
        <v>113</v>
      </c>
      <c r="AU66" s="496">
        <v>105</v>
      </c>
      <c r="AV66" s="496">
        <v>88</v>
      </c>
      <c r="AW66" s="495">
        <v>124</v>
      </c>
      <c r="AX66" s="495">
        <v>123</v>
      </c>
      <c r="AY66" s="495">
        <v>97</v>
      </c>
      <c r="AZ66" s="495">
        <v>88</v>
      </c>
      <c r="BA66" s="495">
        <v>98</v>
      </c>
      <c r="BB66" s="496">
        <v>98</v>
      </c>
      <c r="BC66" s="496">
        <v>77</v>
      </c>
      <c r="BD66" s="496">
        <v>78</v>
      </c>
      <c r="BE66" s="495">
        <v>96</v>
      </c>
      <c r="BF66" s="495">
        <v>93</v>
      </c>
      <c r="BG66" s="1355">
        <v>94</v>
      </c>
      <c r="BH66" s="496">
        <v>94</v>
      </c>
      <c r="BI66" s="1355">
        <v>96</v>
      </c>
      <c r="BJ66" s="1355">
        <v>96</v>
      </c>
      <c r="BK66" s="496">
        <v>97</v>
      </c>
      <c r="BL66" s="1355">
        <v>97</v>
      </c>
      <c r="BM66" s="1355">
        <v>154</v>
      </c>
      <c r="BN66" s="1355">
        <v>153</v>
      </c>
      <c r="BO66" s="1355">
        <v>153</v>
      </c>
      <c r="BP66" s="1355">
        <v>151</v>
      </c>
      <c r="BQ66" s="1355">
        <v>187</v>
      </c>
      <c r="BR66" s="497">
        <v>186</v>
      </c>
      <c r="BS66" s="1726"/>
    </row>
    <row r="67" spans="8:71" ht="19.5" customHeight="1">
      <c r="H67" s="524" t="s">
        <v>431</v>
      </c>
      <c r="I67" s="506">
        <v>330</v>
      </c>
      <c r="J67" s="495">
        <v>336</v>
      </c>
      <c r="K67" s="495">
        <v>343</v>
      </c>
      <c r="L67" s="495">
        <v>345</v>
      </c>
      <c r="M67" s="495">
        <v>357</v>
      </c>
      <c r="N67" s="495">
        <v>366</v>
      </c>
      <c r="O67" s="495">
        <v>381</v>
      </c>
      <c r="P67" s="495">
        <v>381</v>
      </c>
      <c r="Q67" s="495">
        <v>387</v>
      </c>
      <c r="R67" s="495">
        <v>383</v>
      </c>
      <c r="S67" s="495">
        <v>398</v>
      </c>
      <c r="T67" s="495">
        <v>400</v>
      </c>
      <c r="U67" s="495">
        <v>435</v>
      </c>
      <c r="V67" s="495">
        <v>446</v>
      </c>
      <c r="W67" s="495">
        <v>455</v>
      </c>
      <c r="X67" s="495">
        <v>472</v>
      </c>
      <c r="Y67" s="495">
        <v>492</v>
      </c>
      <c r="Z67" s="495">
        <v>506</v>
      </c>
      <c r="AA67" s="495">
        <v>511</v>
      </c>
      <c r="AB67" s="495">
        <v>532</v>
      </c>
      <c r="AC67" s="495">
        <v>551</v>
      </c>
      <c r="AD67" s="495">
        <v>556</v>
      </c>
      <c r="AE67" s="495">
        <v>568</v>
      </c>
      <c r="AF67" s="496">
        <v>567</v>
      </c>
      <c r="AG67" s="495">
        <v>617</v>
      </c>
      <c r="AH67" s="495">
        <v>638</v>
      </c>
      <c r="AI67" s="496">
        <v>661</v>
      </c>
      <c r="AJ67" s="496">
        <v>672</v>
      </c>
      <c r="AK67" s="496">
        <v>700</v>
      </c>
      <c r="AL67" s="496">
        <v>722</v>
      </c>
      <c r="AM67" s="496">
        <v>740</v>
      </c>
      <c r="AN67" s="495">
        <v>751</v>
      </c>
      <c r="AO67" s="495">
        <v>761</v>
      </c>
      <c r="AP67" s="495">
        <v>757</v>
      </c>
      <c r="AQ67" s="495">
        <v>763</v>
      </c>
      <c r="AR67" s="495">
        <v>759</v>
      </c>
      <c r="AS67" s="525">
        <v>776</v>
      </c>
      <c r="AT67" s="526">
        <v>783</v>
      </c>
      <c r="AU67" s="526">
        <v>792</v>
      </c>
      <c r="AV67" s="526">
        <v>749</v>
      </c>
      <c r="AW67" s="525">
        <v>729</v>
      </c>
      <c r="AX67" s="525">
        <v>725</v>
      </c>
      <c r="AY67" s="525">
        <v>730</v>
      </c>
      <c r="AZ67" s="525">
        <v>739</v>
      </c>
      <c r="BA67" s="525">
        <v>763</v>
      </c>
      <c r="BB67" s="526">
        <v>840</v>
      </c>
      <c r="BC67" s="526">
        <v>856</v>
      </c>
      <c r="BD67" s="526">
        <v>871</v>
      </c>
      <c r="BE67" s="525">
        <v>912</v>
      </c>
      <c r="BF67" s="525">
        <v>950</v>
      </c>
      <c r="BG67" s="1357">
        <v>971</v>
      </c>
      <c r="BH67" s="526">
        <v>989</v>
      </c>
      <c r="BI67" s="1357">
        <v>1018</v>
      </c>
      <c r="BJ67" s="1357">
        <v>1027</v>
      </c>
      <c r="BK67" s="526">
        <v>1025</v>
      </c>
      <c r="BL67" s="1357">
        <v>1029</v>
      </c>
      <c r="BM67" s="1357">
        <v>1026</v>
      </c>
      <c r="BN67" s="1357">
        <v>1041</v>
      </c>
      <c r="BO67" s="1357">
        <v>1059</v>
      </c>
      <c r="BP67" s="1357">
        <v>1062</v>
      </c>
      <c r="BQ67" s="1357">
        <v>1065</v>
      </c>
      <c r="BR67" s="527">
        <v>1077</v>
      </c>
      <c r="BS67" s="1726"/>
    </row>
    <row r="68" spans="8:71" ht="19.5" customHeight="1">
      <c r="H68" s="512" t="s">
        <v>406</v>
      </c>
      <c r="I68" s="507">
        <v>1471</v>
      </c>
      <c r="J68" s="499">
        <v>1487</v>
      </c>
      <c r="K68" s="499">
        <v>1504</v>
      </c>
      <c r="L68" s="499">
        <v>1510</v>
      </c>
      <c r="M68" s="499">
        <v>1527</v>
      </c>
      <c r="N68" s="499">
        <v>1543</v>
      </c>
      <c r="O68" s="499">
        <v>1566</v>
      </c>
      <c r="P68" s="499">
        <v>1574</v>
      </c>
      <c r="Q68" s="499">
        <v>1579</v>
      </c>
      <c r="R68" s="499">
        <v>1581</v>
      </c>
      <c r="S68" s="499">
        <v>1600</v>
      </c>
      <c r="T68" s="499">
        <v>1607</v>
      </c>
      <c r="U68" s="499">
        <v>1591</v>
      </c>
      <c r="V68" s="499">
        <v>1603</v>
      </c>
      <c r="W68" s="499">
        <v>1616</v>
      </c>
      <c r="X68" s="499">
        <v>1633</v>
      </c>
      <c r="Y68" s="499">
        <v>1639</v>
      </c>
      <c r="Z68" s="499">
        <v>1652</v>
      </c>
      <c r="AA68" s="499">
        <v>1665</v>
      </c>
      <c r="AB68" s="499">
        <v>1669</v>
      </c>
      <c r="AC68" s="499">
        <v>1674</v>
      </c>
      <c r="AD68" s="499">
        <v>1678</v>
      </c>
      <c r="AE68" s="499">
        <v>1686</v>
      </c>
      <c r="AF68" s="500">
        <v>1697</v>
      </c>
      <c r="AG68" s="499">
        <v>1681</v>
      </c>
      <c r="AH68" s="499">
        <v>1704</v>
      </c>
      <c r="AI68" s="500">
        <v>1723</v>
      </c>
      <c r="AJ68" s="500">
        <v>1734</v>
      </c>
      <c r="AK68" s="500">
        <v>1755</v>
      </c>
      <c r="AL68" s="500">
        <v>1777</v>
      </c>
      <c r="AM68" s="500">
        <v>1792</v>
      </c>
      <c r="AN68" s="499">
        <v>1808</v>
      </c>
      <c r="AO68" s="499">
        <v>1808</v>
      </c>
      <c r="AP68" s="499">
        <v>1804</v>
      </c>
      <c r="AQ68" s="499">
        <v>1808</v>
      </c>
      <c r="AR68" s="499">
        <v>1810</v>
      </c>
      <c r="AS68" s="499">
        <v>1793</v>
      </c>
      <c r="AT68" s="500">
        <v>1801</v>
      </c>
      <c r="AU68" s="500">
        <v>1795</v>
      </c>
      <c r="AV68" s="500">
        <v>1721</v>
      </c>
      <c r="AW68" s="499">
        <v>1683</v>
      </c>
      <c r="AX68" s="499">
        <v>1679</v>
      </c>
      <c r="AY68" s="499">
        <v>1655</v>
      </c>
      <c r="AZ68" s="499">
        <v>1653</v>
      </c>
      <c r="BA68" s="499">
        <v>1639</v>
      </c>
      <c r="BB68" s="500">
        <v>1718</v>
      </c>
      <c r="BC68" s="500">
        <v>1712</v>
      </c>
      <c r="BD68" s="500">
        <v>1727</v>
      </c>
      <c r="BE68" s="499">
        <v>1730</v>
      </c>
      <c r="BF68" s="499">
        <v>1744</v>
      </c>
      <c r="BG68" s="1356">
        <v>1767</v>
      </c>
      <c r="BH68" s="500">
        <v>1786</v>
      </c>
      <c r="BI68" s="1356">
        <v>1816</v>
      </c>
      <c r="BJ68" s="1356">
        <v>1826</v>
      </c>
      <c r="BK68" s="500">
        <v>1825</v>
      </c>
      <c r="BL68" s="1356">
        <v>1829</v>
      </c>
      <c r="BM68" s="1356">
        <v>1798</v>
      </c>
      <c r="BN68" s="1356">
        <v>1814</v>
      </c>
      <c r="BO68" s="1744">
        <v>1832</v>
      </c>
      <c r="BP68" s="1356">
        <v>1833</v>
      </c>
      <c r="BQ68" s="1744">
        <v>1836</v>
      </c>
      <c r="BR68" s="501">
        <f>SUM(BR65:BR67)</f>
        <v>1847</v>
      </c>
      <c r="BS68" s="1726"/>
    </row>
    <row r="69" spans="8:71" ht="19.5" customHeight="1">
      <c r="H69" s="529" t="s">
        <v>432</v>
      </c>
      <c r="I69" s="530">
        <v>9425</v>
      </c>
      <c r="J69" s="531">
        <v>9452</v>
      </c>
      <c r="K69" s="531">
        <v>9498</v>
      </c>
      <c r="L69" s="531">
        <v>9513</v>
      </c>
      <c r="M69" s="531">
        <v>9534</v>
      </c>
      <c r="N69" s="531">
        <v>9584</v>
      </c>
      <c r="O69" s="531">
        <v>9644</v>
      </c>
      <c r="P69" s="531">
        <v>9650</v>
      </c>
      <c r="Q69" s="531">
        <v>9641</v>
      </c>
      <c r="R69" s="531">
        <v>9586</v>
      </c>
      <c r="S69" s="531">
        <v>9591</v>
      </c>
      <c r="T69" s="531">
        <v>9490</v>
      </c>
      <c r="U69" s="531">
        <v>9385</v>
      </c>
      <c r="V69" s="531">
        <v>9353</v>
      </c>
      <c r="W69" s="531">
        <v>9319</v>
      </c>
      <c r="X69" s="531">
        <v>9265</v>
      </c>
      <c r="Y69" s="531">
        <v>9225</v>
      </c>
      <c r="Z69" s="531">
        <v>9229</v>
      </c>
      <c r="AA69" s="531">
        <v>9235</v>
      </c>
      <c r="AB69" s="531">
        <v>9079</v>
      </c>
      <c r="AC69" s="531">
        <v>9017</v>
      </c>
      <c r="AD69" s="531">
        <v>8930</v>
      </c>
      <c r="AE69" s="531">
        <v>8768</v>
      </c>
      <c r="AF69" s="532">
        <v>8479</v>
      </c>
      <c r="AG69" s="531">
        <v>8300</v>
      </c>
      <c r="AH69" s="531">
        <v>8241</v>
      </c>
      <c r="AI69" s="532">
        <v>8114</v>
      </c>
      <c r="AJ69" s="532">
        <v>7988</v>
      </c>
      <c r="AK69" s="532">
        <v>7944</v>
      </c>
      <c r="AL69" s="532">
        <v>7913</v>
      </c>
      <c r="AM69" s="532">
        <v>7831</v>
      </c>
      <c r="AN69" s="531">
        <v>7185</v>
      </c>
      <c r="AO69" s="531">
        <v>7172</v>
      </c>
      <c r="AP69" s="531">
        <v>7137</v>
      </c>
      <c r="AQ69" s="531">
        <v>7036</v>
      </c>
      <c r="AR69" s="530">
        <v>6777</v>
      </c>
      <c r="AS69" s="531">
        <v>6704</v>
      </c>
      <c r="AT69" s="532">
        <v>6629</v>
      </c>
      <c r="AU69" s="532">
        <v>6408</v>
      </c>
      <c r="AV69" s="532">
        <v>5785</v>
      </c>
      <c r="AW69" s="531">
        <v>5589</v>
      </c>
      <c r="AX69" s="531">
        <v>5547</v>
      </c>
      <c r="AY69" s="531">
        <v>5450</v>
      </c>
      <c r="AZ69" s="531">
        <v>5179</v>
      </c>
      <c r="BA69" s="531">
        <v>5049</v>
      </c>
      <c r="BB69" s="532">
        <v>4984</v>
      </c>
      <c r="BC69" s="532">
        <v>4817</v>
      </c>
      <c r="BD69" s="532">
        <v>4563</v>
      </c>
      <c r="BE69" s="531">
        <v>4494</v>
      </c>
      <c r="BF69" s="531">
        <v>4463</v>
      </c>
      <c r="BG69" s="1358">
        <v>4444</v>
      </c>
      <c r="BH69" s="532">
        <v>4329</v>
      </c>
      <c r="BI69" s="1358">
        <v>4334</v>
      </c>
      <c r="BJ69" s="1358">
        <v>4322</v>
      </c>
      <c r="BK69" s="532">
        <v>4293</v>
      </c>
      <c r="BL69" s="1358">
        <v>4288</v>
      </c>
      <c r="BM69" s="1358">
        <v>4239</v>
      </c>
      <c r="BN69" s="1358">
        <v>4210</v>
      </c>
      <c r="BO69" s="1745">
        <v>4185</v>
      </c>
      <c r="BP69" s="1358">
        <v>4162</v>
      </c>
      <c r="BQ69" s="1745">
        <v>4120</v>
      </c>
      <c r="BR69" s="533">
        <v>4105</v>
      </c>
      <c r="BS69" s="1726"/>
    </row>
    <row r="70" spans="8:71" ht="19.5" customHeight="1"/>
    <row r="71" spans="8:71" ht="19.5" customHeight="1"/>
    <row r="72" spans="8:71" ht="19.5" customHeight="1"/>
  </sheetData>
  <mergeCells count="24">
    <mergeCell ref="D17:E17"/>
    <mergeCell ref="D18:E18"/>
    <mergeCell ref="D19:E19"/>
    <mergeCell ref="C12:E12"/>
    <mergeCell ref="D13:E13"/>
    <mergeCell ref="D14:E14"/>
    <mergeCell ref="D15:E15"/>
    <mergeCell ref="D16:E16"/>
    <mergeCell ref="D20:E20"/>
    <mergeCell ref="B4:E4"/>
    <mergeCell ref="H62:BE62"/>
    <mergeCell ref="D21:E21"/>
    <mergeCell ref="D22:E22"/>
    <mergeCell ref="D24:E24"/>
    <mergeCell ref="C26:E26"/>
    <mergeCell ref="C28:E28"/>
    <mergeCell ref="D23:F23"/>
    <mergeCell ref="C30:E30"/>
    <mergeCell ref="C32:E32"/>
    <mergeCell ref="C34:E34"/>
    <mergeCell ref="C36:E36"/>
    <mergeCell ref="C38:E38"/>
    <mergeCell ref="C8:E8"/>
    <mergeCell ref="C10:E10"/>
  </mergeCells>
  <phoneticPr fontId="3" type="noConversion"/>
  <hyperlinks>
    <hyperlink ref="C12" location="G_IS!A1" display="KB Financial Group" xr:uid="{00000000-0004-0000-0D00-000000000000}"/>
    <hyperlink ref="D14:E14" location="G_BS!A1" display="Condensed Balance Sheet" xr:uid="{00000000-0004-0000-0D00-000001000000}"/>
    <hyperlink ref="D15:E15" location="'G_Interest Income'!A1" display="Interest Income / Spread / Margin" xr:uid="{00000000-0004-0000-0D00-000002000000}"/>
    <hyperlink ref="D16:E16" location="G_Fee!A1" display="Fee and Commission Income" xr:uid="{00000000-0004-0000-0D00-000003000000}"/>
    <hyperlink ref="D17:E17" location="G_Other!A1" display="Other Operating Income" xr:uid="{00000000-0004-0000-0D00-000004000000}"/>
    <hyperlink ref="D18:E18" location="G_Provision!A1" display="Provision for Credit Losses" xr:uid="{00000000-0004-0000-0D00-000005000000}"/>
    <hyperlink ref="D19:E19" location="'G_G&amp;A'!A1" display="General &amp; Administrative Expenses" xr:uid="{00000000-0004-0000-0D00-000006000000}"/>
    <hyperlink ref="D20:E20" location="G_AQ!A1" display="Asset Quality" xr:uid="{00000000-0004-0000-0D00-000007000000}"/>
    <hyperlink ref="D21:E21" location="G_CAR!A1" display="Capital Adequacy" xr:uid="{00000000-0004-0000-0D00-000008000000}"/>
    <hyperlink ref="D22:E22" location="G_Structure!A1" display="Organizational Structure" xr:uid="{00000000-0004-0000-0D00-000009000000}"/>
    <hyperlink ref="D13:E13" location="G_IS!A1" display="Condensed Income Statement" xr:uid="{00000000-0004-0000-0D00-00000A000000}"/>
    <hyperlink ref="D24:E24" location="'G_Credit Rating'!A1" display="Credit Ratings" xr:uid="{00000000-0004-0000-0D00-00000B000000}"/>
    <hyperlink ref="C10" location="Hightlights!A1" display="Highlights" xr:uid="{00000000-0004-0000-0D00-00000C000000}"/>
    <hyperlink ref="C10:E10" location="'Financial Highlights'!A1" display="Finanial Highlights" xr:uid="{00000000-0004-0000-0D00-00000D000000}"/>
    <hyperlink ref="C26" location="B_IS!A1" display="KB Kookmin Bank" xr:uid="{00000000-0004-0000-0D00-00000E000000}"/>
    <hyperlink ref="C28" location="S_IS!A1" display="KB Securities" xr:uid="{00000000-0004-0000-0D00-00000F000000}"/>
    <hyperlink ref="C32" location="C_IS!A1" display="KB Kookmin Card" xr:uid="{00000000-0004-0000-0D00-000010000000}"/>
    <hyperlink ref="C36" location="Other_IS!A1" display="Other Subsidiaries" xr:uid="{00000000-0004-0000-0D00-000011000000}"/>
    <hyperlink ref="C38" location="Contacts!A1" display="Contacts" xr:uid="{00000000-0004-0000-0D00-000012000000}"/>
    <hyperlink ref="C30" location="I_Key!A1" display="KB Insurance" xr:uid="{00000000-0004-0000-0D00-000013000000}"/>
    <hyperlink ref="C34:E34" location="L_IS!A1" display="KB Life Insurance" xr:uid="{00000000-0004-0000-0D00-000014000000}"/>
    <hyperlink ref="C8:E8" location="Disclaimer!A1" display="Disclaimer" xr:uid="{00000000-0004-0000-0D00-000015000000}"/>
  </hyperlinks>
  <pageMargins left="0.39370078740157483" right="0.39370078740157483" top="0.47244094488188981" bottom="0.47244094488188981" header="0.31496062992125984" footer="0.31496062992125984"/>
  <pageSetup paperSize="9" scale="55" fitToHeight="0" orientation="landscape" r:id="rId1"/>
  <headerFooter alignWithMargins="0"/>
  <rowBreaks count="1" manualBreakCount="1">
    <brk id="43" max="69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BM67"/>
  <sheetViews>
    <sheetView showGridLines="0" view="pageBreakPreview" zoomScale="70" zoomScaleNormal="70" zoomScaleSheetLayoutView="70" workbookViewId="0">
      <selection activeCell="D23" sqref="D23:E23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12" width="33.625" style="38" customWidth="1"/>
    <col min="13" max="16384" width="10.75" style="38"/>
  </cols>
  <sheetData>
    <row r="1" spans="2:12" ht="5.25" customHeight="1"/>
    <row r="2" spans="2:12" ht="28.5" customHeight="1">
      <c r="H2" s="39"/>
      <c r="I2" s="224"/>
    </row>
    <row r="3" spans="2:12" ht="3" customHeight="1">
      <c r="H3" s="40"/>
    </row>
    <row r="4" spans="2:12" ht="30" customHeight="1">
      <c r="B4" s="1879" t="s">
        <v>37</v>
      </c>
      <c r="C4" s="1879"/>
      <c r="D4" s="1879"/>
      <c r="E4" s="1879"/>
      <c r="F4" s="42"/>
      <c r="G4" s="42"/>
      <c r="H4" s="64" t="s">
        <v>30</v>
      </c>
      <c r="I4" s="42"/>
      <c r="J4" s="42"/>
      <c r="K4" s="42"/>
      <c r="L4" s="42"/>
    </row>
    <row r="5" spans="2:12" ht="18" customHeight="1">
      <c r="B5" s="222"/>
      <c r="C5" s="222"/>
      <c r="D5" s="222"/>
      <c r="E5" s="222"/>
      <c r="H5" s="224"/>
    </row>
    <row r="6" spans="2:12" ht="3" customHeight="1" thickBot="1">
      <c r="H6" s="40"/>
    </row>
    <row r="7" spans="2:12" ht="12" customHeight="1" thickTop="1">
      <c r="B7" s="185"/>
      <c r="C7" s="67"/>
      <c r="D7" s="67"/>
      <c r="E7" s="68"/>
      <c r="H7" s="48"/>
      <c r="I7" s="48"/>
      <c r="J7" s="48"/>
      <c r="K7" s="48"/>
      <c r="L7" s="226"/>
    </row>
    <row r="8" spans="2:12" ht="19.5" customHeight="1">
      <c r="B8" s="74"/>
      <c r="C8" s="1875" t="s">
        <v>2</v>
      </c>
      <c r="D8" s="1875"/>
      <c r="E8" s="1876"/>
      <c r="F8" s="56"/>
      <c r="H8" s="534" t="s">
        <v>903</v>
      </c>
      <c r="I8" s="73"/>
      <c r="J8" s="73"/>
      <c r="K8" s="73"/>
      <c r="L8" s="73"/>
    </row>
    <row r="9" spans="2:12" ht="19.5" customHeight="1" thickBot="1">
      <c r="B9" s="71"/>
      <c r="C9" s="75"/>
      <c r="D9" s="75"/>
      <c r="E9" s="76"/>
      <c r="F9" s="75"/>
      <c r="H9" s="535"/>
      <c r="I9" s="535" t="s">
        <v>433</v>
      </c>
      <c r="J9" s="535" t="s">
        <v>434</v>
      </c>
      <c r="K9" s="535" t="s">
        <v>435</v>
      </c>
      <c r="L9" s="535" t="s">
        <v>436</v>
      </c>
    </row>
    <row r="10" spans="2:12" ht="19.5" customHeight="1">
      <c r="B10" s="74"/>
      <c r="C10" s="1875" t="s">
        <v>36</v>
      </c>
      <c r="D10" s="1875"/>
      <c r="E10" s="1876"/>
      <c r="F10" s="56"/>
      <c r="H10" s="536" t="s">
        <v>437</v>
      </c>
      <c r="I10" s="536" t="s">
        <v>438</v>
      </c>
      <c r="J10" s="536" t="s">
        <v>439</v>
      </c>
      <c r="K10" s="536" t="s">
        <v>440</v>
      </c>
      <c r="L10" s="536" t="s">
        <v>441</v>
      </c>
    </row>
    <row r="11" spans="2:12" ht="19.5" customHeight="1">
      <c r="B11" s="74"/>
      <c r="C11" s="89"/>
      <c r="D11" s="75"/>
      <c r="E11" s="76"/>
      <c r="F11" s="75"/>
      <c r="H11" s="536" t="s">
        <v>442</v>
      </c>
      <c r="I11" s="536" t="s">
        <v>443</v>
      </c>
      <c r="J11" s="536" t="s">
        <v>444</v>
      </c>
      <c r="K11" s="536" t="s">
        <v>440</v>
      </c>
      <c r="L11" s="536" t="s">
        <v>445</v>
      </c>
    </row>
    <row r="12" spans="2:12" ht="19.5" customHeight="1">
      <c r="B12" s="74"/>
      <c r="C12" s="1875" t="s">
        <v>0</v>
      </c>
      <c r="D12" s="1875"/>
      <c r="E12" s="1876"/>
      <c r="F12" s="56"/>
      <c r="H12" s="537" t="s">
        <v>446</v>
      </c>
      <c r="I12" s="469"/>
      <c r="J12" s="90"/>
      <c r="K12" s="90"/>
      <c r="L12" s="90"/>
    </row>
    <row r="13" spans="2:12" ht="19.5" customHeight="1">
      <c r="B13" s="74"/>
      <c r="C13" s="206"/>
      <c r="D13" s="1886" t="s">
        <v>9</v>
      </c>
      <c r="E13" s="1887"/>
      <c r="F13" s="208"/>
      <c r="H13" s="192"/>
      <c r="I13" s="469"/>
      <c r="J13" s="90"/>
      <c r="K13" s="90"/>
      <c r="L13" s="90"/>
    </row>
    <row r="14" spans="2:12" ht="19.5" customHeight="1">
      <c r="B14" s="74"/>
      <c r="C14" s="206"/>
      <c r="D14" s="1886" t="s">
        <v>11</v>
      </c>
      <c r="E14" s="1887"/>
      <c r="F14" s="208"/>
      <c r="H14" s="192"/>
      <c r="I14" s="469"/>
      <c r="J14" s="90"/>
      <c r="K14" s="90"/>
      <c r="L14" s="90"/>
    </row>
    <row r="15" spans="2:12" ht="19.5" customHeight="1">
      <c r="B15" s="74"/>
      <c r="C15" s="206"/>
      <c r="D15" s="1886" t="s">
        <v>12</v>
      </c>
      <c r="E15" s="1887"/>
      <c r="F15" s="208"/>
      <c r="H15" s="192"/>
      <c r="I15" s="469"/>
      <c r="J15" s="90"/>
      <c r="K15" s="90"/>
      <c r="L15" s="90"/>
    </row>
    <row r="16" spans="2:12" ht="19.5" customHeight="1">
      <c r="B16" s="74"/>
      <c r="C16" s="206"/>
      <c r="D16" s="1886" t="s">
        <v>14</v>
      </c>
      <c r="E16" s="1887"/>
      <c r="F16" s="208"/>
      <c r="H16" s="202"/>
      <c r="I16" s="538"/>
      <c r="J16" s="248"/>
      <c r="K16" s="248"/>
      <c r="L16" s="248"/>
    </row>
    <row r="17" spans="2:12" ht="19.5" customHeight="1">
      <c r="B17" s="74"/>
      <c r="C17" s="206"/>
      <c r="D17" s="1886" t="s">
        <v>16</v>
      </c>
      <c r="E17" s="1887"/>
      <c r="F17" s="208"/>
      <c r="H17" s="192"/>
      <c r="I17" s="469"/>
      <c r="J17" s="90"/>
      <c r="K17" s="90"/>
      <c r="L17" s="90"/>
    </row>
    <row r="18" spans="2:12" ht="19.5" customHeight="1">
      <c r="B18" s="74"/>
      <c r="C18" s="206"/>
      <c r="D18" s="1886" t="s">
        <v>19</v>
      </c>
      <c r="E18" s="1887"/>
      <c r="F18" s="208"/>
      <c r="H18" s="192"/>
      <c r="I18" s="469"/>
      <c r="J18" s="90"/>
      <c r="K18" s="90"/>
      <c r="L18" s="90"/>
    </row>
    <row r="19" spans="2:12" ht="19.5" customHeight="1">
      <c r="B19" s="74"/>
      <c r="C19" s="206"/>
      <c r="D19" s="1886" t="s">
        <v>21</v>
      </c>
      <c r="E19" s="1887"/>
      <c r="F19" s="208"/>
      <c r="H19" s="192"/>
      <c r="I19" s="469"/>
      <c r="J19" s="90"/>
      <c r="K19" s="90"/>
      <c r="L19" s="90"/>
    </row>
    <row r="20" spans="2:12" ht="19.5" customHeight="1">
      <c r="B20" s="74"/>
      <c r="C20" s="206"/>
      <c r="D20" s="1886" t="s">
        <v>22</v>
      </c>
      <c r="E20" s="1887"/>
      <c r="F20" s="208"/>
      <c r="H20" s="202"/>
      <c r="I20" s="538"/>
      <c r="J20" s="248"/>
      <c r="K20" s="248"/>
      <c r="L20" s="248"/>
    </row>
    <row r="21" spans="2:12" ht="19.5" customHeight="1">
      <c r="B21" s="74"/>
      <c r="C21" s="206"/>
      <c r="D21" s="1886" t="s">
        <v>26</v>
      </c>
      <c r="E21" s="1887"/>
      <c r="F21" s="208"/>
      <c r="H21" s="202"/>
      <c r="I21" s="538"/>
      <c r="J21" s="248"/>
      <c r="K21" s="248"/>
      <c r="L21" s="248"/>
    </row>
    <row r="22" spans="2:12" ht="19.5" customHeight="1">
      <c r="B22" s="74"/>
      <c r="C22" s="206"/>
      <c r="D22" s="1886" t="s">
        <v>27</v>
      </c>
      <c r="E22" s="1887"/>
      <c r="F22" s="208"/>
      <c r="H22" s="305"/>
      <c r="I22" s="308"/>
      <c r="J22" s="308"/>
      <c r="K22" s="308"/>
      <c r="L22" s="308"/>
    </row>
    <row r="23" spans="2:12" ht="19.5" customHeight="1">
      <c r="B23" s="71"/>
      <c r="C23" s="206"/>
      <c r="D23" s="1886" t="s">
        <v>29</v>
      </c>
      <c r="E23" s="1887"/>
      <c r="F23" s="208"/>
      <c r="H23" s="539"/>
      <c r="I23" s="172"/>
      <c r="J23" s="172"/>
      <c r="K23" s="172"/>
      <c r="L23" s="172"/>
    </row>
    <row r="24" spans="2:12" ht="19.5" customHeight="1">
      <c r="B24" s="71"/>
      <c r="C24" s="206"/>
      <c r="D24" s="1884" t="s">
        <v>30</v>
      </c>
      <c r="E24" s="1884"/>
      <c r="F24" s="1884"/>
      <c r="H24" s="539"/>
      <c r="I24" s="172"/>
      <c r="J24" s="172"/>
      <c r="K24" s="172"/>
      <c r="L24" s="172"/>
    </row>
    <row r="25" spans="2:12" ht="19.5" customHeight="1">
      <c r="B25" s="71"/>
      <c r="C25" s="56"/>
      <c r="D25" s="56"/>
      <c r="E25" s="325"/>
      <c r="F25" s="56"/>
      <c r="H25" s="459"/>
      <c r="I25" s="308"/>
      <c r="J25" s="308"/>
      <c r="K25" s="308"/>
      <c r="L25" s="308"/>
    </row>
    <row r="26" spans="2:12" ht="19.5" customHeight="1">
      <c r="B26" s="71"/>
      <c r="C26" s="1875" t="s">
        <v>6</v>
      </c>
      <c r="D26" s="1875"/>
      <c r="E26" s="1876"/>
      <c r="F26" s="75"/>
      <c r="H26" s="539"/>
      <c r="I26" s="172"/>
      <c r="J26" s="172"/>
      <c r="K26" s="172"/>
      <c r="L26" s="172"/>
    </row>
    <row r="27" spans="2:12" ht="19.5" customHeight="1">
      <c r="B27" s="71"/>
      <c r="C27" s="230"/>
      <c r="D27" s="227"/>
      <c r="E27" s="228"/>
      <c r="F27" s="56"/>
      <c r="H27" s="178"/>
      <c r="I27" s="340"/>
      <c r="J27" s="83"/>
      <c r="K27" s="83"/>
      <c r="L27" s="83"/>
    </row>
    <row r="28" spans="2:12" ht="19.5" customHeight="1">
      <c r="B28" s="245"/>
      <c r="C28" s="1875" t="s">
        <v>7</v>
      </c>
      <c r="D28" s="1875"/>
      <c r="E28" s="1890"/>
      <c r="F28" s="75"/>
      <c r="H28" s="178"/>
      <c r="I28" s="327"/>
      <c r="J28" s="327"/>
      <c r="K28" s="327"/>
      <c r="L28" s="327"/>
    </row>
    <row r="29" spans="2:12" ht="19.5" customHeight="1">
      <c r="B29" s="245"/>
      <c r="C29" s="56"/>
      <c r="D29" s="235"/>
      <c r="E29" s="283"/>
      <c r="F29" s="56"/>
    </row>
    <row r="30" spans="2:12" ht="19.5" customHeight="1">
      <c r="B30" s="245"/>
      <c r="C30" s="1875" t="s">
        <v>31</v>
      </c>
      <c r="D30" s="1875"/>
      <c r="E30" s="1890"/>
      <c r="F30" s="75"/>
    </row>
    <row r="31" spans="2:12" ht="19.5" customHeight="1">
      <c r="B31" s="245"/>
      <c r="C31" s="56"/>
      <c r="D31" s="235"/>
      <c r="E31" s="283"/>
      <c r="F31" s="56"/>
    </row>
    <row r="32" spans="2:12" ht="19.5" customHeight="1">
      <c r="B32" s="245"/>
      <c r="C32" s="1875" t="s">
        <v>17</v>
      </c>
      <c r="D32" s="1875"/>
      <c r="E32" s="1890"/>
      <c r="F32" s="75"/>
    </row>
    <row r="33" spans="2:6" ht="19.5" customHeight="1">
      <c r="B33" s="245"/>
      <c r="C33" s="56"/>
      <c r="D33" s="235"/>
      <c r="E33" s="283"/>
      <c r="F33" s="540"/>
    </row>
    <row r="34" spans="2:6" ht="19.5" customHeight="1">
      <c r="B34" s="245"/>
      <c r="C34" s="1873" t="s">
        <v>8</v>
      </c>
      <c r="D34" s="1873"/>
      <c r="E34" s="1874"/>
      <c r="F34" s="75"/>
    </row>
    <row r="35" spans="2:6" ht="19.5" customHeight="1">
      <c r="B35" s="245"/>
      <c r="C35" s="227"/>
      <c r="D35" s="227"/>
      <c r="E35" s="273"/>
      <c r="F35" s="56"/>
    </row>
    <row r="36" spans="2:6" ht="19.5" customHeight="1">
      <c r="B36" s="245"/>
      <c r="C36" s="1875" t="s">
        <v>25</v>
      </c>
      <c r="D36" s="1875"/>
      <c r="E36" s="1890"/>
      <c r="F36" s="56"/>
    </row>
    <row r="37" spans="2:6" ht="19.5" customHeight="1">
      <c r="B37" s="245"/>
      <c r="C37" s="235"/>
      <c r="D37" s="235"/>
      <c r="E37" s="283"/>
      <c r="F37" s="540"/>
    </row>
    <row r="38" spans="2:6" ht="19.5" customHeight="1">
      <c r="B38" s="245"/>
      <c r="C38" s="1875" t="s">
        <v>32</v>
      </c>
      <c r="D38" s="1875"/>
      <c r="E38" s="1890"/>
    </row>
    <row r="39" spans="2:6" ht="19.5" customHeight="1" thickBot="1">
      <c r="B39" s="296"/>
      <c r="C39" s="297"/>
      <c r="D39" s="297"/>
      <c r="E39" s="298"/>
    </row>
    <row r="40" spans="2:6" ht="19.5" customHeight="1" thickTop="1"/>
    <row r="41" spans="2:6" ht="19.5" customHeight="1"/>
    <row r="42" spans="2:6" ht="19.5" customHeight="1"/>
    <row r="43" spans="2:6" ht="19.5" customHeight="1"/>
    <row r="44" spans="2:6" ht="19.5" customHeight="1"/>
    <row r="45" spans="2:6" ht="19.5" customHeight="1"/>
    <row r="46" spans="2:6" ht="19.5" customHeight="1"/>
    <row r="47" spans="2:6" ht="19.5" customHeight="1"/>
    <row r="67" spans="65:65" ht="18" customHeight="1">
      <c r="BM67" s="38">
        <v>1026</v>
      </c>
    </row>
  </sheetData>
  <mergeCells count="23">
    <mergeCell ref="D14:E14"/>
    <mergeCell ref="B4:E4"/>
    <mergeCell ref="C8:E8"/>
    <mergeCell ref="C10:E10"/>
    <mergeCell ref="C12:E12"/>
    <mergeCell ref="D13:E13"/>
    <mergeCell ref="C28:E28"/>
    <mergeCell ref="D15:E15"/>
    <mergeCell ref="D16:E16"/>
    <mergeCell ref="D17:E17"/>
    <mergeCell ref="D18:E18"/>
    <mergeCell ref="D19:E19"/>
    <mergeCell ref="D20:E20"/>
    <mergeCell ref="D24:F24"/>
    <mergeCell ref="D21:E21"/>
    <mergeCell ref="D22:E22"/>
    <mergeCell ref="D23:E23"/>
    <mergeCell ref="C26:E26"/>
    <mergeCell ref="C30:E30"/>
    <mergeCell ref="C32:E32"/>
    <mergeCell ref="C34:E34"/>
    <mergeCell ref="C36:E36"/>
    <mergeCell ref="C38:E38"/>
  </mergeCells>
  <phoneticPr fontId="3" type="noConversion"/>
  <hyperlinks>
    <hyperlink ref="C12" location="G_IS!A1" display="KB Financial Group" xr:uid="{00000000-0004-0000-0E00-000000000000}"/>
    <hyperlink ref="D14:E14" location="G_BS!A1" display="Condensed Balance Sheet" xr:uid="{00000000-0004-0000-0E00-000001000000}"/>
    <hyperlink ref="D15:E15" location="'G_Interest Income'!A1" display="Interest Income / Spread / Margin" xr:uid="{00000000-0004-0000-0E00-000002000000}"/>
    <hyperlink ref="D16:E16" location="G_Fee!A1" display="Fee and Commission Income" xr:uid="{00000000-0004-0000-0E00-000003000000}"/>
    <hyperlink ref="D17:E17" location="G_Other!A1" display="Other Operating Income" xr:uid="{00000000-0004-0000-0E00-000004000000}"/>
    <hyperlink ref="D18:E18" location="G_Provision!A1" display="Provision for Credit Losses" xr:uid="{00000000-0004-0000-0E00-000005000000}"/>
    <hyperlink ref="D19:E19" location="'G_G&amp;A'!A1" display="General &amp; Administrative Expenses" xr:uid="{00000000-0004-0000-0E00-000006000000}"/>
    <hyperlink ref="D20:E20" location="G_AQ!A1" display="Asset Quality" xr:uid="{00000000-0004-0000-0E00-000007000000}"/>
    <hyperlink ref="D21:E21" location="G_CAR!A1" display="Capital Adequacy" xr:uid="{00000000-0004-0000-0E00-000008000000}"/>
    <hyperlink ref="D22:E22" location="G_Structure!A1" display="Organizational Structure" xr:uid="{00000000-0004-0000-0E00-000009000000}"/>
    <hyperlink ref="D13:E13" location="G_IS!A1" display="Condensed Income Statement" xr:uid="{00000000-0004-0000-0E00-00000A000000}"/>
    <hyperlink ref="D23:E23" location="G_Employees!A1" display="Employees / Branches" xr:uid="{00000000-0004-0000-0E00-00000B000000}"/>
    <hyperlink ref="C10" location="Hightlights!A1" display="Highlights" xr:uid="{00000000-0004-0000-0E00-00000C000000}"/>
    <hyperlink ref="C10:E10" location="'Financial Highlights'!A1" display="Finanial Highlights" xr:uid="{00000000-0004-0000-0E00-00000D000000}"/>
    <hyperlink ref="C26" location="B_IS!A1" display="KB Kookmin Bank" xr:uid="{00000000-0004-0000-0E00-00000E000000}"/>
    <hyperlink ref="C28" location="S_IS!A1" display="KB Securities" xr:uid="{00000000-0004-0000-0E00-00000F000000}"/>
    <hyperlink ref="C32" location="C_IS!A1" display="KB Kookmin Card" xr:uid="{00000000-0004-0000-0E00-000010000000}"/>
    <hyperlink ref="C36" location="Other_IS!A1" display="Other Subsidiaries" xr:uid="{00000000-0004-0000-0E00-000011000000}"/>
    <hyperlink ref="C38" location="Contacts!A1" display="Contacts" xr:uid="{00000000-0004-0000-0E00-000012000000}"/>
    <hyperlink ref="C30" location="I_Key!A1" display="KB Insurance" xr:uid="{00000000-0004-0000-0E00-000013000000}"/>
    <hyperlink ref="C34:E34" location="L_IS!A1" display="KB Life Insurance" xr:uid="{00000000-0004-0000-0E00-000014000000}"/>
    <hyperlink ref="C8:E8" location="Disclaimer!A1" display="Disclaimer" xr:uid="{00000000-0004-0000-0E00-000015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BS44"/>
  <sheetViews>
    <sheetView showGridLines="0" view="pageBreakPreview" zoomScale="85" zoomScaleNormal="70" zoomScaleSheetLayoutView="85" workbookViewId="0">
      <selection activeCell="Q21" sqref="Q21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60" width="13.75" style="38" hidden="1" customWidth="1"/>
    <col min="61" max="61" width="15.125" style="38" hidden="1" customWidth="1"/>
    <col min="62" max="66" width="15.125" style="38" customWidth="1"/>
    <col min="67" max="67" width="15.125" style="1728" customWidth="1"/>
    <col min="68" max="69" width="15.125" style="38" customWidth="1"/>
    <col min="70" max="70" width="15.125" style="1776" customWidth="1"/>
    <col min="71" max="16384" width="10.75" style="38"/>
  </cols>
  <sheetData>
    <row r="1" spans="2:71" ht="5.25" customHeight="1"/>
    <row r="2" spans="2:71" ht="28.5" customHeight="1">
      <c r="H2" s="39"/>
    </row>
    <row r="3" spans="2:71" ht="3" customHeight="1">
      <c r="H3" s="40"/>
    </row>
    <row r="4" spans="2:71" ht="30" customHeight="1">
      <c r="B4" s="1879" t="s">
        <v>6</v>
      </c>
      <c r="C4" s="1879"/>
      <c r="D4" s="1879"/>
      <c r="E4" s="1879"/>
      <c r="F4" s="42"/>
      <c r="G4" s="42"/>
      <c r="H4" s="64" t="s">
        <v>9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</row>
    <row r="5" spans="2:71" ht="18" customHeight="1">
      <c r="B5" s="541"/>
      <c r="C5" s="541"/>
      <c r="D5" s="541"/>
      <c r="E5" s="541"/>
      <c r="H5" s="542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69"/>
      <c r="BQ5" s="69"/>
      <c r="BR5" s="69"/>
    </row>
    <row r="6" spans="2:71" ht="3" customHeight="1" thickBot="1">
      <c r="H6" s="40"/>
    </row>
    <row r="7" spans="2:71" ht="12" customHeight="1" thickTop="1">
      <c r="B7" s="185"/>
      <c r="C7" s="67"/>
      <c r="D7" s="67"/>
      <c r="E7" s="68"/>
      <c r="AC7" s="543"/>
      <c r="AD7" s="543"/>
      <c r="AE7" s="543"/>
      <c r="AF7" s="543"/>
      <c r="AG7" s="543"/>
      <c r="AH7" s="543"/>
      <c r="AI7" s="543"/>
      <c r="AJ7" s="543"/>
      <c r="AK7" s="543"/>
      <c r="AL7" s="543"/>
      <c r="AM7" s="543"/>
      <c r="AN7" s="543"/>
      <c r="AO7" s="543"/>
      <c r="AP7" s="543"/>
      <c r="AQ7" s="544"/>
      <c r="AR7" s="544"/>
      <c r="AS7" s="544"/>
      <c r="AT7" s="544"/>
      <c r="AU7" s="544"/>
      <c r="AV7" s="544"/>
      <c r="AW7" s="544"/>
      <c r="AX7" s="544"/>
      <c r="AY7" s="544"/>
      <c r="AZ7" s="544"/>
      <c r="BA7" s="544"/>
      <c r="BB7" s="544"/>
      <c r="BC7" s="544"/>
      <c r="BD7" s="544"/>
      <c r="BE7" s="544"/>
      <c r="BF7" s="544"/>
      <c r="BG7" s="544"/>
      <c r="BH7" s="544"/>
      <c r="BI7" s="544"/>
      <c r="BJ7" s="544"/>
      <c r="BK7" s="544"/>
      <c r="BL7" s="544"/>
      <c r="BM7" s="544"/>
      <c r="BN7" s="544"/>
      <c r="BO7" s="544"/>
      <c r="BP7" s="544"/>
      <c r="BQ7" s="544"/>
      <c r="BR7" s="544"/>
    </row>
    <row r="8" spans="2:71" ht="19.5" customHeight="1" thickBot="1">
      <c r="B8" s="74"/>
      <c r="C8" s="1875" t="s">
        <v>2</v>
      </c>
      <c r="D8" s="1875"/>
      <c r="E8" s="1876"/>
      <c r="F8" s="56"/>
      <c r="H8" s="77" t="s">
        <v>39</v>
      </c>
      <c r="I8" s="78" t="s">
        <v>40</v>
      </c>
      <c r="J8" s="78" t="s">
        <v>41</v>
      </c>
      <c r="K8" s="78" t="s">
        <v>42</v>
      </c>
      <c r="L8" s="78" t="s">
        <v>43</v>
      </c>
      <c r="M8" s="78" t="s">
        <v>44</v>
      </c>
      <c r="N8" s="78" t="s">
        <v>45</v>
      </c>
      <c r="O8" s="78" t="s">
        <v>46</v>
      </c>
      <c r="P8" s="78" t="s">
        <v>47</v>
      </c>
      <c r="Q8" s="78" t="s">
        <v>48</v>
      </c>
      <c r="R8" s="78" t="s">
        <v>49</v>
      </c>
      <c r="S8" s="78" t="s">
        <v>50</v>
      </c>
      <c r="T8" s="78" t="s">
        <v>51</v>
      </c>
      <c r="U8" s="78" t="s">
        <v>52</v>
      </c>
      <c r="V8" s="78" t="s">
        <v>53</v>
      </c>
      <c r="W8" s="78" t="s">
        <v>54</v>
      </c>
      <c r="X8" s="78" t="s">
        <v>55</v>
      </c>
      <c r="Y8" s="78" t="s">
        <v>56</v>
      </c>
      <c r="Z8" s="78" t="s">
        <v>57</v>
      </c>
      <c r="AA8" s="78" t="s">
        <v>58</v>
      </c>
      <c r="AB8" s="78" t="s">
        <v>59</v>
      </c>
      <c r="AC8" s="78" t="s">
        <v>60</v>
      </c>
      <c r="AD8" s="78" t="s">
        <v>61</v>
      </c>
      <c r="AE8" s="78" t="s">
        <v>62</v>
      </c>
      <c r="AF8" s="187" t="s">
        <v>63</v>
      </c>
      <c r="AG8" s="188" t="s">
        <v>60</v>
      </c>
      <c r="AH8" s="78" t="s">
        <v>61</v>
      </c>
      <c r="AI8" s="78" t="s">
        <v>62</v>
      </c>
      <c r="AJ8" s="187" t="s">
        <v>63</v>
      </c>
      <c r="AK8" s="78" t="s">
        <v>64</v>
      </c>
      <c r="AL8" s="78" t="s">
        <v>65</v>
      </c>
      <c r="AM8" s="78" t="s">
        <v>66</v>
      </c>
      <c r="AN8" s="78" t="s">
        <v>67</v>
      </c>
      <c r="AO8" s="78" t="s">
        <v>68</v>
      </c>
      <c r="AP8" s="78" t="s">
        <v>69</v>
      </c>
      <c r="AQ8" s="78" t="s">
        <v>70</v>
      </c>
      <c r="AR8" s="78" t="s">
        <v>71</v>
      </c>
      <c r="AS8" s="78" t="s">
        <v>72</v>
      </c>
      <c r="AT8" s="78" t="s">
        <v>73</v>
      </c>
      <c r="AU8" s="78" t="s">
        <v>74</v>
      </c>
      <c r="AV8" s="81" t="s">
        <v>75</v>
      </c>
      <c r="AW8" s="81" t="s">
        <v>76</v>
      </c>
      <c r="AX8" s="81" t="s">
        <v>77</v>
      </c>
      <c r="AY8" s="81" t="s">
        <v>78</v>
      </c>
      <c r="AZ8" s="81" t="s">
        <v>79</v>
      </c>
      <c r="BA8" s="81" t="s">
        <v>80</v>
      </c>
      <c r="BB8" s="81" t="s">
        <v>81</v>
      </c>
      <c r="BC8" s="81" t="s">
        <v>82</v>
      </c>
      <c r="BD8" s="81" t="s">
        <v>83</v>
      </c>
      <c r="BE8" s="81" t="s">
        <v>84</v>
      </c>
      <c r="BF8" s="81" t="s">
        <v>85</v>
      </c>
      <c r="BG8" s="81" t="s">
        <v>783</v>
      </c>
      <c r="BH8" s="81" t="s">
        <v>793</v>
      </c>
      <c r="BI8" s="81" t="s">
        <v>797</v>
      </c>
      <c r="BJ8" s="81" t="s">
        <v>805</v>
      </c>
      <c r="BK8" s="81" t="s">
        <v>815</v>
      </c>
      <c r="BL8" s="81" t="s">
        <v>822</v>
      </c>
      <c r="BM8" s="81" t="s">
        <v>835</v>
      </c>
      <c r="BN8" s="81" t="s">
        <v>837</v>
      </c>
      <c r="BO8" s="81" t="s">
        <v>855</v>
      </c>
      <c r="BP8" s="81" t="s">
        <v>861</v>
      </c>
      <c r="BQ8" s="1778" t="s">
        <v>888</v>
      </c>
      <c r="BR8" s="1778" t="s">
        <v>889</v>
      </c>
    </row>
    <row r="9" spans="2:71" ht="19.5" customHeight="1">
      <c r="B9" s="71"/>
      <c r="C9" s="75"/>
      <c r="D9" s="75"/>
      <c r="E9" s="76"/>
      <c r="F9" s="75"/>
      <c r="H9" s="1" t="s">
        <v>137</v>
      </c>
      <c r="I9" s="83">
        <v>1488.7</v>
      </c>
      <c r="J9" s="83">
        <v>1462.8</v>
      </c>
      <c r="K9" s="83">
        <v>1413.3</v>
      </c>
      <c r="L9" s="83">
        <v>1414.7</v>
      </c>
      <c r="M9" s="83">
        <v>1313.5</v>
      </c>
      <c r="N9" s="83">
        <v>1323.3</v>
      </c>
      <c r="O9" s="83">
        <v>1254.7</v>
      </c>
      <c r="P9" s="83">
        <v>1268.8</v>
      </c>
      <c r="Q9" s="83">
        <v>1209.0999999999999</v>
      </c>
      <c r="R9" s="83">
        <v>1241.5</v>
      </c>
      <c r="S9" s="83">
        <v>1254.2</v>
      </c>
      <c r="T9" s="83">
        <v>1266.7</v>
      </c>
      <c r="U9" s="83">
        <v>1177.5999999999999</v>
      </c>
      <c r="V9" s="83">
        <v>1183.7</v>
      </c>
      <c r="W9" s="83">
        <v>1167.8</v>
      </c>
      <c r="X9" s="83">
        <v>1182.5999999999999</v>
      </c>
      <c r="Y9" s="83">
        <v>1131.0999999999999</v>
      </c>
      <c r="Z9" s="83">
        <v>1174.7</v>
      </c>
      <c r="AA9" s="83">
        <v>1223.8</v>
      </c>
      <c r="AB9" s="84">
        <v>1299.3</v>
      </c>
      <c r="AC9" s="84">
        <v>1264.2</v>
      </c>
      <c r="AD9" s="83">
        <v>1320.8</v>
      </c>
      <c r="AE9" s="84">
        <v>1387.5</v>
      </c>
      <c r="AF9" s="190">
        <v>1421.8</v>
      </c>
      <c r="AG9" s="191">
        <v>1302.9000000000001</v>
      </c>
      <c r="AH9" s="84">
        <v>1361.5</v>
      </c>
      <c r="AI9" s="84">
        <v>1431.9</v>
      </c>
      <c r="AJ9" s="190">
        <v>1468.4</v>
      </c>
      <c r="AK9" s="91">
        <v>1465.3</v>
      </c>
      <c r="AL9" s="91">
        <v>1502.2</v>
      </c>
      <c r="AM9" s="91">
        <v>1544.7</v>
      </c>
      <c r="AN9" s="90">
        <v>1588.5</v>
      </c>
      <c r="AO9" s="90">
        <v>1552.4</v>
      </c>
      <c r="AP9" s="90">
        <v>1587.2999999999997</v>
      </c>
      <c r="AQ9" s="90">
        <v>1607.7</v>
      </c>
      <c r="AR9" s="90">
        <v>1616.4</v>
      </c>
      <c r="AS9" s="293">
        <v>1637.5</v>
      </c>
      <c r="AT9" s="319">
        <v>1638.1999999999998</v>
      </c>
      <c r="AU9" s="319">
        <v>1717.1999999999998</v>
      </c>
      <c r="AV9" s="319">
        <v>1761.9</v>
      </c>
      <c r="AW9" s="293">
        <v>1809</v>
      </c>
      <c r="AX9" s="293">
        <v>1888.1999999999998</v>
      </c>
      <c r="AY9" s="293">
        <v>1962.1999999999998</v>
      </c>
      <c r="AZ9" s="293">
        <v>2069.1</v>
      </c>
      <c r="BA9" s="293">
        <v>2139.6</v>
      </c>
      <c r="BB9" s="319">
        <v>2300.6</v>
      </c>
      <c r="BC9" s="319">
        <v>2403</v>
      </c>
      <c r="BD9" s="293">
        <v>2447.8000000000002</v>
      </c>
      <c r="BE9" s="293">
        <v>2347.4</v>
      </c>
      <c r="BF9" s="293">
        <v>2462.9</v>
      </c>
      <c r="BG9" s="1332">
        <v>2521.6</v>
      </c>
      <c r="BH9" s="319">
        <v>2538.1999999999998</v>
      </c>
      <c r="BI9" s="1332">
        <v>2552.9</v>
      </c>
      <c r="BJ9" s="319">
        <v>2579.9</v>
      </c>
      <c r="BK9" s="319">
        <v>2515.8000000000002</v>
      </c>
      <c r="BL9" s="1332">
        <v>2575.3000000000002</v>
      </c>
      <c r="BM9" s="1332">
        <v>2596.6999999999998</v>
      </c>
      <c r="BN9" s="1332">
        <v>2607.6</v>
      </c>
      <c r="BO9" s="1332">
        <v>2683.0999999999995</v>
      </c>
      <c r="BP9" s="1332">
        <v>2770.4</v>
      </c>
      <c r="BQ9" s="1332">
        <v>2767.6</v>
      </c>
      <c r="BR9" s="320">
        <v>2744.2999999999997</v>
      </c>
      <c r="BS9" s="83"/>
    </row>
    <row r="10" spans="2:71" ht="19.5" customHeight="1">
      <c r="B10" s="74"/>
      <c r="C10" s="1875" t="s">
        <v>36</v>
      </c>
      <c r="D10" s="1875"/>
      <c r="E10" s="1876"/>
      <c r="F10" s="56"/>
      <c r="H10" s="207" t="s">
        <v>138</v>
      </c>
      <c r="I10" s="83">
        <v>332.1</v>
      </c>
      <c r="J10" s="83">
        <v>309.5</v>
      </c>
      <c r="K10" s="83">
        <v>327.7</v>
      </c>
      <c r="L10" s="83">
        <v>284.10000000000002</v>
      </c>
      <c r="M10" s="83">
        <v>277.89999999999998</v>
      </c>
      <c r="N10" s="83">
        <v>286.8</v>
      </c>
      <c r="O10" s="83">
        <v>261.89999999999998</v>
      </c>
      <c r="P10" s="83">
        <v>278.10000000000002</v>
      </c>
      <c r="Q10" s="83">
        <v>253.2</v>
      </c>
      <c r="R10" s="83">
        <v>255</v>
      </c>
      <c r="S10" s="83">
        <v>274.39999999999998</v>
      </c>
      <c r="T10" s="83">
        <v>295.39999999999998</v>
      </c>
      <c r="U10" s="83">
        <v>286.5</v>
      </c>
      <c r="V10" s="83">
        <v>309.10000000000002</v>
      </c>
      <c r="W10" s="83">
        <v>296.3</v>
      </c>
      <c r="X10" s="83">
        <v>264.5</v>
      </c>
      <c r="Y10" s="83">
        <v>264.2</v>
      </c>
      <c r="Z10" s="83">
        <v>274.7</v>
      </c>
      <c r="AA10" s="83">
        <v>280.39999999999998</v>
      </c>
      <c r="AB10" s="84">
        <v>268.60000000000002</v>
      </c>
      <c r="AC10" s="84">
        <v>309.10000000000002</v>
      </c>
      <c r="AD10" s="83">
        <v>291.8</v>
      </c>
      <c r="AE10" s="84">
        <v>309.10000000000002</v>
      </c>
      <c r="AF10" s="190">
        <v>314.7</v>
      </c>
      <c r="AG10" s="191">
        <v>309.10000000000002</v>
      </c>
      <c r="AH10" s="83">
        <v>291.8</v>
      </c>
      <c r="AI10" s="84">
        <v>309.10000000000002</v>
      </c>
      <c r="AJ10" s="190">
        <v>314.7</v>
      </c>
      <c r="AK10" s="91">
        <v>345.4</v>
      </c>
      <c r="AL10" s="91">
        <v>311.39999999999998</v>
      </c>
      <c r="AM10" s="91">
        <v>246.80000000000007</v>
      </c>
      <c r="AN10" s="90">
        <v>219.1</v>
      </c>
      <c r="AO10" s="90">
        <v>274.8</v>
      </c>
      <c r="AP10" s="90">
        <v>303.09999999999997</v>
      </c>
      <c r="AQ10" s="90">
        <v>268.8</v>
      </c>
      <c r="AR10" s="90">
        <v>286.60000000000002</v>
      </c>
      <c r="AS10" s="293">
        <v>285.8</v>
      </c>
      <c r="AT10" s="319">
        <v>257.2</v>
      </c>
      <c r="AU10" s="319">
        <v>270.20000000000005</v>
      </c>
      <c r="AV10" s="319">
        <v>254.7</v>
      </c>
      <c r="AW10" s="293">
        <v>316.89999999999998</v>
      </c>
      <c r="AX10" s="293">
        <v>281.2</v>
      </c>
      <c r="AY10" s="293">
        <v>291.29999999999995</v>
      </c>
      <c r="AZ10" s="293">
        <v>298.5</v>
      </c>
      <c r="BA10" s="293">
        <v>270.8</v>
      </c>
      <c r="BB10" s="319">
        <v>278.3</v>
      </c>
      <c r="BC10" s="319">
        <v>277.19999999999993</v>
      </c>
      <c r="BD10" s="293">
        <v>270.29999999999995</v>
      </c>
      <c r="BE10" s="293">
        <v>307.39999999999998</v>
      </c>
      <c r="BF10" s="293">
        <v>289.89999999999998</v>
      </c>
      <c r="BG10" s="1332">
        <v>268.8</v>
      </c>
      <c r="BH10" s="319">
        <v>302.2</v>
      </c>
      <c r="BI10" s="1332">
        <v>300.39999999999998</v>
      </c>
      <c r="BJ10" s="319">
        <v>260.89999999999998</v>
      </c>
      <c r="BK10" s="319">
        <v>273.39999999999998</v>
      </c>
      <c r="BL10" s="1332">
        <v>278.2</v>
      </c>
      <c r="BM10" s="1332">
        <v>270.2</v>
      </c>
      <c r="BN10" s="1332">
        <v>301.89999999999998</v>
      </c>
      <c r="BO10" s="1332">
        <v>294.39999999999998</v>
      </c>
      <c r="BP10" s="1332">
        <v>337</v>
      </c>
      <c r="BQ10" s="1332">
        <v>373</v>
      </c>
      <c r="BR10" s="320">
        <v>407.79999999999995</v>
      </c>
      <c r="BS10" s="83"/>
    </row>
    <row r="11" spans="2:71" ht="19.5" customHeight="1">
      <c r="B11" s="74"/>
      <c r="C11" s="89"/>
      <c r="D11" s="75"/>
      <c r="E11" s="76"/>
      <c r="F11" s="75"/>
      <c r="H11" s="207" t="s">
        <v>139</v>
      </c>
      <c r="I11" s="83">
        <v>17.100000000000001</v>
      </c>
      <c r="J11" s="83">
        <v>12.2</v>
      </c>
      <c r="K11" s="83">
        <v>-155.5</v>
      </c>
      <c r="L11" s="83">
        <v>-383.5</v>
      </c>
      <c r="M11" s="83">
        <v>-116.8</v>
      </c>
      <c r="N11" s="83">
        <v>-191.4</v>
      </c>
      <c r="O11" s="83">
        <v>86.2</v>
      </c>
      <c r="P11" s="83">
        <v>-142.9</v>
      </c>
      <c r="Q11" s="83">
        <v>-76.7</v>
      </c>
      <c r="R11" s="83">
        <v>-51.4</v>
      </c>
      <c r="S11" s="83">
        <v>-53.8</v>
      </c>
      <c r="T11" s="83">
        <v>-230.4</v>
      </c>
      <c r="U11" s="83">
        <v>-90.6</v>
      </c>
      <c r="V11" s="83">
        <v>193.5</v>
      </c>
      <c r="W11" s="83">
        <v>-219.5</v>
      </c>
      <c r="X11" s="83">
        <v>-18.100000000000001</v>
      </c>
      <c r="Y11" s="83">
        <v>-7.2</v>
      </c>
      <c r="Z11" s="83">
        <v>8.4</v>
      </c>
      <c r="AA11" s="83">
        <v>-26.9</v>
      </c>
      <c r="AB11" s="84">
        <v>-178.5</v>
      </c>
      <c r="AC11" s="84">
        <v>47.9</v>
      </c>
      <c r="AD11" s="83">
        <v>-174.7</v>
      </c>
      <c r="AE11" s="84">
        <v>-46.8</v>
      </c>
      <c r="AF11" s="190">
        <v>-15.2</v>
      </c>
      <c r="AG11" s="191">
        <v>9.1999999999999957</v>
      </c>
      <c r="AH11" s="83">
        <v>-215.39999999999998</v>
      </c>
      <c r="AI11" s="84">
        <v>-91.199999999999989</v>
      </c>
      <c r="AJ11" s="190">
        <v>-61.8</v>
      </c>
      <c r="AK11" s="91">
        <v>-118.2</v>
      </c>
      <c r="AL11" s="91">
        <v>-114.5</v>
      </c>
      <c r="AM11" s="91">
        <v>6.2000000000003865</v>
      </c>
      <c r="AN11" s="90">
        <v>-143.5</v>
      </c>
      <c r="AO11" s="90">
        <v>-26.400000000000162</v>
      </c>
      <c r="AP11" s="90">
        <v>-49.799999999999514</v>
      </c>
      <c r="AQ11" s="90">
        <v>-20</v>
      </c>
      <c r="AR11" s="90">
        <v>-81.8</v>
      </c>
      <c r="AS11" s="293">
        <v>-126.9</v>
      </c>
      <c r="AT11" s="319">
        <v>135.80000000000001</v>
      </c>
      <c r="AU11" s="319">
        <v>-18.799999999999955</v>
      </c>
      <c r="AV11" s="319">
        <v>23.9</v>
      </c>
      <c r="AW11" s="293">
        <v>-93.299999999999955</v>
      </c>
      <c r="AX11" s="293">
        <v>-86.1</v>
      </c>
      <c r="AY11" s="293">
        <v>-152.19999999999959</v>
      </c>
      <c r="AZ11" s="293">
        <v>-145.30000000000001</v>
      </c>
      <c r="BA11" s="293">
        <v>-166</v>
      </c>
      <c r="BB11" s="319">
        <v>-306.10000000000002</v>
      </c>
      <c r="BC11" s="319">
        <v>-355.9</v>
      </c>
      <c r="BD11" s="293">
        <v>94.5</v>
      </c>
      <c r="BE11" s="293">
        <v>34.9</v>
      </c>
      <c r="BF11" s="293">
        <v>-76.7</v>
      </c>
      <c r="BG11" s="1332">
        <v>-208.2</v>
      </c>
      <c r="BH11" s="319">
        <v>-330.5</v>
      </c>
      <c r="BI11" s="1332">
        <v>-167.3</v>
      </c>
      <c r="BJ11" s="319">
        <v>-173.5</v>
      </c>
      <c r="BK11" s="319">
        <v>124.6</v>
      </c>
      <c r="BL11" s="1332">
        <v>-407.3</v>
      </c>
      <c r="BM11" s="1332">
        <v>-128.80000000000001</v>
      </c>
      <c r="BN11" s="1332">
        <v>96.9</v>
      </c>
      <c r="BO11" s="1332">
        <v>-223.39999999999907</v>
      </c>
      <c r="BP11" s="1332">
        <v>-203</v>
      </c>
      <c r="BQ11" s="1332">
        <v>-268</v>
      </c>
      <c r="BR11" s="320">
        <v>-247.69999999999959</v>
      </c>
      <c r="BS11" s="83"/>
    </row>
    <row r="12" spans="2:71" ht="19.5" customHeight="1">
      <c r="B12" s="74"/>
      <c r="C12" s="1875" t="s">
        <v>0</v>
      </c>
      <c r="D12" s="1875"/>
      <c r="E12" s="1876"/>
      <c r="F12" s="56"/>
      <c r="H12" s="197" t="s">
        <v>140</v>
      </c>
      <c r="I12" s="198">
        <v>1837.9</v>
      </c>
      <c r="J12" s="198">
        <v>1784.5</v>
      </c>
      <c r="K12" s="198">
        <v>1585.5</v>
      </c>
      <c r="L12" s="198">
        <v>1315.3</v>
      </c>
      <c r="M12" s="198">
        <v>1474.6</v>
      </c>
      <c r="N12" s="198">
        <v>1418.7</v>
      </c>
      <c r="O12" s="198">
        <v>1602.8</v>
      </c>
      <c r="P12" s="198">
        <v>1404</v>
      </c>
      <c r="Q12" s="198">
        <v>1385.6</v>
      </c>
      <c r="R12" s="198">
        <v>1445.1</v>
      </c>
      <c r="S12" s="198">
        <v>1474.8</v>
      </c>
      <c r="T12" s="198">
        <v>1331.7</v>
      </c>
      <c r="U12" s="198">
        <v>1373.5</v>
      </c>
      <c r="V12" s="198">
        <v>1686.3</v>
      </c>
      <c r="W12" s="198">
        <v>1244.5999999999999</v>
      </c>
      <c r="X12" s="198">
        <v>1429</v>
      </c>
      <c r="Y12" s="198">
        <v>1388.1</v>
      </c>
      <c r="Z12" s="198">
        <v>1457.8</v>
      </c>
      <c r="AA12" s="198">
        <v>1477.3</v>
      </c>
      <c r="AB12" s="199">
        <v>1389.4</v>
      </c>
      <c r="AC12" s="199">
        <v>1621.2</v>
      </c>
      <c r="AD12" s="198">
        <v>1437.9</v>
      </c>
      <c r="AE12" s="199">
        <v>1649.8</v>
      </c>
      <c r="AF12" s="200">
        <v>1721.3</v>
      </c>
      <c r="AG12" s="201">
        <v>1621.2</v>
      </c>
      <c r="AH12" s="198">
        <v>1437.9</v>
      </c>
      <c r="AI12" s="199">
        <v>1649.8</v>
      </c>
      <c r="AJ12" s="200">
        <v>1721.3</v>
      </c>
      <c r="AK12" s="357">
        <v>1692.5</v>
      </c>
      <c r="AL12" s="357">
        <v>1699.1</v>
      </c>
      <c r="AM12" s="357">
        <v>1797.6999999999998</v>
      </c>
      <c r="AN12" s="248">
        <v>1664.1</v>
      </c>
      <c r="AO12" s="248">
        <v>1800.8</v>
      </c>
      <c r="AP12" s="248">
        <v>1840.6000000000001</v>
      </c>
      <c r="AQ12" s="248">
        <v>1856.5</v>
      </c>
      <c r="AR12" s="248">
        <v>1821.2</v>
      </c>
      <c r="AS12" s="358">
        <v>1796.4</v>
      </c>
      <c r="AT12" s="359">
        <v>2031.1999999999998</v>
      </c>
      <c r="AU12" s="359">
        <v>1968.6</v>
      </c>
      <c r="AV12" s="359">
        <v>2040.5</v>
      </c>
      <c r="AW12" s="358">
        <v>2032.6</v>
      </c>
      <c r="AX12" s="358">
        <v>2083.2999999999997</v>
      </c>
      <c r="AY12" s="358">
        <v>2101.3000000000006</v>
      </c>
      <c r="AZ12" s="358">
        <v>2222.3000000000002</v>
      </c>
      <c r="BA12" s="358">
        <v>2244.4</v>
      </c>
      <c r="BB12" s="359">
        <v>2272.7999999999997</v>
      </c>
      <c r="BC12" s="359">
        <v>2324.3000000000002</v>
      </c>
      <c r="BD12" s="358">
        <v>2812.6000000000004</v>
      </c>
      <c r="BE12" s="358">
        <v>2689.7</v>
      </c>
      <c r="BF12" s="358">
        <v>2676.1</v>
      </c>
      <c r="BG12" s="1335">
        <v>2582.1999999999998</v>
      </c>
      <c r="BH12" s="359">
        <v>2509.9</v>
      </c>
      <c r="BI12" s="1335">
        <v>2686</v>
      </c>
      <c r="BJ12" s="359">
        <v>2667.3</v>
      </c>
      <c r="BK12" s="359">
        <v>2913.8</v>
      </c>
      <c r="BL12" s="1335">
        <v>2446.1999999999998</v>
      </c>
      <c r="BM12" s="1335">
        <v>2738.1</v>
      </c>
      <c r="BN12" s="1335">
        <v>3006.4</v>
      </c>
      <c r="BO12" s="1335">
        <v>2754.1000000000004</v>
      </c>
      <c r="BP12" s="1335">
        <v>2904.3999999999996</v>
      </c>
      <c r="BQ12" s="1335">
        <v>2872.6</v>
      </c>
      <c r="BR12" s="360">
        <v>2904.4</v>
      </c>
      <c r="BS12" s="83"/>
    </row>
    <row r="13" spans="2:71" ht="19.5" customHeight="1">
      <c r="B13" s="74"/>
      <c r="C13" s="89"/>
      <c r="D13" s="75"/>
      <c r="E13" s="76"/>
      <c r="F13" s="75"/>
      <c r="H13" s="207" t="s">
        <v>141</v>
      </c>
      <c r="I13" s="83">
        <v>835.3</v>
      </c>
      <c r="J13" s="83">
        <v>846.8</v>
      </c>
      <c r="K13" s="83">
        <v>818.6</v>
      </c>
      <c r="L13" s="83">
        <v>776.3</v>
      </c>
      <c r="M13" s="83">
        <v>841.7</v>
      </c>
      <c r="N13" s="83">
        <v>874.5</v>
      </c>
      <c r="O13" s="83">
        <v>822.5</v>
      </c>
      <c r="P13" s="83">
        <v>858.1</v>
      </c>
      <c r="Q13" s="83">
        <v>840.9</v>
      </c>
      <c r="R13" s="83">
        <v>859.8</v>
      </c>
      <c r="S13" s="83">
        <v>818.4</v>
      </c>
      <c r="T13" s="83">
        <v>853.8</v>
      </c>
      <c r="U13" s="83">
        <v>901.5</v>
      </c>
      <c r="V13" s="83">
        <v>1193.7</v>
      </c>
      <c r="W13" s="83">
        <v>830.5</v>
      </c>
      <c r="X13" s="83">
        <v>886.1</v>
      </c>
      <c r="Y13" s="83">
        <v>865.1</v>
      </c>
      <c r="Z13" s="83">
        <v>880.5</v>
      </c>
      <c r="AA13" s="83">
        <v>804.2</v>
      </c>
      <c r="AB13" s="84">
        <v>1719.2</v>
      </c>
      <c r="AC13" s="84">
        <v>839.5</v>
      </c>
      <c r="AD13" s="83">
        <v>805.5</v>
      </c>
      <c r="AE13" s="84">
        <v>771.2</v>
      </c>
      <c r="AF13" s="190">
        <v>1249.5</v>
      </c>
      <c r="AG13" s="191">
        <v>839.5</v>
      </c>
      <c r="AH13" s="83">
        <v>805.5</v>
      </c>
      <c r="AI13" s="84">
        <v>771.2</v>
      </c>
      <c r="AJ13" s="190">
        <v>1249.5</v>
      </c>
      <c r="AK13" s="91">
        <v>847.4</v>
      </c>
      <c r="AL13" s="91">
        <v>833.5</v>
      </c>
      <c r="AM13" s="91">
        <v>811.69999999999993</v>
      </c>
      <c r="AN13" s="90">
        <v>1274.4000000000001</v>
      </c>
      <c r="AO13" s="90">
        <v>970.8</v>
      </c>
      <c r="AP13" s="90">
        <v>889</v>
      </c>
      <c r="AQ13" s="90">
        <v>861.2</v>
      </c>
      <c r="AR13" s="90">
        <v>1166.4000000000001</v>
      </c>
      <c r="AS13" s="293">
        <v>887.2</v>
      </c>
      <c r="AT13" s="319">
        <v>988.09999999999968</v>
      </c>
      <c r="AU13" s="319">
        <v>939.90000000000009</v>
      </c>
      <c r="AV13" s="319">
        <v>1386.1</v>
      </c>
      <c r="AW13" s="293">
        <v>1024.5999999999999</v>
      </c>
      <c r="AX13" s="293">
        <v>987.5</v>
      </c>
      <c r="AY13" s="293">
        <v>1007.4000000000001</v>
      </c>
      <c r="AZ13" s="293">
        <v>1383.2</v>
      </c>
      <c r="BA13" s="293">
        <v>1020.9</v>
      </c>
      <c r="BB13" s="319">
        <v>1093.9000000000001</v>
      </c>
      <c r="BC13" s="319">
        <v>1076</v>
      </c>
      <c r="BD13" s="293">
        <v>1507.1999999999998</v>
      </c>
      <c r="BE13" s="293">
        <v>1030.3</v>
      </c>
      <c r="BF13" s="293">
        <v>1077.1000000000001</v>
      </c>
      <c r="BG13" s="1332">
        <v>1069</v>
      </c>
      <c r="BH13" s="319">
        <v>1345.4</v>
      </c>
      <c r="BI13" s="1332">
        <v>1083.5</v>
      </c>
      <c r="BJ13" s="319">
        <v>1058.5</v>
      </c>
      <c r="BK13" s="319">
        <v>1082.8</v>
      </c>
      <c r="BL13" s="1332">
        <v>1409.5</v>
      </c>
      <c r="BM13" s="1332">
        <v>1063.2</v>
      </c>
      <c r="BN13" s="1332">
        <v>1115.4000000000001</v>
      </c>
      <c r="BO13" s="1332">
        <v>1094.3000000000002</v>
      </c>
      <c r="BP13" s="1332">
        <v>1376.4</v>
      </c>
      <c r="BQ13" s="1332">
        <v>1075.7</v>
      </c>
      <c r="BR13" s="320">
        <v>1197.8</v>
      </c>
      <c r="BS13" s="83"/>
    </row>
    <row r="14" spans="2:71" ht="19.5" customHeight="1">
      <c r="B14" s="74"/>
      <c r="C14" s="1875" t="s">
        <v>6</v>
      </c>
      <c r="D14" s="1875"/>
      <c r="E14" s="1876"/>
      <c r="F14" s="56"/>
      <c r="H14" s="209" t="s">
        <v>142</v>
      </c>
      <c r="I14" s="198">
        <v>1002.6</v>
      </c>
      <c r="J14" s="198">
        <v>937.7</v>
      </c>
      <c r="K14" s="198">
        <v>766.9</v>
      </c>
      <c r="L14" s="198">
        <v>539</v>
      </c>
      <c r="M14" s="198">
        <v>632.9</v>
      </c>
      <c r="N14" s="198">
        <v>544.20000000000005</v>
      </c>
      <c r="O14" s="198">
        <v>780.3</v>
      </c>
      <c r="P14" s="198">
        <v>545.9</v>
      </c>
      <c r="Q14" s="198">
        <v>544.70000000000005</v>
      </c>
      <c r="R14" s="198">
        <v>585.29999999999995</v>
      </c>
      <c r="S14" s="198">
        <v>656.4</v>
      </c>
      <c r="T14" s="198">
        <v>477.9</v>
      </c>
      <c r="U14" s="198">
        <v>472</v>
      </c>
      <c r="V14" s="198">
        <v>492.6</v>
      </c>
      <c r="W14" s="198">
        <v>414.1</v>
      </c>
      <c r="X14" s="198">
        <v>542.9</v>
      </c>
      <c r="Y14" s="198">
        <v>523</v>
      </c>
      <c r="Z14" s="198">
        <v>577.29999999999995</v>
      </c>
      <c r="AA14" s="198">
        <v>673.1</v>
      </c>
      <c r="AB14" s="199">
        <v>-329.8</v>
      </c>
      <c r="AC14" s="199">
        <v>781.7</v>
      </c>
      <c r="AD14" s="198">
        <v>632.4</v>
      </c>
      <c r="AE14" s="199">
        <v>878.6</v>
      </c>
      <c r="AF14" s="200">
        <v>471.8</v>
      </c>
      <c r="AG14" s="201">
        <v>781.7</v>
      </c>
      <c r="AH14" s="198">
        <v>632.4</v>
      </c>
      <c r="AI14" s="199">
        <v>878.6</v>
      </c>
      <c r="AJ14" s="200">
        <v>471.8</v>
      </c>
      <c r="AK14" s="357">
        <v>845.1</v>
      </c>
      <c r="AL14" s="357">
        <v>865.6</v>
      </c>
      <c r="AM14" s="357">
        <v>986</v>
      </c>
      <c r="AN14" s="248">
        <v>389.69999999999936</v>
      </c>
      <c r="AO14" s="248">
        <v>830</v>
      </c>
      <c r="AP14" s="248">
        <v>951.60000000000014</v>
      </c>
      <c r="AQ14" s="248">
        <v>995.3</v>
      </c>
      <c r="AR14" s="248">
        <v>654.79999999999995</v>
      </c>
      <c r="AS14" s="358">
        <v>909.2</v>
      </c>
      <c r="AT14" s="359">
        <v>1043.1000000000001</v>
      </c>
      <c r="AU14" s="359">
        <v>1028.6999999999998</v>
      </c>
      <c r="AV14" s="359">
        <v>654.4</v>
      </c>
      <c r="AW14" s="358">
        <v>1008</v>
      </c>
      <c r="AX14" s="358">
        <v>1095.7999999999997</v>
      </c>
      <c r="AY14" s="358">
        <v>1093.9000000000005</v>
      </c>
      <c r="AZ14" s="358">
        <v>839.1</v>
      </c>
      <c r="BA14" s="358">
        <v>1223.5</v>
      </c>
      <c r="BB14" s="359">
        <v>1178.8999999999996</v>
      </c>
      <c r="BC14" s="359">
        <v>1248.3000000000002</v>
      </c>
      <c r="BD14" s="358">
        <v>1305.4000000000005</v>
      </c>
      <c r="BE14" s="358">
        <v>1659.3999999999999</v>
      </c>
      <c r="BF14" s="358">
        <v>1599</v>
      </c>
      <c r="BG14" s="1335">
        <v>1513.1999999999998</v>
      </c>
      <c r="BH14" s="359">
        <v>1164.5</v>
      </c>
      <c r="BI14" s="1335">
        <v>1602.5</v>
      </c>
      <c r="BJ14" s="359">
        <v>1608.8</v>
      </c>
      <c r="BK14" s="359">
        <v>1831</v>
      </c>
      <c r="BL14" s="1335">
        <v>1036.7</v>
      </c>
      <c r="BM14" s="1335">
        <v>1674.9</v>
      </c>
      <c r="BN14" s="1335">
        <v>1891</v>
      </c>
      <c r="BO14" s="1335">
        <v>1659.8000000000006</v>
      </c>
      <c r="BP14" s="1335">
        <v>1527.9999999999991</v>
      </c>
      <c r="BQ14" s="1335">
        <v>1796.8999999999999</v>
      </c>
      <c r="BR14" s="360">
        <v>1706.6000000000001</v>
      </c>
      <c r="BS14" s="83"/>
    </row>
    <row r="15" spans="2:71" ht="19.5" customHeight="1">
      <c r="B15" s="74"/>
      <c r="C15" s="206"/>
      <c r="D15" s="1884" t="s">
        <v>9</v>
      </c>
      <c r="E15" s="1884"/>
      <c r="F15" s="1884"/>
      <c r="H15" s="1" t="s">
        <v>143</v>
      </c>
      <c r="I15" s="83">
        <v>311.3</v>
      </c>
      <c r="J15" s="83">
        <v>290.89999999999998</v>
      </c>
      <c r="K15" s="83">
        <v>286.39999999999998</v>
      </c>
      <c r="L15" s="83">
        <v>405.4</v>
      </c>
      <c r="M15" s="83">
        <v>256.89999999999998</v>
      </c>
      <c r="N15" s="83">
        <v>250.5</v>
      </c>
      <c r="O15" s="83">
        <v>364</v>
      </c>
      <c r="P15" s="83">
        <v>193.8</v>
      </c>
      <c r="Q15" s="83">
        <v>222.3</v>
      </c>
      <c r="R15" s="83">
        <v>241.8</v>
      </c>
      <c r="S15" s="83">
        <v>220.6</v>
      </c>
      <c r="T15" s="83">
        <v>202.9</v>
      </c>
      <c r="U15" s="83">
        <v>124.8</v>
      </c>
      <c r="V15" s="83">
        <v>190.1</v>
      </c>
      <c r="W15" s="83">
        <v>116.9</v>
      </c>
      <c r="X15" s="83">
        <v>309.8</v>
      </c>
      <c r="Y15" s="83">
        <v>47.4</v>
      </c>
      <c r="Z15" s="83">
        <v>121.1</v>
      </c>
      <c r="AA15" s="83">
        <v>125.6</v>
      </c>
      <c r="AB15" s="84">
        <v>-39.799999999999997</v>
      </c>
      <c r="AC15" s="84">
        <v>147</v>
      </c>
      <c r="AD15" s="83">
        <v>-54.4</v>
      </c>
      <c r="AE15" s="84">
        <v>76.5</v>
      </c>
      <c r="AF15" s="190">
        <v>-53.9</v>
      </c>
      <c r="AG15" s="191">
        <v>147</v>
      </c>
      <c r="AH15" s="83">
        <v>-54.4</v>
      </c>
      <c r="AI15" s="84">
        <v>76.5</v>
      </c>
      <c r="AJ15" s="190">
        <v>-53.9</v>
      </c>
      <c r="AK15" s="91">
        <v>30.9</v>
      </c>
      <c r="AL15" s="91">
        <v>-32.299999999999997</v>
      </c>
      <c r="AM15" s="91">
        <v>2.9000000000000909</v>
      </c>
      <c r="AN15" s="90">
        <v>92.4</v>
      </c>
      <c r="AO15" s="90">
        <v>54.399999999999977</v>
      </c>
      <c r="AP15" s="90">
        <v>-30.199999999999932</v>
      </c>
      <c r="AQ15" s="90">
        <v>31.3</v>
      </c>
      <c r="AR15" s="90">
        <v>48.1</v>
      </c>
      <c r="AS15" s="293">
        <v>76.599999999999994</v>
      </c>
      <c r="AT15" s="319">
        <v>139.39999999999998</v>
      </c>
      <c r="AU15" s="319">
        <v>117.40000000000009</v>
      </c>
      <c r="AV15" s="319">
        <v>150.9</v>
      </c>
      <c r="AW15" s="293">
        <v>56.6</v>
      </c>
      <c r="AX15" s="293">
        <v>70.8</v>
      </c>
      <c r="AY15" s="293">
        <v>61.900000000000091</v>
      </c>
      <c r="AZ15" s="293">
        <v>333.5</v>
      </c>
      <c r="BA15" s="293">
        <v>11.799999999999955</v>
      </c>
      <c r="BB15" s="319">
        <v>182.99999999999977</v>
      </c>
      <c r="BC15" s="319">
        <v>160.70000000000027</v>
      </c>
      <c r="BD15" s="293">
        <v>765.60000000000036</v>
      </c>
      <c r="BE15" s="293">
        <v>391.29999999999995</v>
      </c>
      <c r="BF15" s="293">
        <v>376.9</v>
      </c>
      <c r="BG15" s="1332">
        <v>150</v>
      </c>
      <c r="BH15" s="319">
        <v>689.9</v>
      </c>
      <c r="BI15" s="1332">
        <v>162.1</v>
      </c>
      <c r="BJ15" s="319">
        <v>187.3</v>
      </c>
      <c r="BK15" s="319">
        <v>240.8</v>
      </c>
      <c r="BL15" s="1332">
        <v>89.9</v>
      </c>
      <c r="BM15" s="1332">
        <v>286</v>
      </c>
      <c r="BN15" s="1332">
        <v>334.6</v>
      </c>
      <c r="BO15" s="1332">
        <v>85.900000000001</v>
      </c>
      <c r="BP15" s="1332">
        <v>326.39999999999873</v>
      </c>
      <c r="BQ15" s="1332">
        <v>171.99999999999977</v>
      </c>
      <c r="BR15" s="320">
        <v>201.10000000000014</v>
      </c>
      <c r="BS15" s="83"/>
    </row>
    <row r="16" spans="2:71" ht="19.5" customHeight="1">
      <c r="B16" s="74"/>
      <c r="C16" s="206"/>
      <c r="D16" s="1886" t="s">
        <v>11</v>
      </c>
      <c r="E16" s="1887"/>
      <c r="F16" s="208"/>
      <c r="H16" s="10" t="s">
        <v>144</v>
      </c>
      <c r="I16" s="198">
        <v>691.3</v>
      </c>
      <c r="J16" s="198">
        <v>646.79999999999995</v>
      </c>
      <c r="K16" s="198">
        <v>480.5</v>
      </c>
      <c r="L16" s="198">
        <v>133.6</v>
      </c>
      <c r="M16" s="198">
        <v>376</v>
      </c>
      <c r="N16" s="198">
        <v>293.7</v>
      </c>
      <c r="O16" s="198">
        <v>416.3</v>
      </c>
      <c r="P16" s="198">
        <v>352.1</v>
      </c>
      <c r="Q16" s="198">
        <v>322.39999999999998</v>
      </c>
      <c r="R16" s="198">
        <v>343.5</v>
      </c>
      <c r="S16" s="198">
        <v>435.8</v>
      </c>
      <c r="T16" s="198">
        <v>275</v>
      </c>
      <c r="U16" s="198">
        <v>347.2</v>
      </c>
      <c r="V16" s="198">
        <v>302.5</v>
      </c>
      <c r="W16" s="198">
        <v>297.2</v>
      </c>
      <c r="X16" s="198">
        <v>233.1</v>
      </c>
      <c r="Y16" s="198">
        <v>475.6</v>
      </c>
      <c r="Z16" s="198">
        <v>456.2</v>
      </c>
      <c r="AA16" s="198">
        <v>547.5</v>
      </c>
      <c r="AB16" s="199">
        <v>-290</v>
      </c>
      <c r="AC16" s="199">
        <v>634.70000000000005</v>
      </c>
      <c r="AD16" s="198">
        <v>686.8</v>
      </c>
      <c r="AE16" s="199">
        <v>802.1</v>
      </c>
      <c r="AF16" s="200">
        <v>525.70000000000005</v>
      </c>
      <c r="AG16" s="201">
        <v>634.70000000000005</v>
      </c>
      <c r="AH16" s="198">
        <v>686.8</v>
      </c>
      <c r="AI16" s="199">
        <v>802.1</v>
      </c>
      <c r="AJ16" s="200">
        <v>525.70000000000005</v>
      </c>
      <c r="AK16" s="357">
        <v>814.2</v>
      </c>
      <c r="AL16" s="357">
        <v>897.9</v>
      </c>
      <c r="AM16" s="357">
        <v>983.09999999999991</v>
      </c>
      <c r="AN16" s="248">
        <v>297.30000000000064</v>
      </c>
      <c r="AO16" s="248">
        <v>775.60000000000014</v>
      </c>
      <c r="AP16" s="248">
        <v>981.79999999999973</v>
      </c>
      <c r="AQ16" s="248">
        <v>964</v>
      </c>
      <c r="AR16" s="248">
        <v>606.70000000000005</v>
      </c>
      <c r="AS16" s="358">
        <v>832.6</v>
      </c>
      <c r="AT16" s="359">
        <v>903.7</v>
      </c>
      <c r="AU16" s="359">
        <v>911.29999999999927</v>
      </c>
      <c r="AV16" s="359">
        <v>503.5</v>
      </c>
      <c r="AW16" s="358">
        <v>951.4</v>
      </c>
      <c r="AX16" s="358">
        <v>1024.9999999999998</v>
      </c>
      <c r="AY16" s="358">
        <v>1032</v>
      </c>
      <c r="AZ16" s="358">
        <v>505.6</v>
      </c>
      <c r="BA16" s="358">
        <v>1211.7</v>
      </c>
      <c r="BB16" s="359">
        <v>995.89999999999986</v>
      </c>
      <c r="BC16" s="359">
        <v>1087.5999999999999</v>
      </c>
      <c r="BD16" s="358">
        <v>539.80000000000018</v>
      </c>
      <c r="BE16" s="358">
        <v>1268.0999999999999</v>
      </c>
      <c r="BF16" s="358">
        <v>1222.0999999999999</v>
      </c>
      <c r="BG16" s="1335">
        <v>1363.2</v>
      </c>
      <c r="BH16" s="359">
        <v>474.6</v>
      </c>
      <c r="BI16" s="1335">
        <v>1440.4</v>
      </c>
      <c r="BJ16" s="359">
        <v>1421.5</v>
      </c>
      <c r="BK16" s="359">
        <v>1590.2</v>
      </c>
      <c r="BL16" s="1335">
        <v>946.8</v>
      </c>
      <c r="BM16" s="1335">
        <v>1388.9</v>
      </c>
      <c r="BN16" s="1335">
        <v>1556.4</v>
      </c>
      <c r="BO16" s="1335">
        <v>1573.8999999999996</v>
      </c>
      <c r="BP16" s="1335">
        <v>1201.6000000000004</v>
      </c>
      <c r="BQ16" s="1335">
        <v>1624.9</v>
      </c>
      <c r="BR16" s="360">
        <v>1505.5</v>
      </c>
      <c r="BS16" s="83"/>
    </row>
    <row r="17" spans="2:71" ht="19.5" customHeight="1">
      <c r="B17" s="74"/>
      <c r="C17" s="206"/>
      <c r="D17" s="1886" t="s">
        <v>12</v>
      </c>
      <c r="E17" s="1887"/>
      <c r="F17" s="208"/>
      <c r="H17" s="1" t="s">
        <v>145</v>
      </c>
      <c r="I17" s="83">
        <v>0.70000000000000107</v>
      </c>
      <c r="J17" s="83">
        <v>-7.7999999999999989</v>
      </c>
      <c r="K17" s="83">
        <v>-10.5</v>
      </c>
      <c r="L17" s="83">
        <v>-52.1</v>
      </c>
      <c r="M17" s="83">
        <v>15.1</v>
      </c>
      <c r="N17" s="83">
        <v>-125</v>
      </c>
      <c r="O17" s="83">
        <v>-10.1</v>
      </c>
      <c r="P17" s="83">
        <v>-106.5</v>
      </c>
      <c r="Q17" s="83">
        <v>17.5</v>
      </c>
      <c r="R17" s="83">
        <v>26.1</v>
      </c>
      <c r="S17" s="83">
        <v>8.3000000000000007</v>
      </c>
      <c r="T17" s="83">
        <v>-68.400000000000006</v>
      </c>
      <c r="U17" s="83">
        <v>207.4</v>
      </c>
      <c r="V17" s="83">
        <v>16.100000000000001</v>
      </c>
      <c r="W17" s="83">
        <v>15.1</v>
      </c>
      <c r="X17" s="83">
        <v>-37.4</v>
      </c>
      <c r="Y17" s="83">
        <v>25.9</v>
      </c>
      <c r="Z17" s="83">
        <v>2.8</v>
      </c>
      <c r="AA17" s="83">
        <v>12.7</v>
      </c>
      <c r="AB17" s="84">
        <v>25.6</v>
      </c>
      <c r="AC17" s="84">
        <v>37.5</v>
      </c>
      <c r="AD17" s="83">
        <v>12.1</v>
      </c>
      <c r="AE17" s="84">
        <v>20.7</v>
      </c>
      <c r="AF17" s="190">
        <v>-106.2</v>
      </c>
      <c r="AG17" s="191">
        <v>37.5</v>
      </c>
      <c r="AH17" s="83">
        <v>12.1</v>
      </c>
      <c r="AI17" s="84">
        <v>20.7</v>
      </c>
      <c r="AJ17" s="190">
        <v>-106.2</v>
      </c>
      <c r="AK17" s="91">
        <v>124.2</v>
      </c>
      <c r="AL17" s="91">
        <v>4.0999999999999996</v>
      </c>
      <c r="AM17" s="91">
        <v>8.7999999999999972</v>
      </c>
      <c r="AN17" s="90">
        <v>-43.199999999999989</v>
      </c>
      <c r="AO17" s="90">
        <v>1</v>
      </c>
      <c r="AP17" s="90">
        <v>7.3000000000000007</v>
      </c>
      <c r="AQ17" s="90">
        <v>-5.2</v>
      </c>
      <c r="AR17" s="90">
        <v>-12.7</v>
      </c>
      <c r="AS17" s="293">
        <v>-35.200000000000003</v>
      </c>
      <c r="AT17" s="319">
        <v>9.4</v>
      </c>
      <c r="AU17" s="319">
        <v>-43.4</v>
      </c>
      <c r="AV17" s="319">
        <v>49.9</v>
      </c>
      <c r="AW17" s="293">
        <v>19.899999999999999</v>
      </c>
      <c r="AX17" s="293">
        <v>-21</v>
      </c>
      <c r="AY17" s="293">
        <v>-1.5999999999999979</v>
      </c>
      <c r="AZ17" s="293">
        <v>-19.7</v>
      </c>
      <c r="BA17" s="293">
        <v>3.7</v>
      </c>
      <c r="BB17" s="319">
        <v>19.600000000000001</v>
      </c>
      <c r="BC17" s="319">
        <v>-4.1999999999999993</v>
      </c>
      <c r="BD17" s="293">
        <v>-44.3</v>
      </c>
      <c r="BE17" s="293">
        <v>-33</v>
      </c>
      <c r="BF17" s="293">
        <v>-33.9</v>
      </c>
      <c r="BG17" s="1332">
        <v>-4.5999999999999996</v>
      </c>
      <c r="BH17" s="319">
        <v>-26.7</v>
      </c>
      <c r="BI17" s="1332">
        <v>-943.8</v>
      </c>
      <c r="BJ17" s="319">
        <v>89.4</v>
      </c>
      <c r="BK17" s="319">
        <v>-24.4</v>
      </c>
      <c r="BL17" s="1332">
        <v>-74.8</v>
      </c>
      <c r="BM17" s="1332">
        <v>-14.9</v>
      </c>
      <c r="BN17" s="1332">
        <v>-19.2</v>
      </c>
      <c r="BO17" s="1332">
        <v>5.1000000000000014</v>
      </c>
      <c r="BP17" s="1332">
        <v>-376.6</v>
      </c>
      <c r="BQ17" s="1332">
        <v>-107.2</v>
      </c>
      <c r="BR17" s="320">
        <v>3.6000000000000085</v>
      </c>
      <c r="BS17" s="83"/>
    </row>
    <row r="18" spans="2:71" ht="19.5" customHeight="1">
      <c r="B18" s="74"/>
      <c r="C18" s="206"/>
      <c r="D18" s="1886" t="s">
        <v>14</v>
      </c>
      <c r="E18" s="1887"/>
      <c r="F18" s="208"/>
      <c r="H18" s="1" t="s">
        <v>447</v>
      </c>
      <c r="I18" s="83">
        <v>11.8</v>
      </c>
      <c r="J18" s="83">
        <v>7.4</v>
      </c>
      <c r="K18" s="83">
        <v>9.8000000000000007</v>
      </c>
      <c r="L18" s="83">
        <v>-34.700000000000003</v>
      </c>
      <c r="M18" s="83">
        <v>8</v>
      </c>
      <c r="N18" s="83">
        <v>-117.4</v>
      </c>
      <c r="O18" s="83">
        <v>3.3</v>
      </c>
      <c r="P18" s="83">
        <v>-96.8</v>
      </c>
      <c r="Q18" s="83">
        <v>13.6</v>
      </c>
      <c r="R18" s="83">
        <v>23</v>
      </c>
      <c r="S18" s="83">
        <v>19.100000000000001</v>
      </c>
      <c r="T18" s="83">
        <v>-38.200000000000003</v>
      </c>
      <c r="U18" s="83">
        <v>17.899999999999999</v>
      </c>
      <c r="V18" s="83">
        <v>-11.4</v>
      </c>
      <c r="W18" s="83">
        <v>9.8000000000000007</v>
      </c>
      <c r="X18" s="83">
        <v>-8.5</v>
      </c>
      <c r="Y18" s="83">
        <v>10.5</v>
      </c>
      <c r="Z18" s="83">
        <v>-5.3</v>
      </c>
      <c r="AA18" s="83">
        <v>3.4</v>
      </c>
      <c r="AB18" s="84">
        <v>9</v>
      </c>
      <c r="AC18" s="84">
        <v>9.6</v>
      </c>
      <c r="AD18" s="83">
        <v>4.2</v>
      </c>
      <c r="AE18" s="84">
        <v>17.399999999999999</v>
      </c>
      <c r="AF18" s="190">
        <v>6.4</v>
      </c>
      <c r="AG18" s="191">
        <v>9.6</v>
      </c>
      <c r="AH18" s="83">
        <v>4.2</v>
      </c>
      <c r="AI18" s="84">
        <v>17.399999999999999</v>
      </c>
      <c r="AJ18" s="190">
        <v>6.4</v>
      </c>
      <c r="AK18" s="91">
        <v>11.5</v>
      </c>
      <c r="AL18" s="91">
        <v>11.6</v>
      </c>
      <c r="AM18" s="91">
        <v>7.6999999999999993</v>
      </c>
      <c r="AN18" s="90">
        <v>18.900000000000002</v>
      </c>
      <c r="AO18" s="90">
        <v>10.4</v>
      </c>
      <c r="AP18" s="90">
        <v>-6</v>
      </c>
      <c r="AQ18" s="90">
        <v>-9.6</v>
      </c>
      <c r="AR18" s="90">
        <v>34.4</v>
      </c>
      <c r="AS18" s="293">
        <v>-9.6999999999999993</v>
      </c>
      <c r="AT18" s="319">
        <v>-4.8000000000000007</v>
      </c>
      <c r="AU18" s="319">
        <v>-45.9</v>
      </c>
      <c r="AV18" s="319">
        <v>12.2</v>
      </c>
      <c r="AW18" s="293">
        <v>37.200000000000003</v>
      </c>
      <c r="AX18" s="293">
        <v>6</v>
      </c>
      <c r="AY18" s="293">
        <v>10.5</v>
      </c>
      <c r="AZ18" s="293">
        <v>3.5</v>
      </c>
      <c r="BA18" s="293">
        <v>-0.7</v>
      </c>
      <c r="BB18" s="319">
        <v>19.7</v>
      </c>
      <c r="BC18" s="319">
        <v>1.3000000000000007</v>
      </c>
      <c r="BD18" s="293">
        <v>-7.6000000000000014</v>
      </c>
      <c r="BE18" s="293">
        <v>4.9000000000000004</v>
      </c>
      <c r="BF18" s="293">
        <v>2.8</v>
      </c>
      <c r="BG18" s="1332">
        <v>1.7</v>
      </c>
      <c r="BH18" s="319">
        <v>-9.3000000000000007</v>
      </c>
      <c r="BI18" s="1332">
        <v>5.5</v>
      </c>
      <c r="BJ18" s="319">
        <v>-1.2</v>
      </c>
      <c r="BK18" s="319">
        <v>3</v>
      </c>
      <c r="BL18" s="1332">
        <v>0.1</v>
      </c>
      <c r="BM18" s="1332">
        <v>-6</v>
      </c>
      <c r="BN18" s="1332">
        <v>10.8</v>
      </c>
      <c r="BO18" s="1332">
        <v>3.3999999999999995</v>
      </c>
      <c r="BP18" s="1332">
        <v>67.599999999999994</v>
      </c>
      <c r="BQ18" s="1332">
        <v>10.5</v>
      </c>
      <c r="BR18" s="320">
        <v>4</v>
      </c>
      <c r="BS18" s="83"/>
    </row>
    <row r="19" spans="2:71" ht="19.5" customHeight="1">
      <c r="B19" s="74"/>
      <c r="C19" s="206"/>
      <c r="D19" s="1886" t="s">
        <v>16</v>
      </c>
      <c r="E19" s="1887"/>
      <c r="F19" s="208"/>
      <c r="H19" s="1" t="s">
        <v>448</v>
      </c>
      <c r="I19" s="83">
        <v>-11.1</v>
      </c>
      <c r="J19" s="83">
        <v>-15.2</v>
      </c>
      <c r="K19" s="83">
        <v>-20.3</v>
      </c>
      <c r="L19" s="83">
        <v>-17.399999999999999</v>
      </c>
      <c r="M19" s="83">
        <v>7.1</v>
      </c>
      <c r="N19" s="83">
        <v>-7.6</v>
      </c>
      <c r="O19" s="83">
        <v>-13.4</v>
      </c>
      <c r="P19" s="83">
        <v>-9.6999999999999993</v>
      </c>
      <c r="Q19" s="83">
        <v>3.9</v>
      </c>
      <c r="R19" s="83">
        <v>3.1</v>
      </c>
      <c r="S19" s="83">
        <v>-10.8</v>
      </c>
      <c r="T19" s="83">
        <v>-30.2</v>
      </c>
      <c r="U19" s="83">
        <v>189.5</v>
      </c>
      <c r="V19" s="83">
        <v>27.5</v>
      </c>
      <c r="W19" s="83">
        <v>5.3</v>
      </c>
      <c r="X19" s="83">
        <v>-28.9</v>
      </c>
      <c r="Y19" s="83">
        <v>15.4</v>
      </c>
      <c r="Z19" s="83">
        <v>8.1</v>
      </c>
      <c r="AA19" s="83">
        <v>9.3000000000000007</v>
      </c>
      <c r="AB19" s="84">
        <v>16.600000000000001</v>
      </c>
      <c r="AC19" s="84">
        <v>27.9</v>
      </c>
      <c r="AD19" s="83">
        <v>7.9</v>
      </c>
      <c r="AE19" s="84">
        <v>3.3</v>
      </c>
      <c r="AF19" s="190">
        <v>-112.6</v>
      </c>
      <c r="AG19" s="191">
        <v>27.9</v>
      </c>
      <c r="AH19" s="83">
        <v>7.9</v>
      </c>
      <c r="AI19" s="84">
        <v>3.3</v>
      </c>
      <c r="AJ19" s="190">
        <v>-112.6</v>
      </c>
      <c r="AK19" s="91">
        <v>112.7</v>
      </c>
      <c r="AL19" s="91">
        <v>-7.5</v>
      </c>
      <c r="AM19" s="91">
        <v>1.0999999999999801</v>
      </c>
      <c r="AN19" s="90">
        <v>-62.099999999999994</v>
      </c>
      <c r="AO19" s="90">
        <v>-9.4</v>
      </c>
      <c r="AP19" s="90">
        <v>13.3</v>
      </c>
      <c r="AQ19" s="90">
        <v>4.4000000000000004</v>
      </c>
      <c r="AR19" s="90">
        <v>-47.1</v>
      </c>
      <c r="AS19" s="293">
        <v>-25.5</v>
      </c>
      <c r="AT19" s="319">
        <v>14.200000000000003</v>
      </c>
      <c r="AU19" s="319">
        <v>2.4999999999999964</v>
      </c>
      <c r="AV19" s="319">
        <v>37.700000000000003</v>
      </c>
      <c r="AW19" s="293">
        <v>-17.300000000000004</v>
      </c>
      <c r="AX19" s="293">
        <v>-27</v>
      </c>
      <c r="AY19" s="293">
        <v>-12.100000000000001</v>
      </c>
      <c r="AZ19" s="293">
        <v>-23.2</v>
      </c>
      <c r="BA19" s="293">
        <v>4.4000000000000004</v>
      </c>
      <c r="BB19" s="319">
        <v>-0.1</v>
      </c>
      <c r="BC19" s="319">
        <v>-5.5</v>
      </c>
      <c r="BD19" s="293">
        <v>-36.700000000000003</v>
      </c>
      <c r="BE19" s="293">
        <v>-37.9</v>
      </c>
      <c r="BF19" s="293">
        <v>-36.700000000000003</v>
      </c>
      <c r="BG19" s="1332">
        <v>-6.3</v>
      </c>
      <c r="BH19" s="319">
        <v>-17.399999999999999</v>
      </c>
      <c r="BI19" s="1332">
        <f>BI17-BI18</f>
        <v>-949.3</v>
      </c>
      <c r="BJ19" s="319">
        <v>90.600000000000023</v>
      </c>
      <c r="BK19" s="319">
        <v>-27.4</v>
      </c>
      <c r="BL19" s="1332">
        <v>-74.900000000000006</v>
      </c>
      <c r="BM19" s="1332">
        <v>-8.9</v>
      </c>
      <c r="BN19" s="1332">
        <v>-30</v>
      </c>
      <c r="BO19" s="1332">
        <v>1.6999999999999957</v>
      </c>
      <c r="BP19" s="1332">
        <v>-444.20000000000005</v>
      </c>
      <c r="BQ19" s="1332">
        <v>-117.7</v>
      </c>
      <c r="BR19" s="320">
        <v>-0.39999999999999147</v>
      </c>
      <c r="BS19" s="83"/>
    </row>
    <row r="20" spans="2:71" ht="19.5" customHeight="1">
      <c r="B20" s="74"/>
      <c r="C20" s="206"/>
      <c r="D20" s="1886" t="s">
        <v>19</v>
      </c>
      <c r="E20" s="1887"/>
      <c r="F20" s="208"/>
      <c r="H20" s="10" t="s">
        <v>146</v>
      </c>
      <c r="I20" s="198">
        <v>692</v>
      </c>
      <c r="J20" s="198">
        <v>639</v>
      </c>
      <c r="K20" s="198">
        <v>470</v>
      </c>
      <c r="L20" s="198">
        <v>81.5</v>
      </c>
      <c r="M20" s="198">
        <v>391.1</v>
      </c>
      <c r="N20" s="198">
        <v>168.7</v>
      </c>
      <c r="O20" s="198">
        <v>406.2</v>
      </c>
      <c r="P20" s="198">
        <v>245.6</v>
      </c>
      <c r="Q20" s="198">
        <v>339.9</v>
      </c>
      <c r="R20" s="198">
        <v>369.6</v>
      </c>
      <c r="S20" s="198">
        <v>444.1</v>
      </c>
      <c r="T20" s="198">
        <v>206.6</v>
      </c>
      <c r="U20" s="198">
        <v>554.6</v>
      </c>
      <c r="V20" s="198">
        <v>318.60000000000002</v>
      </c>
      <c r="W20" s="198">
        <v>312.3</v>
      </c>
      <c r="X20" s="198">
        <v>195.7</v>
      </c>
      <c r="Y20" s="198">
        <v>501.5</v>
      </c>
      <c r="Z20" s="198">
        <v>459</v>
      </c>
      <c r="AA20" s="198">
        <v>560.20000000000005</v>
      </c>
      <c r="AB20" s="199">
        <v>-264.39999999999998</v>
      </c>
      <c r="AC20" s="199">
        <v>672.2</v>
      </c>
      <c r="AD20" s="198">
        <v>698.9</v>
      </c>
      <c r="AE20" s="199">
        <v>822.8</v>
      </c>
      <c r="AF20" s="200">
        <v>419.5</v>
      </c>
      <c r="AG20" s="201">
        <v>672.2</v>
      </c>
      <c r="AH20" s="198">
        <v>698.9</v>
      </c>
      <c r="AI20" s="199">
        <v>822.8</v>
      </c>
      <c r="AJ20" s="200">
        <v>419.5</v>
      </c>
      <c r="AK20" s="357">
        <v>938.4</v>
      </c>
      <c r="AL20" s="357">
        <v>902</v>
      </c>
      <c r="AM20" s="357">
        <v>991.89999999999986</v>
      </c>
      <c r="AN20" s="248">
        <v>254.10000000000082</v>
      </c>
      <c r="AO20" s="248">
        <v>776.60000000000014</v>
      </c>
      <c r="AP20" s="248">
        <v>989.09999999999968</v>
      </c>
      <c r="AQ20" s="248">
        <v>958.8</v>
      </c>
      <c r="AR20" s="248">
        <v>594</v>
      </c>
      <c r="AS20" s="358">
        <v>797.4</v>
      </c>
      <c r="AT20" s="359">
        <v>913.10000000000014</v>
      </c>
      <c r="AU20" s="359">
        <v>867.89999999999941</v>
      </c>
      <c r="AV20" s="359">
        <v>553.4</v>
      </c>
      <c r="AW20" s="358">
        <v>971.30000000000007</v>
      </c>
      <c r="AX20" s="358">
        <v>1004.0000000000002</v>
      </c>
      <c r="AY20" s="358">
        <v>1030.4000000000001</v>
      </c>
      <c r="AZ20" s="358">
        <v>485.9</v>
      </c>
      <c r="BA20" s="358">
        <v>1215.4000000000001</v>
      </c>
      <c r="BB20" s="359">
        <v>1015.5</v>
      </c>
      <c r="BC20" s="359">
        <v>1083.3999999999996</v>
      </c>
      <c r="BD20" s="358">
        <v>495.50000000000045</v>
      </c>
      <c r="BE20" s="358">
        <v>1235.0999999999999</v>
      </c>
      <c r="BF20" s="358">
        <v>1188.2</v>
      </c>
      <c r="BG20" s="1335">
        <v>1358.6</v>
      </c>
      <c r="BH20" s="359">
        <v>447.9</v>
      </c>
      <c r="BI20" s="1335">
        <v>496.6</v>
      </c>
      <c r="BJ20" s="359">
        <v>1510.9</v>
      </c>
      <c r="BK20" s="359">
        <v>1565.8</v>
      </c>
      <c r="BL20" s="1335">
        <v>872</v>
      </c>
      <c r="BM20" s="1335">
        <v>1374</v>
      </c>
      <c r="BN20" s="1335">
        <v>1537.2</v>
      </c>
      <c r="BO20" s="1335">
        <v>1578.9999999999995</v>
      </c>
      <c r="BP20" s="1335">
        <v>825</v>
      </c>
      <c r="BQ20" s="1335">
        <v>1517.7</v>
      </c>
      <c r="BR20" s="360">
        <v>1509.1000000000001</v>
      </c>
      <c r="BS20" s="83"/>
    </row>
    <row r="21" spans="2:71" ht="19.5" customHeight="1">
      <c r="B21" s="74"/>
      <c r="C21" s="206"/>
      <c r="D21" s="1886" t="s">
        <v>21</v>
      </c>
      <c r="E21" s="1887"/>
      <c r="F21" s="208"/>
      <c r="H21" s="1" t="s">
        <v>147</v>
      </c>
      <c r="I21" s="83">
        <v>165.6</v>
      </c>
      <c r="J21" s="83">
        <v>160.9</v>
      </c>
      <c r="K21" s="83">
        <v>88</v>
      </c>
      <c r="L21" s="83">
        <v>27.8</v>
      </c>
      <c r="M21" s="83">
        <v>95.2</v>
      </c>
      <c r="N21" s="83">
        <v>108.3</v>
      </c>
      <c r="O21" s="83">
        <v>104.4</v>
      </c>
      <c r="P21" s="83">
        <v>73</v>
      </c>
      <c r="Q21" s="83">
        <v>96</v>
      </c>
      <c r="R21" s="83">
        <v>81.099999999999994</v>
      </c>
      <c r="S21" s="83">
        <v>95.4</v>
      </c>
      <c r="T21" s="83">
        <v>58.7</v>
      </c>
      <c r="U21" s="83">
        <v>78.400000000000006</v>
      </c>
      <c r="V21" s="83">
        <v>64.599999999999994</v>
      </c>
      <c r="W21" s="83">
        <v>78.7</v>
      </c>
      <c r="X21" s="83">
        <v>52.3</v>
      </c>
      <c r="Y21" s="83">
        <v>114.3</v>
      </c>
      <c r="Z21" s="83">
        <v>103</v>
      </c>
      <c r="AA21" s="83">
        <v>138.4</v>
      </c>
      <c r="AB21" s="84">
        <v>-63.7</v>
      </c>
      <c r="AC21" s="84">
        <v>8.6999999999999993</v>
      </c>
      <c r="AD21" s="83">
        <v>153.19999999999999</v>
      </c>
      <c r="AE21" s="84">
        <v>190.7</v>
      </c>
      <c r="AF21" s="190">
        <v>86.1</v>
      </c>
      <c r="AG21" s="191">
        <v>8.6999999999999993</v>
      </c>
      <c r="AH21" s="83">
        <v>153.19999999999999</v>
      </c>
      <c r="AI21" s="84">
        <v>190.7</v>
      </c>
      <c r="AJ21" s="190">
        <v>86.1</v>
      </c>
      <c r="AK21" s="91">
        <v>248.2</v>
      </c>
      <c r="AL21" s="91">
        <v>238.9</v>
      </c>
      <c r="AM21" s="91">
        <v>265.89999999999964</v>
      </c>
      <c r="AN21" s="90">
        <v>74.200000000000728</v>
      </c>
      <c r="AO21" s="90">
        <v>203.80000000000007</v>
      </c>
      <c r="AP21" s="90">
        <v>256.80000000000007</v>
      </c>
      <c r="AQ21" s="90">
        <v>257.2</v>
      </c>
      <c r="AR21" s="90">
        <v>161.6</v>
      </c>
      <c r="AS21" s="293">
        <v>211.1</v>
      </c>
      <c r="AT21" s="319">
        <v>242.10000000000002</v>
      </c>
      <c r="AU21" s="319">
        <v>221.10000000000014</v>
      </c>
      <c r="AV21" s="319">
        <v>138</v>
      </c>
      <c r="AW21" s="293">
        <v>280.69999999999993</v>
      </c>
      <c r="AX21" s="293">
        <v>266.4000000000002</v>
      </c>
      <c r="AY21" s="293">
        <v>259.00000000000023</v>
      </c>
      <c r="AZ21" s="293">
        <v>147.5</v>
      </c>
      <c r="BA21" s="293">
        <v>240.90000000000009</v>
      </c>
      <c r="BB21" s="319">
        <v>265.5</v>
      </c>
      <c r="BC21" s="319">
        <v>286.69999999999982</v>
      </c>
      <c r="BD21" s="293">
        <v>288.40000000000009</v>
      </c>
      <c r="BE21" s="293">
        <v>313.19999999999993</v>
      </c>
      <c r="BF21" s="293">
        <v>268.2</v>
      </c>
      <c r="BG21" s="1332">
        <v>394.7</v>
      </c>
      <c r="BH21" s="319">
        <v>103.7</v>
      </c>
      <c r="BI21" s="1332">
        <v>119.3</v>
      </c>
      <c r="BJ21" s="319">
        <v>421.9</v>
      </c>
      <c r="BK21" s="319">
        <v>493.6</v>
      </c>
      <c r="BL21" s="1332">
        <v>259.10000000000002</v>
      </c>
      <c r="BM21" s="1332">
        <v>356.2</v>
      </c>
      <c r="BN21" s="1332">
        <v>385.2</v>
      </c>
      <c r="BO21" s="1332">
        <v>403.59999999999991</v>
      </c>
      <c r="BP21" s="1332">
        <v>345.39999999999964</v>
      </c>
      <c r="BQ21" s="1332">
        <v>417.5</v>
      </c>
      <c r="BR21" s="320">
        <v>385.10000000000036</v>
      </c>
      <c r="BS21" s="83"/>
    </row>
    <row r="22" spans="2:71" ht="19.5" customHeight="1">
      <c r="B22" s="74"/>
      <c r="C22" s="206"/>
      <c r="D22" s="1886" t="s">
        <v>23</v>
      </c>
      <c r="E22" s="1887"/>
      <c r="F22" s="208"/>
      <c r="H22" s="10" t="s">
        <v>148</v>
      </c>
      <c r="I22" s="198">
        <v>526.4</v>
      </c>
      <c r="J22" s="198">
        <v>478.1</v>
      </c>
      <c r="K22" s="198">
        <v>382</v>
      </c>
      <c r="L22" s="198">
        <v>53.7</v>
      </c>
      <c r="M22" s="198">
        <v>295.89999999999998</v>
      </c>
      <c r="N22" s="198">
        <v>60.4</v>
      </c>
      <c r="O22" s="198">
        <v>301.8</v>
      </c>
      <c r="P22" s="198">
        <v>172.6</v>
      </c>
      <c r="Q22" s="198">
        <v>243.9</v>
      </c>
      <c r="R22" s="198">
        <v>288.5</v>
      </c>
      <c r="S22" s="198">
        <v>348.7</v>
      </c>
      <c r="T22" s="198">
        <v>147.9</v>
      </c>
      <c r="U22" s="198">
        <v>476.2</v>
      </c>
      <c r="V22" s="198">
        <v>254</v>
      </c>
      <c r="W22" s="198">
        <v>233.6</v>
      </c>
      <c r="X22" s="198">
        <v>143.4</v>
      </c>
      <c r="Y22" s="198">
        <v>387.2</v>
      </c>
      <c r="Z22" s="198">
        <v>356</v>
      </c>
      <c r="AA22" s="198">
        <v>421.8</v>
      </c>
      <c r="AB22" s="199">
        <v>-200.7</v>
      </c>
      <c r="AC22" s="199">
        <v>663.5</v>
      </c>
      <c r="AD22" s="198">
        <v>545.70000000000005</v>
      </c>
      <c r="AE22" s="199">
        <v>632.1</v>
      </c>
      <c r="AF22" s="200">
        <v>333.4</v>
      </c>
      <c r="AG22" s="201">
        <v>663.5</v>
      </c>
      <c r="AH22" s="198">
        <v>545.70000000000005</v>
      </c>
      <c r="AI22" s="199">
        <v>632.1</v>
      </c>
      <c r="AJ22" s="200">
        <v>333.4</v>
      </c>
      <c r="AK22" s="357">
        <v>690.2</v>
      </c>
      <c r="AL22" s="357">
        <v>663.1</v>
      </c>
      <c r="AM22" s="357">
        <v>726.00000000000023</v>
      </c>
      <c r="AN22" s="248">
        <v>179.90000000000009</v>
      </c>
      <c r="AO22" s="248">
        <v>572.80000000000007</v>
      </c>
      <c r="AP22" s="248">
        <v>732.29999999999961</v>
      </c>
      <c r="AQ22" s="248">
        <v>701.6</v>
      </c>
      <c r="AR22" s="248">
        <v>432.4</v>
      </c>
      <c r="AS22" s="358">
        <v>586.29999999999995</v>
      </c>
      <c r="AT22" s="359">
        <v>671.00000000000011</v>
      </c>
      <c r="AU22" s="359">
        <v>646.79999999999927</v>
      </c>
      <c r="AV22" s="359">
        <v>415.4</v>
      </c>
      <c r="AW22" s="358">
        <v>690.60000000000014</v>
      </c>
      <c r="AX22" s="358">
        <v>737.6</v>
      </c>
      <c r="AY22" s="358">
        <v>771.4</v>
      </c>
      <c r="AZ22" s="358">
        <v>338.4</v>
      </c>
      <c r="BA22" s="358">
        <v>974.5</v>
      </c>
      <c r="BB22" s="359">
        <v>750</v>
      </c>
      <c r="BC22" s="359">
        <v>796.69999999999982</v>
      </c>
      <c r="BD22" s="358">
        <v>207.10000000000036</v>
      </c>
      <c r="BE22" s="358">
        <v>921.9</v>
      </c>
      <c r="BF22" s="358">
        <v>920</v>
      </c>
      <c r="BG22" s="1335">
        <v>963.9</v>
      </c>
      <c r="BH22" s="359">
        <v>344.2</v>
      </c>
      <c r="BI22" s="1335">
        <v>377.3</v>
      </c>
      <c r="BJ22" s="359">
        <v>1089</v>
      </c>
      <c r="BK22" s="359">
        <v>1072.2</v>
      </c>
      <c r="BL22" s="1335">
        <v>612.9</v>
      </c>
      <c r="BM22" s="1335">
        <v>1017.8</v>
      </c>
      <c r="BN22" s="1335">
        <v>1152</v>
      </c>
      <c r="BO22" s="1335">
        <v>1175.3999999999996</v>
      </c>
      <c r="BP22" s="1335">
        <v>479.60000000000036</v>
      </c>
      <c r="BQ22" s="1335">
        <v>1100.2</v>
      </c>
      <c r="BR22" s="360">
        <v>1124</v>
      </c>
      <c r="BS22" s="83"/>
    </row>
    <row r="23" spans="2:71" ht="19.5" customHeight="1">
      <c r="B23" s="71"/>
      <c r="C23" s="206"/>
      <c r="D23" s="1886" t="s">
        <v>22</v>
      </c>
      <c r="E23" s="1887"/>
      <c r="F23" s="208"/>
      <c r="H23" s="210" t="s">
        <v>149</v>
      </c>
      <c r="I23" s="83">
        <v>0.1</v>
      </c>
      <c r="J23" s="83">
        <v>0.2</v>
      </c>
      <c r="K23" s="83">
        <v>0</v>
      </c>
      <c r="L23" s="83">
        <v>0.1</v>
      </c>
      <c r="M23" s="83">
        <v>0.1</v>
      </c>
      <c r="N23" s="83">
        <v>0</v>
      </c>
      <c r="O23" s="83">
        <v>0</v>
      </c>
      <c r="P23" s="83">
        <v>0</v>
      </c>
      <c r="Q23" s="83">
        <v>0</v>
      </c>
      <c r="R23" s="83">
        <v>0</v>
      </c>
      <c r="S23" s="83">
        <v>0</v>
      </c>
      <c r="T23" s="83">
        <v>0</v>
      </c>
      <c r="U23" s="83">
        <v>0</v>
      </c>
      <c r="V23" s="83">
        <v>0</v>
      </c>
      <c r="W23" s="83">
        <v>0</v>
      </c>
      <c r="X23" s="83">
        <v>0</v>
      </c>
      <c r="Y23" s="83">
        <v>0</v>
      </c>
      <c r="Z23" s="83">
        <v>0</v>
      </c>
      <c r="AA23" s="83">
        <v>0</v>
      </c>
      <c r="AB23" s="84">
        <v>0</v>
      </c>
      <c r="AC23" s="84">
        <v>0</v>
      </c>
      <c r="AD23" s="83">
        <v>0</v>
      </c>
      <c r="AE23" s="84">
        <v>0</v>
      </c>
      <c r="AF23" s="190">
        <v>0</v>
      </c>
      <c r="AG23" s="191">
        <v>0</v>
      </c>
      <c r="AH23" s="83">
        <v>0</v>
      </c>
      <c r="AI23" s="84">
        <v>0</v>
      </c>
      <c r="AJ23" s="190">
        <v>0</v>
      </c>
      <c r="AK23" s="91">
        <v>0</v>
      </c>
      <c r="AL23" s="91">
        <v>0</v>
      </c>
      <c r="AM23" s="91">
        <v>0</v>
      </c>
      <c r="AN23" s="90">
        <v>0</v>
      </c>
      <c r="AO23" s="90">
        <v>0</v>
      </c>
      <c r="AP23" s="90">
        <v>0</v>
      </c>
      <c r="AQ23" s="90">
        <v>0</v>
      </c>
      <c r="AR23" s="90">
        <v>0</v>
      </c>
      <c r="AS23" s="293">
        <v>0</v>
      </c>
      <c r="AT23" s="319">
        <v>10.5</v>
      </c>
      <c r="AU23" s="319">
        <v>11.199999999999818</v>
      </c>
      <c r="AV23" s="319">
        <v>-0.4</v>
      </c>
      <c r="AW23" s="293">
        <v>2.1000000000000227</v>
      </c>
      <c r="AX23" s="293">
        <v>3.5000000000001137</v>
      </c>
      <c r="AY23" s="293">
        <v>-6.3000000000004093</v>
      </c>
      <c r="AZ23" s="293">
        <v>-52.1</v>
      </c>
      <c r="BA23" s="293">
        <v>-2.8</v>
      </c>
      <c r="BB23" s="319">
        <v>0.9</v>
      </c>
      <c r="BC23" s="319">
        <v>-27.5</v>
      </c>
      <c r="BD23" s="293">
        <v>-238.29999999999973</v>
      </c>
      <c r="BE23" s="293">
        <v>-9.6</v>
      </c>
      <c r="BF23" s="293">
        <v>-7</v>
      </c>
      <c r="BG23" s="1332">
        <v>-33</v>
      </c>
      <c r="BH23" s="319">
        <v>-61.9</v>
      </c>
      <c r="BI23" s="1332">
        <v>-12.2</v>
      </c>
      <c r="BJ23" s="319">
        <v>-27.4</v>
      </c>
      <c r="BK23" s="319">
        <v>-39.799999999999997</v>
      </c>
      <c r="BL23" s="1332">
        <v>-21</v>
      </c>
      <c r="BM23" s="1332">
        <v>-8.6</v>
      </c>
      <c r="BN23" s="1332">
        <v>-9.1999999999999993</v>
      </c>
      <c r="BO23" s="1332">
        <v>-1.5000000000004547</v>
      </c>
      <c r="BP23" s="1332">
        <v>-8.0999999999994543</v>
      </c>
      <c r="BQ23" s="1332">
        <v>-0.79999999999995453</v>
      </c>
      <c r="BR23" s="320">
        <v>-0.40000000000031832</v>
      </c>
      <c r="BS23" s="83"/>
    </row>
    <row r="24" spans="2:71" ht="19.5" customHeight="1">
      <c r="B24" s="71"/>
      <c r="C24" s="206"/>
      <c r="D24" s="1886" t="s">
        <v>28</v>
      </c>
      <c r="E24" s="1887"/>
      <c r="F24" s="208"/>
      <c r="H24" s="545" t="s">
        <v>150</v>
      </c>
      <c r="I24" s="212">
        <v>526.29999999999995</v>
      </c>
      <c r="J24" s="212">
        <v>477.9</v>
      </c>
      <c r="K24" s="212">
        <v>382</v>
      </c>
      <c r="L24" s="212">
        <v>53.6</v>
      </c>
      <c r="M24" s="212">
        <v>295.8</v>
      </c>
      <c r="N24" s="212">
        <v>60.4</v>
      </c>
      <c r="O24" s="212">
        <v>301.8</v>
      </c>
      <c r="P24" s="212">
        <v>172.6</v>
      </c>
      <c r="Q24" s="212">
        <v>243.9</v>
      </c>
      <c r="R24" s="212">
        <v>288.5</v>
      </c>
      <c r="S24" s="212">
        <v>348.7</v>
      </c>
      <c r="T24" s="212">
        <v>147.9</v>
      </c>
      <c r="U24" s="212">
        <v>476.2</v>
      </c>
      <c r="V24" s="212">
        <v>254</v>
      </c>
      <c r="W24" s="212">
        <v>233.6</v>
      </c>
      <c r="X24" s="212">
        <v>143.4</v>
      </c>
      <c r="Y24" s="212">
        <v>387.2</v>
      </c>
      <c r="Z24" s="212">
        <v>356</v>
      </c>
      <c r="AA24" s="212">
        <v>421.8</v>
      </c>
      <c r="AB24" s="213">
        <v>-200.7</v>
      </c>
      <c r="AC24" s="213">
        <v>663.5</v>
      </c>
      <c r="AD24" s="212">
        <v>545.70000000000005</v>
      </c>
      <c r="AE24" s="213">
        <v>632.1</v>
      </c>
      <c r="AF24" s="214">
        <v>333.4</v>
      </c>
      <c r="AG24" s="215">
        <v>663.5</v>
      </c>
      <c r="AH24" s="212">
        <v>545.70000000000005</v>
      </c>
      <c r="AI24" s="213">
        <v>632.1</v>
      </c>
      <c r="AJ24" s="214">
        <v>333.4</v>
      </c>
      <c r="AK24" s="455">
        <v>690.2</v>
      </c>
      <c r="AL24" s="455">
        <v>663.1</v>
      </c>
      <c r="AM24" s="455">
        <v>726.00000000000023</v>
      </c>
      <c r="AN24" s="454">
        <v>179.90000000000009</v>
      </c>
      <c r="AO24" s="454">
        <v>572.80000000000007</v>
      </c>
      <c r="AP24" s="454">
        <v>732.29999999999961</v>
      </c>
      <c r="AQ24" s="454">
        <v>701.6</v>
      </c>
      <c r="AR24" s="454">
        <v>432.4</v>
      </c>
      <c r="AS24" s="456">
        <v>586.29999999999995</v>
      </c>
      <c r="AT24" s="546">
        <v>660.50000000000011</v>
      </c>
      <c r="AU24" s="546">
        <v>635.59999999999945</v>
      </c>
      <c r="AV24" s="546">
        <v>415.8</v>
      </c>
      <c r="AW24" s="456">
        <v>688.5</v>
      </c>
      <c r="AX24" s="456">
        <v>734.09999999999991</v>
      </c>
      <c r="AY24" s="456">
        <v>777.7</v>
      </c>
      <c r="AZ24" s="456">
        <v>390.5</v>
      </c>
      <c r="BA24" s="456">
        <v>977.3</v>
      </c>
      <c r="BB24" s="546">
        <v>749.10000000000014</v>
      </c>
      <c r="BC24" s="546">
        <v>824.19999999999982</v>
      </c>
      <c r="BD24" s="456">
        <v>445.40000000000009</v>
      </c>
      <c r="BE24" s="456">
        <v>931.5</v>
      </c>
      <c r="BF24" s="456">
        <v>927</v>
      </c>
      <c r="BG24" s="1359">
        <v>996.9</v>
      </c>
      <c r="BH24" s="546">
        <v>406.1</v>
      </c>
      <c r="BI24" s="1359">
        <v>389.5</v>
      </c>
      <c r="BJ24" s="546">
        <v>1116.4000000000001</v>
      </c>
      <c r="BK24" s="546">
        <v>1112</v>
      </c>
      <c r="BL24" s="1359">
        <v>633.9</v>
      </c>
      <c r="BM24" s="1359">
        <v>1026.4000000000001</v>
      </c>
      <c r="BN24" s="1359">
        <v>1161.2</v>
      </c>
      <c r="BO24" s="1359">
        <v>1176.9000000000001</v>
      </c>
      <c r="BP24" s="1359">
        <v>487.69999999999982</v>
      </c>
      <c r="BQ24" s="1359">
        <v>1101</v>
      </c>
      <c r="BR24" s="547">
        <v>1124.4000000000001</v>
      </c>
      <c r="BS24" s="83"/>
    </row>
    <row r="25" spans="2:71" ht="19.5" customHeight="1">
      <c r="B25" s="71"/>
      <c r="C25" s="206"/>
      <c r="D25" s="1886" t="s">
        <v>26</v>
      </c>
      <c r="E25" s="1887"/>
      <c r="F25" s="208"/>
      <c r="BI25" s="1482"/>
      <c r="BM25" s="1482"/>
    </row>
    <row r="26" spans="2:71" ht="19.5" customHeight="1">
      <c r="B26" s="71"/>
      <c r="C26" s="206"/>
      <c r="D26" s="1886" t="s">
        <v>30</v>
      </c>
      <c r="E26" s="1887"/>
      <c r="F26" s="208"/>
      <c r="BI26" s="1482"/>
    </row>
    <row r="27" spans="2:71" ht="19.5" customHeight="1">
      <c r="B27" s="71"/>
      <c r="C27" s="206"/>
      <c r="D27" s="1886" t="s">
        <v>33</v>
      </c>
      <c r="E27" s="1887"/>
      <c r="F27" s="208"/>
      <c r="BI27" s="1482"/>
    </row>
    <row r="28" spans="2:71" ht="19.5" customHeight="1">
      <c r="B28" s="71"/>
      <c r="C28" s="1875"/>
      <c r="D28" s="1875"/>
      <c r="E28" s="1876"/>
      <c r="F28" s="56"/>
      <c r="AF28" s="315"/>
      <c r="AG28" s="315"/>
      <c r="AH28" s="315"/>
      <c r="AI28" s="315"/>
      <c r="AJ28" s="315"/>
      <c r="BI28" s="1482"/>
    </row>
    <row r="29" spans="2:71" ht="19.5" customHeight="1">
      <c r="B29" s="245"/>
      <c r="C29" s="1875" t="s">
        <v>7</v>
      </c>
      <c r="D29" s="1875"/>
      <c r="E29" s="1890"/>
      <c r="F29" s="75"/>
      <c r="BI29" s="1482"/>
    </row>
    <row r="30" spans="2:71" ht="19.5" customHeight="1">
      <c r="B30" s="245"/>
      <c r="C30" s="56"/>
      <c r="D30" s="235"/>
      <c r="E30" s="283"/>
      <c r="F30" s="56"/>
      <c r="BI30" s="1482"/>
    </row>
    <row r="31" spans="2:71" ht="19.5" customHeight="1">
      <c r="B31" s="245"/>
      <c r="C31" s="1877" t="s">
        <v>31</v>
      </c>
      <c r="D31" s="1877"/>
      <c r="E31" s="1900"/>
      <c r="F31" s="75"/>
    </row>
    <row r="32" spans="2:71" ht="19.5" customHeight="1">
      <c r="B32" s="245"/>
      <c r="C32" s="56"/>
      <c r="D32" s="235"/>
      <c r="E32" s="283"/>
      <c r="F32" s="56"/>
      <c r="AF32" s="315"/>
      <c r="AG32" s="315"/>
      <c r="AH32" s="315"/>
      <c r="AI32" s="315"/>
      <c r="AJ32" s="315"/>
    </row>
    <row r="33" spans="2:6" ht="19.5" customHeight="1">
      <c r="B33" s="245"/>
      <c r="C33" s="1875" t="s">
        <v>17</v>
      </c>
      <c r="D33" s="1875"/>
      <c r="E33" s="1890"/>
      <c r="F33" s="75"/>
    </row>
    <row r="34" spans="2:6" ht="19.5" customHeight="1">
      <c r="B34" s="245"/>
      <c r="C34" s="56"/>
      <c r="D34" s="235"/>
      <c r="E34" s="283"/>
      <c r="F34" s="56"/>
    </row>
    <row r="35" spans="2:6" ht="19.5" customHeight="1">
      <c r="B35" s="245"/>
      <c r="C35" s="1873" t="s">
        <v>8</v>
      </c>
      <c r="D35" s="1873"/>
      <c r="E35" s="1874"/>
      <c r="F35" s="75"/>
    </row>
    <row r="36" spans="2:6" ht="19.5" customHeight="1">
      <c r="B36" s="245"/>
      <c r="C36" s="227"/>
      <c r="D36" s="227"/>
      <c r="E36" s="273"/>
      <c r="F36" s="56"/>
    </row>
    <row r="37" spans="2:6" ht="19.5" customHeight="1">
      <c r="B37" s="245"/>
      <c r="C37" s="1875" t="s">
        <v>25</v>
      </c>
      <c r="D37" s="1875"/>
      <c r="E37" s="1890"/>
      <c r="F37" s="56"/>
    </row>
    <row r="38" spans="2:6" ht="19.5" customHeight="1">
      <c r="B38" s="245"/>
      <c r="C38" s="235"/>
      <c r="D38" s="235"/>
      <c r="E38" s="283"/>
      <c r="F38" s="56"/>
    </row>
    <row r="39" spans="2:6" ht="19.5" customHeight="1">
      <c r="B39" s="245"/>
      <c r="C39" s="1875" t="s">
        <v>32</v>
      </c>
      <c r="D39" s="1875"/>
      <c r="E39" s="1890"/>
    </row>
    <row r="40" spans="2:6" ht="19.5" customHeight="1" thickBot="1">
      <c r="B40" s="296"/>
      <c r="C40" s="297"/>
      <c r="D40" s="297"/>
      <c r="E40" s="298"/>
    </row>
    <row r="41" spans="2:6" ht="19.5" customHeight="1" thickTop="1"/>
    <row r="42" spans="2:6" ht="19.5" customHeight="1"/>
    <row r="43" spans="2:6" ht="19.5" customHeight="1"/>
    <row r="44" spans="2:6" ht="19.5" customHeight="1"/>
  </sheetData>
  <mergeCells count="25">
    <mergeCell ref="D18:E18"/>
    <mergeCell ref="D19:E19"/>
    <mergeCell ref="D20:E20"/>
    <mergeCell ref="D21:E21"/>
    <mergeCell ref="B4:E4"/>
    <mergeCell ref="C8:E8"/>
    <mergeCell ref="C10:E10"/>
    <mergeCell ref="C12:E12"/>
    <mergeCell ref="C14:E14"/>
    <mergeCell ref="C39:E39"/>
    <mergeCell ref="D15:F15"/>
    <mergeCell ref="C28:E28"/>
    <mergeCell ref="C29:E29"/>
    <mergeCell ref="C31:E31"/>
    <mergeCell ref="C33:E33"/>
    <mergeCell ref="C35:E35"/>
    <mergeCell ref="C37:E37"/>
    <mergeCell ref="D22:E22"/>
    <mergeCell ref="D23:E23"/>
    <mergeCell ref="D24:E24"/>
    <mergeCell ref="D25:E25"/>
    <mergeCell ref="D26:E26"/>
    <mergeCell ref="D27:E27"/>
    <mergeCell ref="D16:E16"/>
    <mergeCell ref="D17:E17"/>
  </mergeCells>
  <phoneticPr fontId="3" type="noConversion"/>
  <hyperlinks>
    <hyperlink ref="C12" location="G_IS!A1" display="KB Financial Group" xr:uid="{00000000-0004-0000-0F00-000000000000}"/>
    <hyperlink ref="C14" location="B_IS!A1" display="KB Kookmin Bank" xr:uid="{00000000-0004-0000-0F00-000001000000}"/>
    <hyperlink ref="D16:E16" location="B_BS!A1" display="Condensed Balance Sheet" xr:uid="{00000000-0004-0000-0F00-000002000000}"/>
    <hyperlink ref="D17:E17" location="'B_Interest Income'!A1" display="Interest Income / Spread / Margin" xr:uid="{00000000-0004-0000-0F00-000003000000}"/>
    <hyperlink ref="D18:E18" location="B_Fee!A1" display="Fee and Commission Income" xr:uid="{00000000-0004-0000-0F00-000004000000}"/>
    <hyperlink ref="D19:E19" location="B_Other!A1" display="Other Operating Income" xr:uid="{00000000-0004-0000-0F00-000005000000}"/>
    <hyperlink ref="D20:E20" location="B_Provision!A1" display="Provision for Credit Losses" xr:uid="{00000000-0004-0000-0F00-000006000000}"/>
    <hyperlink ref="D21:E21" location="'B_G&amp;A'!A1" display="General &amp; Administrative Expenses" xr:uid="{00000000-0004-0000-0F00-000007000000}"/>
    <hyperlink ref="D22:E22" location="B_Loans!A1" display="Loans / Deposits" xr:uid="{00000000-0004-0000-0F00-000008000000}"/>
    <hyperlink ref="D23:E23" location="B_AQ!A1" display="Asset Quality" xr:uid="{00000000-0004-0000-0F00-000009000000}"/>
    <hyperlink ref="D24:E24" location="B_Delinquency!A1" display="Delinquency" xr:uid="{00000000-0004-0000-0F00-00000A000000}"/>
    <hyperlink ref="D25:E25" location="B_CAR!A1" display="Capital Adequacy" xr:uid="{00000000-0004-0000-0F00-00000B000000}"/>
    <hyperlink ref="D26:E26" location="'B_Credit Rating'!A1" display="Credit Ratings" xr:uid="{00000000-0004-0000-0F00-00000C000000}"/>
    <hyperlink ref="D27:E27" location="B_HPI!A1" display="Housing Price Index" xr:uid="{00000000-0004-0000-0F00-00000D000000}"/>
    <hyperlink ref="C10" location="Hightlights!A1" display="Highlights" xr:uid="{00000000-0004-0000-0F00-00000E000000}"/>
    <hyperlink ref="C10:E10" location="'Financial Highlights'!A1" display="Finanial Highlights" xr:uid="{00000000-0004-0000-0F00-00000F000000}"/>
    <hyperlink ref="C29" location="S_IS!A1" display="KB Securities" xr:uid="{00000000-0004-0000-0F00-000010000000}"/>
    <hyperlink ref="C33" location="C_IS!A1" display="KB Kookmin Card" xr:uid="{00000000-0004-0000-0F00-000011000000}"/>
    <hyperlink ref="C37" location="Other_IS!A1" display="Other Subsidiaries" xr:uid="{00000000-0004-0000-0F00-000012000000}"/>
    <hyperlink ref="C39" location="Contacts!A1" display="Contacts" xr:uid="{00000000-0004-0000-0F00-000013000000}"/>
    <hyperlink ref="C31" location="I_Key!A1" display="KB Insurance" xr:uid="{00000000-0004-0000-0F00-000014000000}"/>
    <hyperlink ref="C35:E35" location="L_IS!A1" display="KB Life Insurance" xr:uid="{00000000-0004-0000-0F00-000015000000}"/>
    <hyperlink ref="C31:E31" location="I_IS!A1" display="KB Insurance" xr:uid="{00000000-0004-0000-0F00-000016000000}"/>
    <hyperlink ref="C8:E8" location="Disclaimer!A1" display="Disclaimer" xr:uid="{00000000-0004-0000-0F00-000017000000}"/>
  </hyperlinks>
  <pageMargins left="0.39370078740157483" right="0.39370078740157483" top="0.47244094488188981" bottom="0.47244094488188981" header="0.31496062992125984" footer="0.31496062992125984"/>
  <pageSetup paperSize="9" scale="57" fitToHeight="0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1:BN51"/>
  <sheetViews>
    <sheetView showGridLines="0" view="pageBreakPreview" topLeftCell="A10" zoomScale="85" zoomScaleNormal="70" zoomScaleSheetLayoutView="85" workbookViewId="0">
      <selection activeCell="Q21" sqref="Q21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34" width="13.75" style="38" hidden="1" customWidth="1"/>
    <col min="35" max="35" width="13.75" style="48" hidden="1" customWidth="1"/>
    <col min="36" max="52" width="13.75" style="38" hidden="1" customWidth="1"/>
    <col min="53" max="56" width="17.375" style="38" hidden="1" customWidth="1"/>
    <col min="57" max="57" width="15.125" style="38" hidden="1" customWidth="1"/>
    <col min="58" max="62" width="15.125" style="38" customWidth="1"/>
    <col min="63" max="63" width="15.125" style="1728" customWidth="1"/>
    <col min="64" max="65" width="15.125" style="38" customWidth="1"/>
    <col min="66" max="66" width="15.125" style="1776" customWidth="1"/>
    <col min="67" max="16384" width="10.75" style="38"/>
  </cols>
  <sheetData>
    <row r="1" spans="2:66" ht="5.25" customHeight="1"/>
    <row r="2" spans="2:66" ht="28.5" customHeight="1">
      <c r="H2" s="39"/>
    </row>
    <row r="3" spans="2:66" ht="3" customHeight="1">
      <c r="H3" s="40"/>
    </row>
    <row r="4" spans="2:66" ht="30" customHeight="1">
      <c r="B4" s="1879" t="s">
        <v>6</v>
      </c>
      <c r="C4" s="1879"/>
      <c r="D4" s="1879"/>
      <c r="E4" s="1879"/>
      <c r="F4" s="548"/>
      <c r="G4" s="42"/>
      <c r="H4" s="64" t="s">
        <v>11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</row>
    <row r="5" spans="2:66" ht="18" customHeight="1">
      <c r="AI5" s="38"/>
    </row>
    <row r="6" spans="2:66" ht="3" customHeight="1" thickBot="1">
      <c r="H6" s="40"/>
    </row>
    <row r="7" spans="2:66" ht="12" customHeight="1" thickTop="1">
      <c r="B7" s="185"/>
      <c r="C7" s="67"/>
      <c r="D7" s="67"/>
      <c r="E7" s="68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</row>
    <row r="8" spans="2:66" ht="19.5" customHeight="1" thickBot="1">
      <c r="B8" s="74"/>
      <c r="C8" s="1875" t="s">
        <v>2</v>
      </c>
      <c r="D8" s="1875"/>
      <c r="E8" s="1876"/>
      <c r="F8" s="56"/>
      <c r="H8" s="77" t="s">
        <v>39</v>
      </c>
      <c r="I8" s="78" t="s">
        <v>152</v>
      </c>
      <c r="J8" s="78" t="s">
        <v>153</v>
      </c>
      <c r="K8" s="78" t="s">
        <v>154</v>
      </c>
      <c r="L8" s="78" t="s">
        <v>155</v>
      </c>
      <c r="M8" s="78" t="s">
        <v>156</v>
      </c>
      <c r="N8" s="78" t="s">
        <v>157</v>
      </c>
      <c r="O8" s="78" t="s">
        <v>158</v>
      </c>
      <c r="P8" s="78" t="s">
        <v>159</v>
      </c>
      <c r="Q8" s="78" t="s">
        <v>160</v>
      </c>
      <c r="R8" s="78" t="s">
        <v>161</v>
      </c>
      <c r="S8" s="78" t="s">
        <v>162</v>
      </c>
      <c r="T8" s="78" t="s">
        <v>163</v>
      </c>
      <c r="U8" s="78" t="s">
        <v>164</v>
      </c>
      <c r="V8" s="78" t="s">
        <v>165</v>
      </c>
      <c r="W8" s="78" t="s">
        <v>166</v>
      </c>
      <c r="X8" s="78" t="s">
        <v>167</v>
      </c>
      <c r="Y8" s="78" t="s">
        <v>168</v>
      </c>
      <c r="Z8" s="78" t="s">
        <v>169</v>
      </c>
      <c r="AA8" s="78" t="s">
        <v>170</v>
      </c>
      <c r="AB8" s="78" t="s">
        <v>171</v>
      </c>
      <c r="AC8" s="78" t="s">
        <v>172</v>
      </c>
      <c r="AD8" s="78" t="s">
        <v>173</v>
      </c>
      <c r="AE8" s="78" t="s">
        <v>174</v>
      </c>
      <c r="AF8" s="78" t="s">
        <v>175</v>
      </c>
      <c r="AG8" s="78" t="s">
        <v>176</v>
      </c>
      <c r="AH8" s="78" t="s">
        <v>177</v>
      </c>
      <c r="AI8" s="78" t="s">
        <v>178</v>
      </c>
      <c r="AJ8" s="78" t="s">
        <v>179</v>
      </c>
      <c r="AK8" s="78" t="s">
        <v>180</v>
      </c>
      <c r="AL8" s="78" t="s">
        <v>181</v>
      </c>
      <c r="AM8" s="78" t="s">
        <v>182</v>
      </c>
      <c r="AN8" s="78" t="s">
        <v>341</v>
      </c>
      <c r="AO8" s="78" t="s">
        <v>342</v>
      </c>
      <c r="AP8" s="78" t="s">
        <v>185</v>
      </c>
      <c r="AQ8" s="78" t="s">
        <v>186</v>
      </c>
      <c r="AR8" s="81" t="s">
        <v>187</v>
      </c>
      <c r="AS8" s="81" t="s">
        <v>345</v>
      </c>
      <c r="AT8" s="81" t="s">
        <v>346</v>
      </c>
      <c r="AU8" s="81" t="s">
        <v>347</v>
      </c>
      <c r="AV8" s="81" t="s">
        <v>348</v>
      </c>
      <c r="AW8" s="81" t="s">
        <v>192</v>
      </c>
      <c r="AX8" s="81" t="s">
        <v>193</v>
      </c>
      <c r="AY8" s="81" t="s">
        <v>194</v>
      </c>
      <c r="AZ8" s="81" t="s">
        <v>195</v>
      </c>
      <c r="BA8" s="81" t="s">
        <v>196</v>
      </c>
      <c r="BB8" s="81" t="s">
        <v>197</v>
      </c>
      <c r="BC8" s="81" t="s">
        <v>786</v>
      </c>
      <c r="BD8" s="81" t="s">
        <v>794</v>
      </c>
      <c r="BE8" s="81" t="s">
        <v>798</v>
      </c>
      <c r="BF8" s="81" t="s">
        <v>806</v>
      </c>
      <c r="BG8" s="81" t="s">
        <v>807</v>
      </c>
      <c r="BH8" s="81" t="s">
        <v>816</v>
      </c>
      <c r="BI8" s="81" t="s">
        <v>823</v>
      </c>
      <c r="BJ8" s="81" t="s">
        <v>836</v>
      </c>
      <c r="BK8" s="81" t="s">
        <v>858</v>
      </c>
      <c r="BL8" s="81" t="s">
        <v>860</v>
      </c>
      <c r="BM8" s="1778" t="s">
        <v>862</v>
      </c>
      <c r="BN8" s="1778" t="s">
        <v>896</v>
      </c>
    </row>
    <row r="9" spans="2:66" ht="19.5" customHeight="1">
      <c r="B9" s="71"/>
      <c r="C9" s="75"/>
      <c r="D9" s="75"/>
      <c r="E9" s="76"/>
      <c r="F9" s="75"/>
      <c r="H9" s="229" t="s">
        <v>198</v>
      </c>
      <c r="I9" s="198">
        <v>265164.90000000002</v>
      </c>
      <c r="J9" s="198">
        <v>269258.7</v>
      </c>
      <c r="K9" s="198">
        <v>270404.40000000002</v>
      </c>
      <c r="L9" s="198">
        <v>261365.3</v>
      </c>
      <c r="M9" s="198">
        <v>261818.7</v>
      </c>
      <c r="N9" s="198">
        <v>266188.5</v>
      </c>
      <c r="O9" s="198">
        <v>271321.09999999998</v>
      </c>
      <c r="P9" s="198">
        <v>265588.40000000002</v>
      </c>
      <c r="Q9" s="198">
        <v>266966.2</v>
      </c>
      <c r="R9" s="198">
        <v>267804.90000000002</v>
      </c>
      <c r="S9" s="198">
        <v>269376.59999999998</v>
      </c>
      <c r="T9" s="198">
        <v>275453.7</v>
      </c>
      <c r="U9" s="198">
        <v>282129.8</v>
      </c>
      <c r="V9" s="198">
        <v>281449.3</v>
      </c>
      <c r="W9" s="198">
        <v>287023.3</v>
      </c>
      <c r="X9" s="198">
        <v>290277.90000000002</v>
      </c>
      <c r="Y9" s="198">
        <v>295770.40000000002</v>
      </c>
      <c r="Z9" s="198">
        <v>300221</v>
      </c>
      <c r="AA9" s="198">
        <v>306748</v>
      </c>
      <c r="AB9" s="199">
        <v>307066.40000000002</v>
      </c>
      <c r="AC9" s="198">
        <v>310145.09999999998</v>
      </c>
      <c r="AD9" s="198">
        <v>317856.40000000002</v>
      </c>
      <c r="AE9" s="199">
        <v>326607.3</v>
      </c>
      <c r="AF9" s="199">
        <v>329765.90000000002</v>
      </c>
      <c r="AG9" s="199">
        <v>341641.2</v>
      </c>
      <c r="AH9" s="199">
        <v>348691.4</v>
      </c>
      <c r="AI9" s="199">
        <v>357812.9</v>
      </c>
      <c r="AJ9" s="198">
        <v>356959.3</v>
      </c>
      <c r="AK9" s="198">
        <v>368232.4</v>
      </c>
      <c r="AL9" s="198">
        <v>373961.3</v>
      </c>
      <c r="AM9" s="198">
        <v>377996</v>
      </c>
      <c r="AN9" s="198">
        <v>387425</v>
      </c>
      <c r="AO9" s="202">
        <v>406255.6</v>
      </c>
      <c r="AP9" s="203">
        <v>425310.2</v>
      </c>
      <c r="AQ9" s="203">
        <v>437038.8</v>
      </c>
      <c r="AR9" s="203">
        <v>438444.1</v>
      </c>
      <c r="AS9" s="202">
        <v>447822.5</v>
      </c>
      <c r="AT9" s="202">
        <v>455817.9</v>
      </c>
      <c r="AU9" s="202">
        <v>470714.5</v>
      </c>
      <c r="AV9" s="202">
        <v>483564.9</v>
      </c>
      <c r="AW9" s="202">
        <v>493078.8</v>
      </c>
      <c r="AX9" s="203">
        <v>506798</v>
      </c>
      <c r="AY9" s="203">
        <v>537997.1</v>
      </c>
      <c r="AZ9" s="203">
        <v>517769.5</v>
      </c>
      <c r="BA9" s="202">
        <v>512196.9</v>
      </c>
      <c r="BB9" s="202">
        <v>524504.5</v>
      </c>
      <c r="BC9" s="1323">
        <v>537096.5</v>
      </c>
      <c r="BD9" s="203">
        <v>530012.9</v>
      </c>
      <c r="BE9" s="1323">
        <v>543970.5</v>
      </c>
      <c r="BF9" s="203">
        <v>552016.9</v>
      </c>
      <c r="BG9" s="203">
        <v>552259.6</v>
      </c>
      <c r="BH9" s="1323">
        <v>562887.19999999995</v>
      </c>
      <c r="BI9" s="1323">
        <v>569749.9</v>
      </c>
      <c r="BJ9" s="1323">
        <v>574607.1</v>
      </c>
      <c r="BK9" s="1323">
        <v>582774.69999999995</v>
      </c>
      <c r="BL9" s="1323">
        <v>584935</v>
      </c>
      <c r="BM9" s="1323">
        <v>605312.19999999995</v>
      </c>
      <c r="BN9" s="205">
        <v>626871.1</v>
      </c>
    </row>
    <row r="10" spans="2:66" ht="19.5" customHeight="1">
      <c r="B10" s="74"/>
      <c r="C10" s="1875" t="s">
        <v>36</v>
      </c>
      <c r="D10" s="1875"/>
      <c r="E10" s="1876"/>
      <c r="F10" s="56"/>
      <c r="H10" s="207" t="s">
        <v>199</v>
      </c>
      <c r="I10" s="83">
        <v>11660.8</v>
      </c>
      <c r="J10" s="83">
        <v>9144.7999999999993</v>
      </c>
      <c r="K10" s="83">
        <v>11945.3</v>
      </c>
      <c r="L10" s="83">
        <v>10028.9</v>
      </c>
      <c r="M10" s="83">
        <v>10254</v>
      </c>
      <c r="N10" s="83">
        <v>10607.3</v>
      </c>
      <c r="O10" s="83">
        <v>12574.3</v>
      </c>
      <c r="P10" s="83">
        <v>13730.3</v>
      </c>
      <c r="Q10" s="83">
        <v>14302.4</v>
      </c>
      <c r="R10" s="83">
        <v>13932.4</v>
      </c>
      <c r="S10" s="83">
        <v>14845.8</v>
      </c>
      <c r="T10" s="83">
        <v>13973.5</v>
      </c>
      <c r="U10" s="83">
        <v>13196.4</v>
      </c>
      <c r="V10" s="83">
        <v>16123.8</v>
      </c>
      <c r="W10" s="83">
        <v>16799.900000000001</v>
      </c>
      <c r="X10" s="83">
        <v>14563</v>
      </c>
      <c r="Y10" s="83">
        <v>16823.5</v>
      </c>
      <c r="Z10" s="83">
        <v>14096.7</v>
      </c>
      <c r="AA10" s="83">
        <v>14816.7</v>
      </c>
      <c r="AB10" s="84">
        <v>14681.8</v>
      </c>
      <c r="AC10" s="83">
        <v>15505.8</v>
      </c>
      <c r="AD10" s="83">
        <v>15237.4</v>
      </c>
      <c r="AE10" s="84">
        <v>18739.5</v>
      </c>
      <c r="AF10" s="84">
        <v>15646.3</v>
      </c>
      <c r="AG10" s="84">
        <v>18319.8</v>
      </c>
      <c r="AH10" s="84">
        <v>16399.900000000001</v>
      </c>
      <c r="AI10" s="84">
        <v>14444</v>
      </c>
      <c r="AJ10" s="83">
        <v>14889</v>
      </c>
      <c r="AK10" s="83">
        <v>14224.4</v>
      </c>
      <c r="AL10" s="83">
        <v>16025.7</v>
      </c>
      <c r="AM10" s="83">
        <v>15163.9</v>
      </c>
      <c r="AN10" s="83">
        <v>14481.3</v>
      </c>
      <c r="AO10" s="192">
        <v>16466.7</v>
      </c>
      <c r="AP10" s="193">
        <v>16836.400000000001</v>
      </c>
      <c r="AQ10" s="193">
        <v>19147.099999999999</v>
      </c>
      <c r="AR10" s="193">
        <v>19972.3</v>
      </c>
      <c r="AS10" s="192">
        <v>24616.5</v>
      </c>
      <c r="AT10" s="192">
        <v>19306.900000000001</v>
      </c>
      <c r="AU10" s="192">
        <v>22011.200000000001</v>
      </c>
      <c r="AV10" s="192">
        <v>25165</v>
      </c>
      <c r="AW10" s="192">
        <v>22765.9</v>
      </c>
      <c r="AX10" s="193">
        <v>25387.5</v>
      </c>
      <c r="AY10" s="193">
        <v>21430.6</v>
      </c>
      <c r="AZ10" s="193">
        <v>25127.8</v>
      </c>
      <c r="BA10" s="192">
        <v>22455.4</v>
      </c>
      <c r="BB10" s="192">
        <v>25439</v>
      </c>
      <c r="BC10" s="1322">
        <v>25611.4</v>
      </c>
      <c r="BD10" s="193">
        <v>23637</v>
      </c>
      <c r="BE10" s="1322">
        <v>25288.3</v>
      </c>
      <c r="BF10" s="193">
        <v>25269.3</v>
      </c>
      <c r="BG10" s="193">
        <v>19835.7</v>
      </c>
      <c r="BH10" s="1322">
        <v>22910.1</v>
      </c>
      <c r="BI10" s="1322">
        <v>25026.5</v>
      </c>
      <c r="BJ10" s="1322">
        <v>27031.1</v>
      </c>
      <c r="BK10" s="1322">
        <v>18355.7</v>
      </c>
      <c r="BL10" s="1322">
        <v>26468.7</v>
      </c>
      <c r="BM10" s="1322">
        <v>24689.7</v>
      </c>
      <c r="BN10" s="195">
        <v>32554.5</v>
      </c>
    </row>
    <row r="11" spans="2:66" ht="19.5" customHeight="1">
      <c r="B11" s="74"/>
      <c r="C11" s="89"/>
      <c r="D11" s="75"/>
      <c r="E11" s="76"/>
      <c r="F11" s="75"/>
      <c r="H11" s="207" t="s">
        <v>200</v>
      </c>
      <c r="I11" s="83">
        <v>6853.9</v>
      </c>
      <c r="J11" s="83">
        <v>7277.9</v>
      </c>
      <c r="K11" s="83">
        <v>6750.8</v>
      </c>
      <c r="L11" s="83">
        <v>6497.8</v>
      </c>
      <c r="M11" s="83">
        <v>6936</v>
      </c>
      <c r="N11" s="83">
        <v>6598.4</v>
      </c>
      <c r="O11" s="83">
        <v>6828.8</v>
      </c>
      <c r="P11" s="83">
        <v>7069.9</v>
      </c>
      <c r="Q11" s="83">
        <v>6882</v>
      </c>
      <c r="R11" s="83">
        <v>6227</v>
      </c>
      <c r="S11" s="83">
        <v>6701.8</v>
      </c>
      <c r="T11" s="83">
        <v>7520.5</v>
      </c>
      <c r="U11" s="83">
        <v>7592.8</v>
      </c>
      <c r="V11" s="83">
        <v>6864.5</v>
      </c>
      <c r="W11" s="83">
        <v>6193.2</v>
      </c>
      <c r="X11" s="83">
        <v>6487.6</v>
      </c>
      <c r="Y11" s="83">
        <v>6684.2</v>
      </c>
      <c r="Z11" s="83">
        <v>7670.3</v>
      </c>
      <c r="AA11" s="83">
        <v>7448.4</v>
      </c>
      <c r="AB11" s="84">
        <v>7956.2</v>
      </c>
      <c r="AC11" s="83">
        <v>8095.8</v>
      </c>
      <c r="AD11" s="83">
        <v>8865</v>
      </c>
      <c r="AE11" s="84">
        <v>8906.7999999999993</v>
      </c>
      <c r="AF11" s="84">
        <v>8408.7000000000007</v>
      </c>
      <c r="AG11" s="84">
        <v>14628.2</v>
      </c>
      <c r="AH11" s="84">
        <v>12772.8</v>
      </c>
      <c r="AI11" s="84">
        <v>12338</v>
      </c>
      <c r="AJ11" s="83">
        <v>12257</v>
      </c>
      <c r="AK11" s="83">
        <v>12285.9</v>
      </c>
      <c r="AL11" s="83">
        <v>12145.9</v>
      </c>
      <c r="AM11" s="83">
        <v>13243.5</v>
      </c>
      <c r="AN11" s="83">
        <v>13866.3</v>
      </c>
      <c r="AO11" s="192">
        <v>15882.8</v>
      </c>
      <c r="AP11" s="193">
        <v>15508.7</v>
      </c>
      <c r="AQ11" s="193">
        <v>15490.8</v>
      </c>
      <c r="AR11" s="193">
        <v>16042.4</v>
      </c>
      <c r="AS11" s="192">
        <v>16680.2</v>
      </c>
      <c r="AT11" s="192">
        <v>18252.7</v>
      </c>
      <c r="AU11" s="192">
        <v>17887.2</v>
      </c>
      <c r="AV11" s="192">
        <v>18834.400000000001</v>
      </c>
      <c r="AW11" s="192">
        <v>18731.7</v>
      </c>
      <c r="AX11" s="193">
        <v>17191.3</v>
      </c>
      <c r="AY11" s="193">
        <v>15717</v>
      </c>
      <c r="AZ11" s="193">
        <v>21213.4</v>
      </c>
      <c r="BA11" s="192">
        <v>18515.599999999999</v>
      </c>
      <c r="BB11" s="192">
        <v>19814.900000000001</v>
      </c>
      <c r="BC11" s="1322">
        <v>18802.099999999999</v>
      </c>
      <c r="BD11" s="193">
        <v>19700.7</v>
      </c>
      <c r="BE11" s="1322">
        <v>19436.900000000001</v>
      </c>
      <c r="BF11" s="193">
        <v>20036.900000000001</v>
      </c>
      <c r="BG11" s="193">
        <v>20669.099999999999</v>
      </c>
      <c r="BH11" s="1322">
        <v>22089.8</v>
      </c>
      <c r="BI11" s="1322">
        <v>25816.6</v>
      </c>
      <c r="BJ11" s="1322">
        <v>28182.3</v>
      </c>
      <c r="BK11" s="1322">
        <v>28905.1</v>
      </c>
      <c r="BL11" s="1322">
        <v>26101.8</v>
      </c>
      <c r="BM11" s="1322">
        <v>27027.9</v>
      </c>
      <c r="BN11" s="195">
        <v>26693.8</v>
      </c>
    </row>
    <row r="12" spans="2:66" ht="19.5" customHeight="1">
      <c r="B12" s="74"/>
      <c r="C12" s="1875" t="s">
        <v>0</v>
      </c>
      <c r="D12" s="1875"/>
      <c r="E12" s="1876"/>
      <c r="F12" s="56"/>
      <c r="H12" s="207" t="s">
        <v>201</v>
      </c>
      <c r="I12" s="83">
        <v>1925.1</v>
      </c>
      <c r="J12" s="83">
        <v>1810.3</v>
      </c>
      <c r="K12" s="83">
        <v>2114.3000000000002</v>
      </c>
      <c r="L12" s="83">
        <v>1996.2</v>
      </c>
      <c r="M12" s="83">
        <v>1836.4</v>
      </c>
      <c r="N12" s="83">
        <v>1688.7</v>
      </c>
      <c r="O12" s="83">
        <v>1725.2</v>
      </c>
      <c r="P12" s="83">
        <v>1718.9</v>
      </c>
      <c r="Q12" s="83">
        <v>1351.1</v>
      </c>
      <c r="R12" s="83">
        <v>1870</v>
      </c>
      <c r="S12" s="83">
        <v>1693.9</v>
      </c>
      <c r="T12" s="83">
        <v>1910.2</v>
      </c>
      <c r="U12" s="83">
        <v>1987.4</v>
      </c>
      <c r="V12" s="83">
        <v>1878.3</v>
      </c>
      <c r="W12" s="83">
        <v>2898.2</v>
      </c>
      <c r="X12" s="83">
        <v>2186</v>
      </c>
      <c r="Y12" s="83">
        <v>2354.3000000000002</v>
      </c>
      <c r="Z12" s="83">
        <v>2199.1999999999998</v>
      </c>
      <c r="AA12" s="83">
        <v>2625.5</v>
      </c>
      <c r="AB12" s="84">
        <v>2796.4</v>
      </c>
      <c r="AC12" s="83">
        <v>1896.6</v>
      </c>
      <c r="AD12" s="83">
        <v>1483.2</v>
      </c>
      <c r="AE12" s="84">
        <v>1591.7</v>
      </c>
      <c r="AF12" s="84">
        <v>2607.6999999999998</v>
      </c>
      <c r="AG12" s="84">
        <v>2320.6999999999998</v>
      </c>
      <c r="AH12" s="84">
        <v>2031.3</v>
      </c>
      <c r="AI12" s="84">
        <v>1682.4</v>
      </c>
      <c r="AJ12" s="83">
        <v>1614</v>
      </c>
      <c r="AK12" s="83">
        <v>1893.4</v>
      </c>
      <c r="AL12" s="83">
        <v>2400.3000000000002</v>
      </c>
      <c r="AM12" s="83">
        <v>3365.7</v>
      </c>
      <c r="AN12" s="83">
        <v>2317.4</v>
      </c>
      <c r="AO12" s="192">
        <v>4057.6</v>
      </c>
      <c r="AP12" s="193">
        <v>2999.4</v>
      </c>
      <c r="AQ12" s="193">
        <v>2790.4</v>
      </c>
      <c r="AR12" s="193">
        <v>4456.7</v>
      </c>
      <c r="AS12" s="192">
        <v>2827.4</v>
      </c>
      <c r="AT12" s="192">
        <v>2399.9</v>
      </c>
      <c r="AU12" s="192">
        <v>3520.5</v>
      </c>
      <c r="AV12" s="192">
        <v>2965.6</v>
      </c>
      <c r="AW12" s="192">
        <v>4091.6</v>
      </c>
      <c r="AX12" s="193">
        <v>8111.5</v>
      </c>
      <c r="AY12" s="193">
        <v>16024.9</v>
      </c>
      <c r="AZ12" s="193">
        <v>7767.6</v>
      </c>
      <c r="BA12" s="192">
        <v>7134.7</v>
      </c>
      <c r="BB12" s="192">
        <v>6801.1</v>
      </c>
      <c r="BC12" s="1322">
        <v>7649.9</v>
      </c>
      <c r="BD12" s="193">
        <v>5039</v>
      </c>
      <c r="BE12" s="1322">
        <v>6289.8</v>
      </c>
      <c r="BF12" s="193">
        <v>7535.5</v>
      </c>
      <c r="BG12" s="193">
        <v>4363.2</v>
      </c>
      <c r="BH12" s="1322">
        <v>10249.6</v>
      </c>
      <c r="BI12" s="1322">
        <v>8380.2000000000007</v>
      </c>
      <c r="BJ12" s="1322">
        <v>5211.8</v>
      </c>
      <c r="BK12" s="1322">
        <v>5443.3</v>
      </c>
      <c r="BL12" s="1322">
        <v>6871.4</v>
      </c>
      <c r="BM12" s="1322">
        <v>9929.2000000000007</v>
      </c>
      <c r="BN12" s="195">
        <v>10688</v>
      </c>
    </row>
    <row r="13" spans="2:66" ht="19.5" customHeight="1">
      <c r="B13" s="74"/>
      <c r="C13" s="89"/>
      <c r="D13" s="75"/>
      <c r="E13" s="76"/>
      <c r="F13" s="75"/>
      <c r="H13" s="207" t="s">
        <v>202</v>
      </c>
      <c r="I13" s="83">
        <v>31989</v>
      </c>
      <c r="J13" s="83">
        <v>31769.5</v>
      </c>
      <c r="K13" s="83">
        <v>31965.200000000001</v>
      </c>
      <c r="L13" s="83">
        <v>32190.1</v>
      </c>
      <c r="M13" s="83">
        <v>32799.599999999999</v>
      </c>
      <c r="N13" s="83">
        <v>31694.799999999999</v>
      </c>
      <c r="O13" s="83">
        <v>30679.200000000001</v>
      </c>
      <c r="P13" s="83">
        <v>30086.6</v>
      </c>
      <c r="Q13" s="83">
        <v>29878</v>
      </c>
      <c r="R13" s="83">
        <v>29078.400000000001</v>
      </c>
      <c r="S13" s="83">
        <v>28280.5</v>
      </c>
      <c r="T13" s="83">
        <v>29258.5</v>
      </c>
      <c r="U13" s="83">
        <v>28969.3</v>
      </c>
      <c r="V13" s="83">
        <v>30136.2</v>
      </c>
      <c r="W13" s="83">
        <v>32246.400000000001</v>
      </c>
      <c r="X13" s="83">
        <v>32912</v>
      </c>
      <c r="Y13" s="83">
        <v>31652.7</v>
      </c>
      <c r="Z13" s="83">
        <v>33599.599999999999</v>
      </c>
      <c r="AA13" s="83">
        <v>35648.6</v>
      </c>
      <c r="AB13" s="84">
        <v>35732.400000000001</v>
      </c>
      <c r="AC13" s="83">
        <v>36302.800000000003</v>
      </c>
      <c r="AD13" s="83">
        <v>37174.199999999997</v>
      </c>
      <c r="AE13" s="84">
        <v>38630.199999999997</v>
      </c>
      <c r="AF13" s="84">
        <v>40815.699999999997</v>
      </c>
      <c r="AG13" s="84">
        <v>38081.4</v>
      </c>
      <c r="AH13" s="84">
        <v>41201.4</v>
      </c>
      <c r="AI13" s="84">
        <v>40404.5</v>
      </c>
      <c r="AJ13" s="83">
        <v>42723.5</v>
      </c>
      <c r="AK13" s="83">
        <v>45877.8</v>
      </c>
      <c r="AL13" s="83">
        <v>45678.5</v>
      </c>
      <c r="AM13" s="83">
        <v>49560.2</v>
      </c>
      <c r="AN13" s="83">
        <v>52419.3</v>
      </c>
      <c r="AO13" s="192">
        <v>52501.3</v>
      </c>
      <c r="AP13" s="193">
        <v>53504.7</v>
      </c>
      <c r="AQ13" s="193">
        <v>56638.400000000001</v>
      </c>
      <c r="AR13" s="193">
        <v>58286.5</v>
      </c>
      <c r="AS13" s="192">
        <v>54916.9</v>
      </c>
      <c r="AT13" s="192">
        <v>57519</v>
      </c>
      <c r="AU13" s="192">
        <v>62987.9</v>
      </c>
      <c r="AV13" s="192">
        <v>63744.9</v>
      </c>
      <c r="AW13" s="192">
        <v>66115.5</v>
      </c>
      <c r="AX13" s="193">
        <v>65729.8</v>
      </c>
      <c r="AY13" s="193">
        <v>70473.899999999994</v>
      </c>
      <c r="AZ13" s="193">
        <v>75250.2</v>
      </c>
      <c r="BA13" s="192">
        <v>73599.899999999994</v>
      </c>
      <c r="BB13" s="192">
        <v>75096.800000000003</v>
      </c>
      <c r="BC13" s="1322">
        <v>77625.899999999994</v>
      </c>
      <c r="BD13" s="193">
        <v>78350.8</v>
      </c>
      <c r="BE13" s="1322">
        <v>80401</v>
      </c>
      <c r="BF13" s="193">
        <v>82042.100000000006</v>
      </c>
      <c r="BG13" s="193">
        <v>78803.899999999994</v>
      </c>
      <c r="BH13" s="1322">
        <v>81226.600000000006</v>
      </c>
      <c r="BI13" s="1322">
        <v>77538</v>
      </c>
      <c r="BJ13" s="1322">
        <v>75284.399999999994</v>
      </c>
      <c r="BK13" s="1322">
        <v>76180.600000000006</v>
      </c>
      <c r="BL13" s="1322">
        <v>79090.8</v>
      </c>
      <c r="BM13" s="1322">
        <v>80614.8</v>
      </c>
      <c r="BN13" s="195">
        <v>83130.3</v>
      </c>
    </row>
    <row r="14" spans="2:66" ht="19.5" customHeight="1">
      <c r="B14" s="74"/>
      <c r="C14" s="1875" t="s">
        <v>6</v>
      </c>
      <c r="D14" s="1875"/>
      <c r="E14" s="1876"/>
      <c r="F14" s="56"/>
      <c r="H14" s="207" t="s">
        <v>203</v>
      </c>
      <c r="I14" s="83">
        <v>200956.2</v>
      </c>
      <c r="J14" s="83">
        <v>205756.2</v>
      </c>
      <c r="K14" s="83">
        <v>205073.9</v>
      </c>
      <c r="L14" s="83">
        <v>199414.8</v>
      </c>
      <c r="M14" s="83">
        <v>196718.8</v>
      </c>
      <c r="N14" s="83">
        <v>201733.2</v>
      </c>
      <c r="O14" s="83">
        <v>203641.60000000001</v>
      </c>
      <c r="P14" s="83">
        <v>203123.8</v>
      </c>
      <c r="Q14" s="83">
        <v>205188.5</v>
      </c>
      <c r="R14" s="83">
        <v>205462.3</v>
      </c>
      <c r="S14" s="83">
        <v>207806.2</v>
      </c>
      <c r="T14" s="83">
        <v>211525.6</v>
      </c>
      <c r="U14" s="83">
        <v>218178.7</v>
      </c>
      <c r="V14" s="83">
        <v>213836.7</v>
      </c>
      <c r="W14" s="83">
        <v>219543.1</v>
      </c>
      <c r="X14" s="83">
        <v>222738.1</v>
      </c>
      <c r="Y14" s="83">
        <v>226106.2</v>
      </c>
      <c r="Z14" s="83">
        <v>230074.5</v>
      </c>
      <c r="AA14" s="83">
        <v>233873.3</v>
      </c>
      <c r="AB14" s="84">
        <v>236551.1</v>
      </c>
      <c r="AC14" s="83">
        <v>237023.3</v>
      </c>
      <c r="AD14" s="83">
        <v>242661.1</v>
      </c>
      <c r="AE14" s="84">
        <v>247995.4</v>
      </c>
      <c r="AF14" s="84">
        <v>251710.6</v>
      </c>
      <c r="AG14" s="84">
        <v>256879.5</v>
      </c>
      <c r="AH14" s="84">
        <v>264145.3</v>
      </c>
      <c r="AI14" s="84">
        <v>275219</v>
      </c>
      <c r="AJ14" s="83">
        <v>276944.2</v>
      </c>
      <c r="AK14" s="83">
        <v>279058.59999999998</v>
      </c>
      <c r="AL14" s="83">
        <v>282197.09999999998</v>
      </c>
      <c r="AM14" s="83">
        <v>282490.2</v>
      </c>
      <c r="AN14" s="83">
        <v>293531.40000000002</v>
      </c>
      <c r="AO14" s="192">
        <v>305864</v>
      </c>
      <c r="AP14" s="193">
        <v>320801.90000000002</v>
      </c>
      <c r="AQ14" s="193">
        <v>329070.90000000002</v>
      </c>
      <c r="AR14" s="193">
        <v>327332.5</v>
      </c>
      <c r="AS14" s="192">
        <v>332487.59999999998</v>
      </c>
      <c r="AT14" s="192">
        <v>342258.5</v>
      </c>
      <c r="AU14" s="192">
        <v>347876.2</v>
      </c>
      <c r="AV14" s="192">
        <v>361144.7</v>
      </c>
      <c r="AW14" s="192">
        <v>366626.7</v>
      </c>
      <c r="AX14" s="193">
        <v>373569.6</v>
      </c>
      <c r="AY14" s="193">
        <v>394578.7</v>
      </c>
      <c r="AZ14" s="193">
        <v>374672</v>
      </c>
      <c r="BA14" s="192">
        <v>373934</v>
      </c>
      <c r="BB14" s="192">
        <v>376478</v>
      </c>
      <c r="BC14" s="1322">
        <v>381535.9</v>
      </c>
      <c r="BD14" s="193">
        <v>385404.1</v>
      </c>
      <c r="BE14" s="1322">
        <v>388693.9</v>
      </c>
      <c r="BF14" s="193">
        <v>396538.5</v>
      </c>
      <c r="BG14" s="193">
        <v>404938.6</v>
      </c>
      <c r="BH14" s="1322">
        <v>409867.2</v>
      </c>
      <c r="BI14" s="1322">
        <v>413457.9</v>
      </c>
      <c r="BJ14" s="1322">
        <v>417139.20000000001</v>
      </c>
      <c r="BK14" s="1322">
        <v>424219.6</v>
      </c>
      <c r="BL14" s="1322">
        <v>428818.4</v>
      </c>
      <c r="BM14" s="1322">
        <v>429459.8</v>
      </c>
      <c r="BN14" s="195">
        <v>439794.6</v>
      </c>
    </row>
    <row r="15" spans="2:66" ht="19.5" customHeight="1">
      <c r="B15" s="74"/>
      <c r="C15" s="206"/>
      <c r="D15" s="1886" t="s">
        <v>9</v>
      </c>
      <c r="E15" s="1887"/>
      <c r="F15" s="208"/>
      <c r="H15" s="231" t="s">
        <v>449</v>
      </c>
      <c r="I15" s="83">
        <v>-3197.4</v>
      </c>
      <c r="J15" s="83">
        <v>-3211.9</v>
      </c>
      <c r="K15" s="83">
        <v>-3134.4</v>
      </c>
      <c r="L15" s="83">
        <v>-2869.7</v>
      </c>
      <c r="M15" s="83">
        <v>-2959.1</v>
      </c>
      <c r="N15" s="83">
        <v>-3014.5</v>
      </c>
      <c r="O15" s="83">
        <v>-2984.2</v>
      </c>
      <c r="P15" s="83">
        <v>-2390.3000000000002</v>
      </c>
      <c r="Q15" s="83">
        <v>-2502.8000000000002</v>
      </c>
      <c r="R15" s="83">
        <v>-2404.3000000000002</v>
      </c>
      <c r="S15" s="83">
        <v>-2337.9</v>
      </c>
      <c r="T15" s="83">
        <v>-1927.6</v>
      </c>
      <c r="U15" s="83">
        <v>-1955.8</v>
      </c>
      <c r="V15" s="83">
        <v>-1921.4</v>
      </c>
      <c r="W15" s="83">
        <v>-1836.7</v>
      </c>
      <c r="X15" s="83">
        <v>-2025.9</v>
      </c>
      <c r="Y15" s="83">
        <v>-1886.6</v>
      </c>
      <c r="Z15" s="83">
        <v>-1745</v>
      </c>
      <c r="AA15" s="83">
        <v>-1735.2</v>
      </c>
      <c r="AB15" s="84">
        <v>-1595.6</v>
      </c>
      <c r="AC15" s="83">
        <v>-1672.6</v>
      </c>
      <c r="AD15" s="83">
        <v>-1445.8</v>
      </c>
      <c r="AE15" s="84">
        <v>-1464.3</v>
      </c>
      <c r="AF15" s="84">
        <v>-1413.7</v>
      </c>
      <c r="AG15" s="84">
        <v>-1661</v>
      </c>
      <c r="AH15" s="84">
        <v>-1617.7</v>
      </c>
      <c r="AI15" s="84">
        <v>-1528.2</v>
      </c>
      <c r="AJ15" s="83">
        <v>-1554.4</v>
      </c>
      <c r="AK15" s="83">
        <v>-1493.5</v>
      </c>
      <c r="AL15" s="83">
        <v>-1400.9</v>
      </c>
      <c r="AM15" s="83">
        <v>-1321.4</v>
      </c>
      <c r="AN15" s="83">
        <v>-1336</v>
      </c>
      <c r="AO15" s="192">
        <v>-1342.2</v>
      </c>
      <c r="AP15" s="193">
        <v>-1440.9</v>
      </c>
      <c r="AQ15" s="193">
        <v>-2171.1</v>
      </c>
      <c r="AR15" s="193">
        <v>-2186.8000000000002</v>
      </c>
      <c r="AS15" s="192">
        <v>-2194.5</v>
      </c>
      <c r="AT15" s="192">
        <v>-2191.6</v>
      </c>
      <c r="AU15" s="192">
        <v>-2199.5</v>
      </c>
      <c r="AV15" s="192">
        <v>-2426.9</v>
      </c>
      <c r="AW15" s="192">
        <v>-2345.8000000000002</v>
      </c>
      <c r="AX15" s="193">
        <v>-2307.9</v>
      </c>
      <c r="AY15" s="193">
        <v>-2427.6</v>
      </c>
      <c r="AZ15" s="193">
        <v>-2764.6</v>
      </c>
      <c r="BA15" s="192">
        <v>-3141.8</v>
      </c>
      <c r="BB15" s="192">
        <v>-3230.6</v>
      </c>
      <c r="BC15" s="1322">
        <v>-3273.4</v>
      </c>
      <c r="BD15" s="193">
        <v>-3609.9</v>
      </c>
      <c r="BE15" s="1322">
        <v>-3653</v>
      </c>
      <c r="BF15" s="193">
        <v>-3530.9</v>
      </c>
      <c r="BG15" s="193">
        <v>-3616.5</v>
      </c>
      <c r="BH15" s="1322">
        <v>-3717.8</v>
      </c>
      <c r="BI15" s="1322">
        <v>-3827.1</v>
      </c>
      <c r="BJ15" s="1322">
        <v>-3735.4</v>
      </c>
      <c r="BK15" s="1322">
        <v>-3652.5</v>
      </c>
      <c r="BL15" s="1322">
        <v>-3565.1</v>
      </c>
      <c r="BM15" s="1322">
        <v>-3669.1</v>
      </c>
      <c r="BN15" s="195">
        <v>-3601.8</v>
      </c>
    </row>
    <row r="16" spans="2:66" ht="19.5" customHeight="1">
      <c r="B16" s="74"/>
      <c r="C16" s="206"/>
      <c r="D16" s="1884" t="s">
        <v>10</v>
      </c>
      <c r="E16" s="1884"/>
      <c r="F16" s="1884"/>
      <c r="H16" s="207" t="s">
        <v>205</v>
      </c>
      <c r="I16" s="83">
        <v>790.8</v>
      </c>
      <c r="J16" s="83">
        <v>883.5</v>
      </c>
      <c r="K16" s="83">
        <v>898</v>
      </c>
      <c r="L16" s="83">
        <v>923</v>
      </c>
      <c r="M16" s="83">
        <v>946.3</v>
      </c>
      <c r="N16" s="83">
        <v>831.6</v>
      </c>
      <c r="O16" s="83">
        <v>837.2</v>
      </c>
      <c r="P16" s="83">
        <v>742</v>
      </c>
      <c r="Q16" s="83">
        <v>681.7</v>
      </c>
      <c r="R16" s="83">
        <v>683.2</v>
      </c>
      <c r="S16" s="83">
        <v>699.6</v>
      </c>
      <c r="T16" s="83">
        <v>667.3</v>
      </c>
      <c r="U16" s="83">
        <v>678.8</v>
      </c>
      <c r="V16" s="83">
        <v>658.8</v>
      </c>
      <c r="W16" s="83">
        <v>650.79999999999995</v>
      </c>
      <c r="X16" s="83">
        <v>670.1</v>
      </c>
      <c r="Y16" s="83">
        <v>650.9</v>
      </c>
      <c r="Z16" s="83">
        <v>359.9</v>
      </c>
      <c r="AA16" s="83">
        <v>358.4</v>
      </c>
      <c r="AB16" s="84">
        <v>368</v>
      </c>
      <c r="AC16" s="83">
        <v>373.5</v>
      </c>
      <c r="AD16" s="83">
        <v>343.1</v>
      </c>
      <c r="AE16" s="84">
        <v>340.6</v>
      </c>
      <c r="AF16" s="84">
        <v>345.9</v>
      </c>
      <c r="AG16" s="84">
        <v>345</v>
      </c>
      <c r="AH16" s="84">
        <v>354.9</v>
      </c>
      <c r="AI16" s="84">
        <v>479</v>
      </c>
      <c r="AJ16" s="83">
        <v>506.7</v>
      </c>
      <c r="AK16" s="83">
        <v>520.29999999999995</v>
      </c>
      <c r="AL16" s="83">
        <v>540.6</v>
      </c>
      <c r="AM16" s="83">
        <v>538.4</v>
      </c>
      <c r="AN16" s="83">
        <v>564.70000000000005</v>
      </c>
      <c r="AO16" s="192">
        <v>521.1</v>
      </c>
      <c r="AP16" s="193">
        <v>642.70000000000005</v>
      </c>
      <c r="AQ16" s="193">
        <v>543.4</v>
      </c>
      <c r="AR16" s="193">
        <v>441.3</v>
      </c>
      <c r="AS16" s="192">
        <v>328</v>
      </c>
      <c r="AT16" s="192">
        <v>341.6</v>
      </c>
      <c r="AU16" s="192">
        <v>364.8</v>
      </c>
      <c r="AV16" s="192">
        <v>391</v>
      </c>
      <c r="AW16" s="192">
        <v>396.2</v>
      </c>
      <c r="AX16" s="193">
        <v>433.9</v>
      </c>
      <c r="AY16" s="193">
        <v>533.20000000000005</v>
      </c>
      <c r="AZ16" s="193">
        <v>530</v>
      </c>
      <c r="BA16" s="192">
        <v>532.70000000000005</v>
      </c>
      <c r="BB16" s="192">
        <v>542</v>
      </c>
      <c r="BC16" s="1322">
        <v>559.79999999999995</v>
      </c>
      <c r="BD16" s="193">
        <v>589.29999999999995</v>
      </c>
      <c r="BE16" s="1322">
        <v>557.79999999999995</v>
      </c>
      <c r="BF16" s="193">
        <v>562.70000000000005</v>
      </c>
      <c r="BG16" s="193">
        <v>574</v>
      </c>
      <c r="BH16" s="1322">
        <v>585.5</v>
      </c>
      <c r="BI16" s="1322">
        <v>553</v>
      </c>
      <c r="BJ16" s="1322">
        <v>575.5</v>
      </c>
      <c r="BK16" s="1322">
        <v>591.6</v>
      </c>
      <c r="BL16" s="1322">
        <v>659.6</v>
      </c>
      <c r="BM16" s="1322">
        <v>646.70000000000005</v>
      </c>
      <c r="BN16" s="195">
        <v>608.70000000000005</v>
      </c>
    </row>
    <row r="17" spans="2:66" ht="19.5" customHeight="1">
      <c r="B17" s="74"/>
      <c r="C17" s="206"/>
      <c r="D17" s="1886" t="s">
        <v>12</v>
      </c>
      <c r="E17" s="1887"/>
      <c r="F17" s="208"/>
      <c r="H17" s="1" t="s">
        <v>208</v>
      </c>
      <c r="I17" s="83">
        <v>3072.5</v>
      </c>
      <c r="J17" s="83">
        <v>3059</v>
      </c>
      <c r="K17" s="83">
        <v>3044.2</v>
      </c>
      <c r="L17" s="83">
        <v>3030</v>
      </c>
      <c r="M17" s="83">
        <v>3020.1</v>
      </c>
      <c r="N17" s="83">
        <v>3109</v>
      </c>
      <c r="O17" s="83">
        <v>3099.6</v>
      </c>
      <c r="P17" s="83">
        <v>3104.4</v>
      </c>
      <c r="Q17" s="83">
        <v>3046.1</v>
      </c>
      <c r="R17" s="83">
        <v>3030.2</v>
      </c>
      <c r="S17" s="83">
        <v>3020.4</v>
      </c>
      <c r="T17" s="83">
        <v>3297.5</v>
      </c>
      <c r="U17" s="83">
        <v>3269.7</v>
      </c>
      <c r="V17" s="83">
        <v>3253.8</v>
      </c>
      <c r="W17" s="83">
        <v>3264.4</v>
      </c>
      <c r="X17" s="83">
        <v>3322.6</v>
      </c>
      <c r="Y17" s="83">
        <v>3308.3</v>
      </c>
      <c r="Z17" s="83">
        <v>3291.3</v>
      </c>
      <c r="AA17" s="83">
        <v>3354.1</v>
      </c>
      <c r="AB17" s="84">
        <v>3490.3</v>
      </c>
      <c r="AC17" s="83">
        <v>3428.4</v>
      </c>
      <c r="AD17" s="83">
        <v>3421.9</v>
      </c>
      <c r="AE17" s="84">
        <v>3319.3</v>
      </c>
      <c r="AF17" s="84">
        <v>3353.1</v>
      </c>
      <c r="AG17" s="84">
        <v>3357.9</v>
      </c>
      <c r="AH17" s="84">
        <v>3249.1</v>
      </c>
      <c r="AI17" s="84">
        <v>3317.3</v>
      </c>
      <c r="AJ17" s="83">
        <v>3402.5</v>
      </c>
      <c r="AK17" s="83">
        <v>3789.5</v>
      </c>
      <c r="AL17" s="83">
        <v>3870.5</v>
      </c>
      <c r="AM17" s="83">
        <v>3930.5</v>
      </c>
      <c r="AN17" s="83">
        <v>4267.3</v>
      </c>
      <c r="AO17" s="192">
        <v>4248.3</v>
      </c>
      <c r="AP17" s="193">
        <v>4255</v>
      </c>
      <c r="AQ17" s="193">
        <v>4673.2</v>
      </c>
      <c r="AR17" s="193">
        <v>4557.7</v>
      </c>
      <c r="AS17" s="192">
        <v>4511.6000000000004</v>
      </c>
      <c r="AT17" s="192">
        <v>4465.2</v>
      </c>
      <c r="AU17" s="192">
        <v>4467.3</v>
      </c>
      <c r="AV17" s="192">
        <v>4496.3</v>
      </c>
      <c r="AW17" s="192">
        <v>4471.6000000000004</v>
      </c>
      <c r="AX17" s="193">
        <v>4466.5</v>
      </c>
      <c r="AY17" s="193">
        <v>4459</v>
      </c>
      <c r="AZ17" s="193">
        <v>4394.3999999999996</v>
      </c>
      <c r="BA17" s="192">
        <v>4392.3999999999996</v>
      </c>
      <c r="BB17" s="192">
        <v>4385.8</v>
      </c>
      <c r="BC17" s="1322">
        <v>4362.2</v>
      </c>
      <c r="BD17" s="193">
        <v>4324.3</v>
      </c>
      <c r="BE17" s="1322">
        <v>4626.5</v>
      </c>
      <c r="BF17" s="193">
        <v>4635.2</v>
      </c>
      <c r="BG17" s="193">
        <v>4606.7</v>
      </c>
      <c r="BH17" s="1322">
        <v>4461</v>
      </c>
      <c r="BI17" s="1322">
        <v>4454.8999999999996</v>
      </c>
      <c r="BJ17" s="1322">
        <v>4357.5</v>
      </c>
      <c r="BK17" s="1322">
        <v>4293.2</v>
      </c>
      <c r="BL17" s="1322">
        <v>4306.7</v>
      </c>
      <c r="BM17" s="1322">
        <v>4320.1000000000004</v>
      </c>
      <c r="BN17" s="195">
        <v>4286.1000000000004</v>
      </c>
    </row>
    <row r="18" spans="2:66" ht="19.5" customHeight="1">
      <c r="B18" s="74"/>
      <c r="C18" s="206"/>
      <c r="D18" s="1886" t="s">
        <v>14</v>
      </c>
      <c r="E18" s="1887"/>
      <c r="F18" s="208"/>
      <c r="H18" s="207" t="s">
        <v>209</v>
      </c>
      <c r="I18" s="83">
        <v>291.10000000000002</v>
      </c>
      <c r="J18" s="83">
        <v>269.89999999999998</v>
      </c>
      <c r="K18" s="83">
        <v>263.2</v>
      </c>
      <c r="L18" s="83">
        <v>264.8</v>
      </c>
      <c r="M18" s="83">
        <v>262.89999999999998</v>
      </c>
      <c r="N18" s="83">
        <v>246.6</v>
      </c>
      <c r="O18" s="83">
        <v>232.9</v>
      </c>
      <c r="P18" s="83">
        <v>224.6</v>
      </c>
      <c r="Q18" s="83">
        <v>210.5</v>
      </c>
      <c r="R18" s="83">
        <v>194.7</v>
      </c>
      <c r="S18" s="83">
        <v>188.8</v>
      </c>
      <c r="T18" s="83">
        <v>206.9</v>
      </c>
      <c r="U18" s="83">
        <v>198.7</v>
      </c>
      <c r="V18" s="83">
        <v>187.9</v>
      </c>
      <c r="W18" s="83">
        <v>184.6</v>
      </c>
      <c r="X18" s="83">
        <v>181.6</v>
      </c>
      <c r="Y18" s="83">
        <v>182.2</v>
      </c>
      <c r="Z18" s="83">
        <v>189.2</v>
      </c>
      <c r="AA18" s="83">
        <v>193.8</v>
      </c>
      <c r="AB18" s="84">
        <v>210.7</v>
      </c>
      <c r="AC18" s="83">
        <v>214.6</v>
      </c>
      <c r="AD18" s="83">
        <v>213.5</v>
      </c>
      <c r="AE18" s="84">
        <v>210.2</v>
      </c>
      <c r="AF18" s="84">
        <v>217.6</v>
      </c>
      <c r="AG18" s="84">
        <v>216.9</v>
      </c>
      <c r="AH18" s="84">
        <v>214.9</v>
      </c>
      <c r="AI18" s="84">
        <v>213.7</v>
      </c>
      <c r="AJ18" s="83">
        <v>224.2</v>
      </c>
      <c r="AK18" s="83">
        <v>257.60000000000002</v>
      </c>
      <c r="AL18" s="83">
        <v>251.8</v>
      </c>
      <c r="AM18" s="83">
        <v>251.8</v>
      </c>
      <c r="AN18" s="83">
        <v>268.7</v>
      </c>
      <c r="AO18" s="192">
        <v>278.2</v>
      </c>
      <c r="AP18" s="193">
        <v>704.3</v>
      </c>
      <c r="AQ18" s="193">
        <v>824.8</v>
      </c>
      <c r="AR18" s="193">
        <v>962.7</v>
      </c>
      <c r="AS18" s="192">
        <v>973.1</v>
      </c>
      <c r="AT18" s="192">
        <v>987.8</v>
      </c>
      <c r="AU18" s="192">
        <v>1002.4</v>
      </c>
      <c r="AV18" s="192">
        <v>1028.5</v>
      </c>
      <c r="AW18" s="192">
        <v>1014</v>
      </c>
      <c r="AX18" s="193">
        <v>1034</v>
      </c>
      <c r="AY18" s="193">
        <v>1088.7</v>
      </c>
      <c r="AZ18" s="193">
        <v>1054.7</v>
      </c>
      <c r="BA18" s="192">
        <v>1112.9000000000001</v>
      </c>
      <c r="BB18" s="192">
        <v>1088.5999999999999</v>
      </c>
      <c r="BC18" s="1322">
        <v>1073.7</v>
      </c>
      <c r="BD18" s="193">
        <v>1019.7</v>
      </c>
      <c r="BE18" s="1322">
        <v>981.7</v>
      </c>
      <c r="BF18" s="193">
        <v>1005.7</v>
      </c>
      <c r="BG18" s="193">
        <v>967.7</v>
      </c>
      <c r="BH18" s="1322">
        <v>968.6</v>
      </c>
      <c r="BI18" s="1322">
        <v>950.9</v>
      </c>
      <c r="BJ18" s="1322">
        <v>884.6</v>
      </c>
      <c r="BK18" s="1322">
        <v>890.8</v>
      </c>
      <c r="BL18" s="1322">
        <v>726.1</v>
      </c>
      <c r="BM18" s="1322">
        <v>730.3</v>
      </c>
      <c r="BN18" s="195">
        <v>708.8</v>
      </c>
    </row>
    <row r="19" spans="2:66" ht="19.5" customHeight="1">
      <c r="B19" s="74"/>
      <c r="C19" s="206"/>
      <c r="D19" s="1886" t="s">
        <v>16</v>
      </c>
      <c r="E19" s="1887"/>
      <c r="F19" s="208"/>
      <c r="H19" s="207" t="s">
        <v>210</v>
      </c>
      <c r="I19" s="83">
        <v>0</v>
      </c>
      <c r="J19" s="83">
        <v>0</v>
      </c>
      <c r="K19" s="83">
        <v>0</v>
      </c>
      <c r="L19" s="83">
        <v>318.39999999999998</v>
      </c>
      <c r="M19" s="83">
        <v>318.39999999999998</v>
      </c>
      <c r="N19" s="83">
        <v>330</v>
      </c>
      <c r="O19" s="83">
        <v>330</v>
      </c>
      <c r="P19" s="83">
        <v>329.4</v>
      </c>
      <c r="Q19" s="83">
        <v>315.2</v>
      </c>
      <c r="R19" s="83">
        <v>315.7</v>
      </c>
      <c r="S19" s="83">
        <v>305.8</v>
      </c>
      <c r="T19" s="83">
        <v>305.8</v>
      </c>
      <c r="U19" s="83">
        <v>138</v>
      </c>
      <c r="V19" s="83">
        <v>34.299999999999997</v>
      </c>
      <c r="W19" s="83">
        <v>13.6</v>
      </c>
      <c r="X19" s="83">
        <v>18.3</v>
      </c>
      <c r="Y19" s="83">
        <v>13.9</v>
      </c>
      <c r="Z19" s="83">
        <v>14.5</v>
      </c>
      <c r="AA19" s="83">
        <v>15.2</v>
      </c>
      <c r="AB19" s="84">
        <v>11.9</v>
      </c>
      <c r="AC19" s="83">
        <v>22.9</v>
      </c>
      <c r="AD19" s="83">
        <v>16.600000000000001</v>
      </c>
      <c r="AE19" s="84">
        <v>13.9</v>
      </c>
      <c r="AF19" s="84">
        <v>3.2</v>
      </c>
      <c r="AG19" s="84">
        <v>4</v>
      </c>
      <c r="AH19" s="84">
        <v>10.9</v>
      </c>
      <c r="AI19" s="84">
        <v>11.4</v>
      </c>
      <c r="AJ19" s="83">
        <v>4.5999999999999996</v>
      </c>
      <c r="AK19" s="83">
        <v>4.5</v>
      </c>
      <c r="AL19" s="83">
        <v>14</v>
      </c>
      <c r="AM19" s="83">
        <v>14.7</v>
      </c>
      <c r="AN19" s="83">
        <v>13.9</v>
      </c>
      <c r="AO19" s="192">
        <v>14.2</v>
      </c>
      <c r="AP19" s="193">
        <v>17.100000000000001</v>
      </c>
      <c r="AQ19" s="193">
        <v>45.3</v>
      </c>
      <c r="AR19" s="193">
        <v>47.8</v>
      </c>
      <c r="AS19" s="192">
        <v>44.3</v>
      </c>
      <c r="AT19" s="192">
        <v>47.2</v>
      </c>
      <c r="AU19" s="192">
        <v>59</v>
      </c>
      <c r="AV19" s="192">
        <v>61.3</v>
      </c>
      <c r="AW19" s="192">
        <v>126.4</v>
      </c>
      <c r="AX19" s="193">
        <v>165.5</v>
      </c>
      <c r="AY19" s="193">
        <v>177.7</v>
      </c>
      <c r="AZ19" s="193">
        <v>192</v>
      </c>
      <c r="BA19" s="192">
        <v>207.8</v>
      </c>
      <c r="BB19" s="192">
        <v>228.1</v>
      </c>
      <c r="BC19" s="1322">
        <v>244.2</v>
      </c>
      <c r="BD19" s="193">
        <v>228.9</v>
      </c>
      <c r="BE19" s="1322">
        <v>263.3</v>
      </c>
      <c r="BF19" s="193">
        <v>280.60000000000002</v>
      </c>
      <c r="BG19" s="193">
        <v>295.5</v>
      </c>
      <c r="BH19" s="1322">
        <v>318.8</v>
      </c>
      <c r="BI19" s="1322">
        <v>305.5</v>
      </c>
      <c r="BJ19" s="1322">
        <v>322.8</v>
      </c>
      <c r="BK19" s="1322">
        <v>346.6</v>
      </c>
      <c r="BL19" s="1322">
        <v>362.6</v>
      </c>
      <c r="BM19" s="1322">
        <v>385.5</v>
      </c>
      <c r="BN19" s="195">
        <v>404.8</v>
      </c>
    </row>
    <row r="20" spans="2:66" ht="19.5" customHeight="1">
      <c r="B20" s="74"/>
      <c r="C20" s="206"/>
      <c r="D20" s="1886" t="s">
        <v>19</v>
      </c>
      <c r="E20" s="1887"/>
      <c r="F20" s="208"/>
      <c r="H20" s="207" t="s">
        <v>211</v>
      </c>
      <c r="I20" s="83">
        <v>0</v>
      </c>
      <c r="J20" s="83">
        <v>0</v>
      </c>
      <c r="K20" s="83">
        <v>0</v>
      </c>
      <c r="L20" s="83">
        <v>0.4</v>
      </c>
      <c r="M20" s="83">
        <v>0.5</v>
      </c>
      <c r="N20" s="83">
        <v>0.5</v>
      </c>
      <c r="O20" s="83">
        <v>0.5</v>
      </c>
      <c r="P20" s="83">
        <v>0.4</v>
      </c>
      <c r="Q20" s="83">
        <v>0.8</v>
      </c>
      <c r="R20" s="83">
        <v>4.9000000000000004</v>
      </c>
      <c r="S20" s="83">
        <v>5</v>
      </c>
      <c r="T20" s="83">
        <v>5.3</v>
      </c>
      <c r="U20" s="83">
        <v>5.5</v>
      </c>
      <c r="V20" s="83">
        <v>7.9</v>
      </c>
      <c r="W20" s="83">
        <v>8.3000000000000007</v>
      </c>
      <c r="X20" s="83">
        <v>8.3000000000000007</v>
      </c>
      <c r="Y20" s="83">
        <v>8.1999999999999993</v>
      </c>
      <c r="Z20" s="83">
        <v>5.3</v>
      </c>
      <c r="AA20" s="83">
        <v>5.0999999999999996</v>
      </c>
      <c r="AB20" s="84">
        <v>47.7</v>
      </c>
      <c r="AC20" s="83">
        <v>34.5</v>
      </c>
      <c r="AD20" s="83">
        <v>2.2000000000000002</v>
      </c>
      <c r="AE20" s="84">
        <v>2.2000000000000002</v>
      </c>
      <c r="AF20" s="84">
        <v>2.1</v>
      </c>
      <c r="AG20" s="84">
        <v>2.2000000000000002</v>
      </c>
      <c r="AH20" s="84">
        <v>3.1</v>
      </c>
      <c r="AI20" s="84">
        <v>3</v>
      </c>
      <c r="AJ20" s="83">
        <v>3.1</v>
      </c>
      <c r="AK20" s="83">
        <v>3.2</v>
      </c>
      <c r="AL20" s="83">
        <v>3.3</v>
      </c>
      <c r="AM20" s="83">
        <v>3.3</v>
      </c>
      <c r="AN20" s="83">
        <v>2.2999999999999998</v>
      </c>
      <c r="AO20" s="192">
        <v>2.4</v>
      </c>
      <c r="AP20" s="193">
        <v>26</v>
      </c>
      <c r="AQ20" s="193">
        <v>49.1</v>
      </c>
      <c r="AR20" s="193">
        <v>58.3</v>
      </c>
      <c r="AS20" s="192">
        <v>68.8</v>
      </c>
      <c r="AT20" s="192">
        <v>81.599999999999994</v>
      </c>
      <c r="AU20" s="192">
        <v>98.9</v>
      </c>
      <c r="AV20" s="192">
        <v>149.9</v>
      </c>
      <c r="AW20" s="192">
        <v>163.9</v>
      </c>
      <c r="AX20" s="193">
        <v>168.7</v>
      </c>
      <c r="AY20" s="193">
        <v>333.7</v>
      </c>
      <c r="AZ20" s="193">
        <v>181.3</v>
      </c>
      <c r="BA20" s="192">
        <v>200.1</v>
      </c>
      <c r="BB20" s="192">
        <v>271.3</v>
      </c>
      <c r="BC20" s="1322">
        <v>230.2</v>
      </c>
      <c r="BD20" s="193">
        <v>249.5</v>
      </c>
      <c r="BE20" s="1322">
        <v>281.89999999999998</v>
      </c>
      <c r="BF20" s="193">
        <v>252</v>
      </c>
      <c r="BG20" s="193">
        <v>130.19999999999999</v>
      </c>
      <c r="BH20" s="1322">
        <v>137.1</v>
      </c>
      <c r="BI20" s="1322">
        <v>121.1</v>
      </c>
      <c r="BJ20" s="1322">
        <v>111.9</v>
      </c>
      <c r="BK20" s="1322">
        <v>120.1</v>
      </c>
      <c r="BL20" s="1322">
        <v>143.5</v>
      </c>
      <c r="BM20" s="1322">
        <v>147.5</v>
      </c>
      <c r="BN20" s="195">
        <v>136.30000000000001</v>
      </c>
    </row>
    <row r="21" spans="2:66" ht="19.5" customHeight="1">
      <c r="B21" s="74"/>
      <c r="C21" s="206"/>
      <c r="D21" s="1886" t="s">
        <v>21</v>
      </c>
      <c r="E21" s="1887"/>
      <c r="F21" s="208"/>
      <c r="H21" s="207" t="s">
        <v>212</v>
      </c>
      <c r="I21" s="128">
        <v>7625.5</v>
      </c>
      <c r="J21" s="128">
        <v>9287.6</v>
      </c>
      <c r="K21" s="128">
        <v>8349.5</v>
      </c>
      <c r="L21" s="128">
        <v>6700.9</v>
      </c>
      <c r="M21" s="128">
        <v>8725.7000000000007</v>
      </c>
      <c r="N21" s="128">
        <v>9348.4</v>
      </c>
      <c r="O21" s="128">
        <v>11371.8</v>
      </c>
      <c r="P21" s="128">
        <v>5458.1</v>
      </c>
      <c r="Q21" s="128">
        <v>5109.8999999999996</v>
      </c>
      <c r="R21" s="128">
        <v>7006.1</v>
      </c>
      <c r="S21" s="128">
        <v>5828.8</v>
      </c>
      <c r="T21" s="128">
        <v>6782.6</v>
      </c>
      <c r="U21" s="128">
        <v>7914.5</v>
      </c>
      <c r="V21" s="128">
        <v>8467.1</v>
      </c>
      <c r="W21" s="128">
        <v>5220.8</v>
      </c>
      <c r="X21" s="128">
        <v>7190.3</v>
      </c>
      <c r="Y21" s="128">
        <v>7986</v>
      </c>
      <c r="Z21" s="128">
        <v>8720.5</v>
      </c>
      <c r="AA21" s="128">
        <v>8408.9</v>
      </c>
      <c r="AB21" s="129">
        <v>5219.8999999999996</v>
      </c>
      <c r="AC21" s="128">
        <v>7246.9</v>
      </c>
      <c r="AD21" s="128">
        <v>8438.2000000000007</v>
      </c>
      <c r="AE21" s="129">
        <v>6857.5</v>
      </c>
      <c r="AF21" s="129">
        <v>6655</v>
      </c>
      <c r="AG21" s="129">
        <v>7485.6</v>
      </c>
      <c r="AH21" s="129">
        <v>8307.2000000000007</v>
      </c>
      <c r="AI21" s="129">
        <v>9700.5999999999767</v>
      </c>
      <c r="AJ21" s="128">
        <v>4390.5</v>
      </c>
      <c r="AK21" s="128">
        <v>10317.20000000007</v>
      </c>
      <c r="AL21" s="128">
        <v>10833.6</v>
      </c>
      <c r="AM21" s="128">
        <v>9433.7999999999993</v>
      </c>
      <c r="AN21" s="128">
        <v>5692.4</v>
      </c>
      <c r="AO21" s="233">
        <v>6419</v>
      </c>
      <c r="AP21" s="232">
        <v>10014</v>
      </c>
      <c r="AQ21" s="232">
        <v>7765.3999999999651</v>
      </c>
      <c r="AR21" s="232">
        <v>6285.9</v>
      </c>
      <c r="AS21" s="233">
        <v>10368.100000000093</v>
      </c>
      <c r="AT21" s="233">
        <v>10157.500000000058</v>
      </c>
      <c r="AU21" s="233">
        <v>10439.099999999977</v>
      </c>
      <c r="AV21" s="233">
        <v>5583.3</v>
      </c>
      <c r="AW21" s="233">
        <v>8575.2999999999993</v>
      </c>
      <c r="AX21" s="232">
        <v>10539.700000000012</v>
      </c>
      <c r="AY21" s="232">
        <v>13179.7</v>
      </c>
      <c r="AZ21" s="232">
        <v>7386.1</v>
      </c>
      <c r="BA21" s="233">
        <v>10111.4</v>
      </c>
      <c r="BB21" s="233">
        <v>14358.9</v>
      </c>
      <c r="BC21" s="1325">
        <v>19401.200000000012</v>
      </c>
      <c r="BD21" s="232">
        <v>11469.6</v>
      </c>
      <c r="BE21" s="1325">
        <v>17149.400000000001</v>
      </c>
      <c r="BF21" s="232">
        <v>13858.4</v>
      </c>
      <c r="BG21" s="232">
        <v>17075</v>
      </c>
      <c r="BH21" s="1325">
        <v>10072.9</v>
      </c>
      <c r="BI21" s="1325">
        <v>13145.300000000047</v>
      </c>
      <c r="BJ21" s="1325">
        <v>15506</v>
      </c>
      <c r="BK21" s="1325">
        <v>23428.099999999977</v>
      </c>
      <c r="BL21" s="1325">
        <v>11385.400000000023</v>
      </c>
      <c r="BM21" s="1325">
        <v>27360.699999999953</v>
      </c>
      <c r="BN21" s="234">
        <v>27865.199999999953</v>
      </c>
    </row>
    <row r="22" spans="2:66" ht="19.5" customHeight="1">
      <c r="B22" s="74"/>
      <c r="C22" s="206"/>
      <c r="D22" s="1886" t="s">
        <v>23</v>
      </c>
      <c r="E22" s="1887"/>
      <c r="F22" s="208"/>
      <c r="H22" s="229" t="s">
        <v>450</v>
      </c>
      <c r="I22" s="198">
        <v>246167.5</v>
      </c>
      <c r="J22" s="198">
        <v>249789.7</v>
      </c>
      <c r="K22" s="198">
        <v>250427.9</v>
      </c>
      <c r="L22" s="198">
        <v>241029.3</v>
      </c>
      <c r="M22" s="198">
        <v>241345.8</v>
      </c>
      <c r="N22" s="198">
        <v>245751</v>
      </c>
      <c r="O22" s="198">
        <v>250598.9</v>
      </c>
      <c r="P22" s="198">
        <v>244641.6</v>
      </c>
      <c r="Q22" s="198">
        <v>245931.7</v>
      </c>
      <c r="R22" s="198">
        <v>246457.8</v>
      </c>
      <c r="S22" s="198">
        <v>247461.2</v>
      </c>
      <c r="T22" s="198">
        <v>253513.2</v>
      </c>
      <c r="U22" s="198">
        <v>259846.9</v>
      </c>
      <c r="V22" s="198">
        <v>259029.3</v>
      </c>
      <c r="W22" s="198">
        <v>264393.5</v>
      </c>
      <c r="X22" s="198">
        <v>267530.7</v>
      </c>
      <c r="Y22" s="198">
        <v>272904.09999999998</v>
      </c>
      <c r="Z22" s="198">
        <v>277008.5</v>
      </c>
      <c r="AA22" s="198">
        <v>283138.2</v>
      </c>
      <c r="AB22" s="199">
        <v>283741.40000000002</v>
      </c>
      <c r="AC22" s="198">
        <v>286460.3</v>
      </c>
      <c r="AD22" s="198">
        <v>293443.09999999998</v>
      </c>
      <c r="AE22" s="199">
        <v>301553.5</v>
      </c>
      <c r="AF22" s="199">
        <v>304442.5</v>
      </c>
      <c r="AG22" s="199">
        <v>316417.90000000002</v>
      </c>
      <c r="AH22" s="199">
        <v>322813.2</v>
      </c>
      <c r="AI22" s="199">
        <v>331193.09999999998</v>
      </c>
      <c r="AJ22" s="198">
        <v>330291.40000000002</v>
      </c>
      <c r="AK22" s="198">
        <v>341586.4</v>
      </c>
      <c r="AL22" s="198">
        <v>346613.1</v>
      </c>
      <c r="AM22" s="198">
        <v>349389.5</v>
      </c>
      <c r="AN22" s="198">
        <v>358420.8</v>
      </c>
      <c r="AO22" s="202">
        <v>377633.3</v>
      </c>
      <c r="AP22" s="203">
        <v>395987.20000000001</v>
      </c>
      <c r="AQ22" s="203">
        <v>407526.1</v>
      </c>
      <c r="AR22" s="203">
        <v>408036</v>
      </c>
      <c r="AS22" s="202">
        <v>417648.3</v>
      </c>
      <c r="AT22" s="202">
        <v>424785.6</v>
      </c>
      <c r="AU22" s="202">
        <v>437972.4</v>
      </c>
      <c r="AV22" s="202">
        <v>450676</v>
      </c>
      <c r="AW22" s="202">
        <v>460648.8</v>
      </c>
      <c r="AX22" s="203">
        <v>474109.6</v>
      </c>
      <c r="AY22" s="203">
        <v>504660.2</v>
      </c>
      <c r="AZ22" s="203">
        <v>484046.3</v>
      </c>
      <c r="BA22" s="202">
        <v>478159.7</v>
      </c>
      <c r="BB22" s="202">
        <v>489546</v>
      </c>
      <c r="BC22" s="1323">
        <v>501139.6</v>
      </c>
      <c r="BD22" s="203">
        <v>493464.2</v>
      </c>
      <c r="BE22" s="1323">
        <v>508450.7</v>
      </c>
      <c r="BF22" s="203">
        <v>515161.8</v>
      </c>
      <c r="BG22" s="203">
        <v>514943.1</v>
      </c>
      <c r="BH22" s="1323">
        <v>524859.9</v>
      </c>
      <c r="BI22" s="1323">
        <v>532331</v>
      </c>
      <c r="BJ22" s="1323">
        <v>536054.4</v>
      </c>
      <c r="BK22" s="1323">
        <v>543159.9</v>
      </c>
      <c r="BL22" s="1323">
        <v>545979.30000000005</v>
      </c>
      <c r="BM22" s="1323">
        <v>566254.80000000005</v>
      </c>
      <c r="BN22" s="205">
        <v>588097.6</v>
      </c>
    </row>
    <row r="23" spans="2:66" ht="19.5" customHeight="1">
      <c r="B23" s="71"/>
      <c r="C23" s="206"/>
      <c r="D23" s="1886" t="s">
        <v>22</v>
      </c>
      <c r="E23" s="1887"/>
      <c r="F23" s="208"/>
      <c r="H23" s="207" t="s">
        <v>214</v>
      </c>
      <c r="I23" s="83">
        <v>94.2</v>
      </c>
      <c r="J23" s="83">
        <v>55.2</v>
      </c>
      <c r="K23" s="83">
        <v>60.7</v>
      </c>
      <c r="L23" s="83">
        <v>42</v>
      </c>
      <c r="M23" s="83">
        <v>68.2</v>
      </c>
      <c r="N23" s="83">
        <v>44.2</v>
      </c>
      <c r="O23" s="83">
        <v>61.4</v>
      </c>
      <c r="P23" s="83">
        <v>40.1</v>
      </c>
      <c r="Q23" s="83">
        <v>45.8</v>
      </c>
      <c r="R23" s="83">
        <v>47.4</v>
      </c>
      <c r="S23" s="83">
        <v>47.7</v>
      </c>
      <c r="T23" s="83">
        <v>51.6</v>
      </c>
      <c r="U23" s="83">
        <v>56.7</v>
      </c>
      <c r="V23" s="83">
        <v>63.2</v>
      </c>
      <c r="W23" s="83">
        <v>66.599999999999994</v>
      </c>
      <c r="X23" s="83">
        <v>69.5</v>
      </c>
      <c r="Y23" s="83">
        <v>67.5</v>
      </c>
      <c r="Z23" s="83">
        <v>103.9</v>
      </c>
      <c r="AA23" s="83">
        <v>67.5</v>
      </c>
      <c r="AB23" s="84">
        <v>73.2</v>
      </c>
      <c r="AC23" s="83">
        <v>77.7</v>
      </c>
      <c r="AD23" s="83">
        <v>78.3</v>
      </c>
      <c r="AE23" s="84">
        <v>72.2</v>
      </c>
      <c r="AF23" s="84">
        <v>74.2</v>
      </c>
      <c r="AG23" s="84">
        <v>79</v>
      </c>
      <c r="AH23" s="84">
        <v>73.3</v>
      </c>
      <c r="AI23" s="84">
        <v>74.5</v>
      </c>
      <c r="AJ23" s="83">
        <v>87.2</v>
      </c>
      <c r="AK23" s="83">
        <v>72.2</v>
      </c>
      <c r="AL23" s="83">
        <v>79.400000000000006</v>
      </c>
      <c r="AM23" s="83">
        <v>87.8</v>
      </c>
      <c r="AN23" s="83">
        <v>80.2</v>
      </c>
      <c r="AO23" s="192">
        <v>73.2</v>
      </c>
      <c r="AP23" s="193">
        <v>78.900000000000006</v>
      </c>
      <c r="AQ23" s="193">
        <v>85.2</v>
      </c>
      <c r="AR23" s="193">
        <v>141.30000000000001</v>
      </c>
      <c r="AS23" s="192">
        <v>99.4</v>
      </c>
      <c r="AT23" s="192">
        <v>106.4</v>
      </c>
      <c r="AU23" s="192">
        <v>149.1</v>
      </c>
      <c r="AV23" s="192">
        <v>112.7</v>
      </c>
      <c r="AW23" s="192">
        <v>179.8</v>
      </c>
      <c r="AX23" s="193">
        <v>128.6</v>
      </c>
      <c r="AY23" s="193">
        <v>101.7</v>
      </c>
      <c r="AZ23" s="193">
        <v>108.9</v>
      </c>
      <c r="BA23" s="192">
        <v>94.8</v>
      </c>
      <c r="BB23" s="192">
        <v>89.2</v>
      </c>
      <c r="BC23" s="1322">
        <v>89.4</v>
      </c>
      <c r="BD23" s="193">
        <v>93.4</v>
      </c>
      <c r="BE23" s="1322">
        <v>101.1</v>
      </c>
      <c r="BF23" s="193">
        <v>113.2</v>
      </c>
      <c r="BG23" s="193">
        <v>132.5</v>
      </c>
      <c r="BH23" s="1322">
        <v>159.19999999999999</v>
      </c>
      <c r="BI23" s="1322">
        <v>219.5</v>
      </c>
      <c r="BJ23" s="1322">
        <v>224.4</v>
      </c>
      <c r="BK23" s="1322">
        <v>305.5</v>
      </c>
      <c r="BL23" s="1322">
        <v>420.3</v>
      </c>
      <c r="BM23" s="1322">
        <v>480.3</v>
      </c>
      <c r="BN23" s="195">
        <v>400.7</v>
      </c>
    </row>
    <row r="24" spans="2:66" ht="19.5" customHeight="1">
      <c r="B24" s="71"/>
      <c r="C24" s="206"/>
      <c r="D24" s="1886" t="s">
        <v>28</v>
      </c>
      <c r="E24" s="1887"/>
      <c r="F24" s="208"/>
      <c r="H24" s="207" t="s">
        <v>215</v>
      </c>
      <c r="I24" s="83">
        <v>197391.9</v>
      </c>
      <c r="J24" s="83">
        <v>200606.9</v>
      </c>
      <c r="K24" s="83">
        <v>199962.1</v>
      </c>
      <c r="L24" s="83">
        <v>197233</v>
      </c>
      <c r="M24" s="83">
        <v>194814.3</v>
      </c>
      <c r="N24" s="83">
        <v>196451.6</v>
      </c>
      <c r="O24" s="83">
        <v>201603.8</v>
      </c>
      <c r="P24" s="83">
        <v>200967.7</v>
      </c>
      <c r="Q24" s="83">
        <v>202401.9</v>
      </c>
      <c r="R24" s="83">
        <v>205323.7</v>
      </c>
      <c r="S24" s="83">
        <v>204695.3</v>
      </c>
      <c r="T24" s="83">
        <v>211611.5</v>
      </c>
      <c r="U24" s="83">
        <v>213750.9</v>
      </c>
      <c r="V24" s="83">
        <v>212189.7</v>
      </c>
      <c r="W24" s="83">
        <v>217634.2</v>
      </c>
      <c r="X24" s="83">
        <v>224333.5</v>
      </c>
      <c r="Y24" s="83">
        <v>227141.9</v>
      </c>
      <c r="Z24" s="83">
        <v>231016.4</v>
      </c>
      <c r="AA24" s="83">
        <v>233868.79999999999</v>
      </c>
      <c r="AB24" s="84">
        <v>235736.1</v>
      </c>
      <c r="AC24" s="83">
        <v>238878.6</v>
      </c>
      <c r="AD24" s="83">
        <v>242698</v>
      </c>
      <c r="AE24" s="84">
        <v>248700.6</v>
      </c>
      <c r="AF24" s="84">
        <v>252478.9</v>
      </c>
      <c r="AG24" s="84">
        <v>259076.9</v>
      </c>
      <c r="AH24" s="84">
        <v>261656.3</v>
      </c>
      <c r="AI24" s="84">
        <v>266965.90000000002</v>
      </c>
      <c r="AJ24" s="83">
        <v>272484.5</v>
      </c>
      <c r="AK24" s="83">
        <v>278651.59999999998</v>
      </c>
      <c r="AL24" s="83">
        <v>284036.2</v>
      </c>
      <c r="AM24" s="83">
        <v>284177.09999999998</v>
      </c>
      <c r="AN24" s="83">
        <v>300917.5</v>
      </c>
      <c r="AO24" s="192">
        <v>311201.40000000002</v>
      </c>
      <c r="AP24" s="193">
        <v>321097</v>
      </c>
      <c r="AQ24" s="193">
        <v>330971.7</v>
      </c>
      <c r="AR24" s="193">
        <v>330352.5</v>
      </c>
      <c r="AS24" s="192">
        <v>333142.40000000002</v>
      </c>
      <c r="AT24" s="192">
        <v>339502.2</v>
      </c>
      <c r="AU24" s="192">
        <v>348723.8</v>
      </c>
      <c r="AV24" s="192">
        <v>363141.4</v>
      </c>
      <c r="AW24" s="192">
        <v>366614.3</v>
      </c>
      <c r="AX24" s="193">
        <v>366624.6</v>
      </c>
      <c r="AY24" s="193">
        <v>381989.4</v>
      </c>
      <c r="AZ24" s="193">
        <v>381746.7</v>
      </c>
      <c r="BA24" s="192">
        <v>376720.3</v>
      </c>
      <c r="BB24" s="192">
        <v>383608.3</v>
      </c>
      <c r="BC24" s="1322">
        <v>386357.8</v>
      </c>
      <c r="BD24" s="193">
        <v>393246.7</v>
      </c>
      <c r="BE24" s="1322">
        <v>406412.4</v>
      </c>
      <c r="BF24" s="193">
        <v>407517.6</v>
      </c>
      <c r="BG24" s="193">
        <v>411005.3</v>
      </c>
      <c r="BH24" s="1322">
        <v>421200.7</v>
      </c>
      <c r="BI24" s="1322">
        <v>421529.59999999998</v>
      </c>
      <c r="BJ24" s="1322">
        <v>425520.9</v>
      </c>
      <c r="BK24" s="1322">
        <v>429582</v>
      </c>
      <c r="BL24" s="1322">
        <v>440010.2</v>
      </c>
      <c r="BM24" s="1322">
        <v>444743.4</v>
      </c>
      <c r="BN24" s="195">
        <v>457847.7</v>
      </c>
    </row>
    <row r="25" spans="2:66" ht="19.5" customHeight="1">
      <c r="B25" s="71"/>
      <c r="C25" s="206"/>
      <c r="D25" s="1886" t="s">
        <v>26</v>
      </c>
      <c r="E25" s="1887"/>
      <c r="F25" s="208"/>
      <c r="H25" s="207" t="s">
        <v>216</v>
      </c>
      <c r="I25" s="83">
        <v>17236.5</v>
      </c>
      <c r="J25" s="83">
        <v>17512.2</v>
      </c>
      <c r="K25" s="83">
        <v>18380</v>
      </c>
      <c r="L25" s="83">
        <v>14631.5</v>
      </c>
      <c r="M25" s="83">
        <v>15486.8</v>
      </c>
      <c r="N25" s="83">
        <v>15449.1</v>
      </c>
      <c r="O25" s="83">
        <v>13962.4</v>
      </c>
      <c r="P25" s="83">
        <v>13569.9</v>
      </c>
      <c r="Q25" s="83">
        <v>15809.7</v>
      </c>
      <c r="R25" s="83">
        <v>14780.5</v>
      </c>
      <c r="S25" s="83">
        <v>14314.5</v>
      </c>
      <c r="T25" s="83">
        <v>14297.5</v>
      </c>
      <c r="U25" s="83">
        <v>15360.9</v>
      </c>
      <c r="V25" s="83">
        <v>15113.5</v>
      </c>
      <c r="W25" s="83">
        <v>14497.4</v>
      </c>
      <c r="X25" s="83">
        <v>14291.8</v>
      </c>
      <c r="Y25" s="83">
        <v>12899.2</v>
      </c>
      <c r="Z25" s="83">
        <v>13211.1</v>
      </c>
      <c r="AA25" s="83">
        <v>14152.6</v>
      </c>
      <c r="AB25" s="84">
        <v>15934.4</v>
      </c>
      <c r="AC25" s="83">
        <v>15154.3</v>
      </c>
      <c r="AD25" s="83">
        <v>15339</v>
      </c>
      <c r="AE25" s="84">
        <v>17776.5</v>
      </c>
      <c r="AF25" s="84">
        <v>15810.8</v>
      </c>
      <c r="AG25" s="84">
        <v>17554.7</v>
      </c>
      <c r="AH25" s="84">
        <v>19182.5</v>
      </c>
      <c r="AI25" s="84">
        <v>18060.8</v>
      </c>
      <c r="AJ25" s="83">
        <v>17496.099999999999</v>
      </c>
      <c r="AK25" s="83">
        <v>17562.900000000001</v>
      </c>
      <c r="AL25" s="83">
        <v>17863.2</v>
      </c>
      <c r="AM25" s="83">
        <v>20027.900000000001</v>
      </c>
      <c r="AN25" s="83">
        <v>19141.3</v>
      </c>
      <c r="AO25" s="192">
        <v>22666.9</v>
      </c>
      <c r="AP25" s="193">
        <v>26177.1</v>
      </c>
      <c r="AQ25" s="193">
        <v>26773.1</v>
      </c>
      <c r="AR25" s="193">
        <v>26870.799999999999</v>
      </c>
      <c r="AS25" s="192">
        <v>28248.7</v>
      </c>
      <c r="AT25" s="192">
        <v>28769.4</v>
      </c>
      <c r="AU25" s="192">
        <v>30214.5</v>
      </c>
      <c r="AV25" s="192">
        <v>32523.200000000001</v>
      </c>
      <c r="AW25" s="192">
        <v>36039.9</v>
      </c>
      <c r="AX25" s="193">
        <v>40738.1</v>
      </c>
      <c r="AY25" s="193">
        <v>43682.7</v>
      </c>
      <c r="AZ25" s="193">
        <v>45073.1</v>
      </c>
      <c r="BA25" s="192">
        <v>38886.1</v>
      </c>
      <c r="BB25" s="192">
        <v>38542.400000000001</v>
      </c>
      <c r="BC25" s="1322">
        <v>37658.1</v>
      </c>
      <c r="BD25" s="193">
        <v>34990.1</v>
      </c>
      <c r="BE25" s="1322">
        <v>29253.1</v>
      </c>
      <c r="BF25" s="193">
        <v>32927.199999999997</v>
      </c>
      <c r="BG25" s="193">
        <v>29473.9</v>
      </c>
      <c r="BH25" s="1322">
        <v>32226.400000000001</v>
      </c>
      <c r="BI25" s="1322">
        <v>35079.800000000003</v>
      </c>
      <c r="BJ25" s="1322">
        <v>34717.599999999999</v>
      </c>
      <c r="BK25" s="1322">
        <v>30142.799999999999</v>
      </c>
      <c r="BL25" s="1322">
        <v>32545.7</v>
      </c>
      <c r="BM25" s="1322">
        <v>31094.5</v>
      </c>
      <c r="BN25" s="195">
        <v>33530.300000000003</v>
      </c>
    </row>
    <row r="26" spans="2:66" ht="19.5" customHeight="1">
      <c r="B26" s="71"/>
      <c r="C26" s="206"/>
      <c r="D26" s="1886" t="s">
        <v>30</v>
      </c>
      <c r="E26" s="1887"/>
      <c r="F26" s="208"/>
      <c r="H26" s="207" t="s">
        <v>217</v>
      </c>
      <c r="I26" s="83">
        <v>17023.900000000001</v>
      </c>
      <c r="J26" s="83">
        <v>16551.3</v>
      </c>
      <c r="K26" s="83">
        <v>16240</v>
      </c>
      <c r="L26" s="83">
        <v>15949.5</v>
      </c>
      <c r="M26" s="83">
        <v>15695.9</v>
      </c>
      <c r="N26" s="83">
        <v>15762.4</v>
      </c>
      <c r="O26" s="83">
        <v>15678.9</v>
      </c>
      <c r="P26" s="83">
        <v>16212.8</v>
      </c>
      <c r="Q26" s="83">
        <v>15746.9</v>
      </c>
      <c r="R26" s="83">
        <v>13325.9</v>
      </c>
      <c r="S26" s="83">
        <v>14632.4</v>
      </c>
      <c r="T26" s="83">
        <v>15250.5</v>
      </c>
      <c r="U26" s="83">
        <v>14889.4</v>
      </c>
      <c r="V26" s="83">
        <v>15298.8</v>
      </c>
      <c r="W26" s="83">
        <v>15858.1</v>
      </c>
      <c r="X26" s="83">
        <v>15949.1</v>
      </c>
      <c r="Y26" s="83">
        <v>15839.2</v>
      </c>
      <c r="Z26" s="83">
        <v>16149.7</v>
      </c>
      <c r="AA26" s="83">
        <v>16081.9</v>
      </c>
      <c r="AB26" s="84">
        <v>14959.7</v>
      </c>
      <c r="AC26" s="83">
        <v>14533.8</v>
      </c>
      <c r="AD26" s="83">
        <v>16893.8</v>
      </c>
      <c r="AE26" s="84">
        <v>18511.7</v>
      </c>
      <c r="AF26" s="84">
        <v>19183.8</v>
      </c>
      <c r="AG26" s="84">
        <v>20306.3</v>
      </c>
      <c r="AH26" s="84">
        <v>21120.7</v>
      </c>
      <c r="AI26" s="84">
        <v>22282.7</v>
      </c>
      <c r="AJ26" s="83">
        <v>23163.599999999999</v>
      </c>
      <c r="AK26" s="83">
        <v>22064.7</v>
      </c>
      <c r="AL26" s="83">
        <v>20380.599999999999</v>
      </c>
      <c r="AM26" s="83">
        <v>19396.3</v>
      </c>
      <c r="AN26" s="83">
        <v>18740</v>
      </c>
      <c r="AO26" s="192">
        <v>20970.8</v>
      </c>
      <c r="AP26" s="193">
        <v>22164.1</v>
      </c>
      <c r="AQ26" s="193">
        <v>24520.400000000001</v>
      </c>
      <c r="AR26" s="193">
        <v>26969.599999999999</v>
      </c>
      <c r="AS26" s="192">
        <v>26103.7</v>
      </c>
      <c r="AT26" s="192">
        <v>27136.400000000001</v>
      </c>
      <c r="AU26" s="192">
        <v>29483.5</v>
      </c>
      <c r="AV26" s="192">
        <v>29718.7</v>
      </c>
      <c r="AW26" s="192">
        <v>29096.9</v>
      </c>
      <c r="AX26" s="193">
        <v>31133.5</v>
      </c>
      <c r="AY26" s="193">
        <v>34253.9</v>
      </c>
      <c r="AZ26" s="193">
        <v>29787.7</v>
      </c>
      <c r="BA26" s="192">
        <v>29809.7</v>
      </c>
      <c r="BB26" s="192">
        <v>29673.9</v>
      </c>
      <c r="BC26" s="1322">
        <v>30795.3</v>
      </c>
      <c r="BD26" s="193">
        <v>31811.4</v>
      </c>
      <c r="BE26" s="1322">
        <v>32437</v>
      </c>
      <c r="BF26" s="193">
        <v>33862.9</v>
      </c>
      <c r="BG26" s="193">
        <v>33266.199999999997</v>
      </c>
      <c r="BH26" s="1322">
        <v>34736.800000000003</v>
      </c>
      <c r="BI26" s="1322">
        <v>33281.300000000003</v>
      </c>
      <c r="BJ26" s="1322">
        <v>32351.7</v>
      </c>
      <c r="BK26" s="1322">
        <v>34519.4</v>
      </c>
      <c r="BL26" s="1322">
        <v>36296.699999999997</v>
      </c>
      <c r="BM26" s="1322">
        <v>35178.400000000001</v>
      </c>
      <c r="BN26" s="195">
        <v>35087.199999999997</v>
      </c>
    </row>
    <row r="27" spans="2:66" ht="19.5" customHeight="1">
      <c r="B27" s="71"/>
      <c r="C27" s="206"/>
      <c r="D27" s="1886" t="s">
        <v>33</v>
      </c>
      <c r="E27" s="1887"/>
      <c r="F27" s="208"/>
      <c r="H27" s="207" t="s">
        <v>220</v>
      </c>
      <c r="I27" s="83">
        <v>1520.7</v>
      </c>
      <c r="J27" s="83">
        <v>1566</v>
      </c>
      <c r="K27" s="83">
        <v>1912.7</v>
      </c>
      <c r="L27" s="83">
        <v>2040.6</v>
      </c>
      <c r="M27" s="83">
        <v>1881</v>
      </c>
      <c r="N27" s="83">
        <v>1780.4</v>
      </c>
      <c r="O27" s="83">
        <v>1834.5</v>
      </c>
      <c r="P27" s="83">
        <v>1766</v>
      </c>
      <c r="Q27" s="83">
        <v>1405.2</v>
      </c>
      <c r="R27" s="83">
        <v>1740.2</v>
      </c>
      <c r="S27" s="83">
        <v>1611.7</v>
      </c>
      <c r="T27" s="83">
        <v>1759.1</v>
      </c>
      <c r="U27" s="83">
        <v>1880.4</v>
      </c>
      <c r="V27" s="83">
        <v>1799.9</v>
      </c>
      <c r="W27" s="83">
        <v>2891.6</v>
      </c>
      <c r="X27" s="83">
        <v>2138.6999999999998</v>
      </c>
      <c r="Y27" s="83">
        <v>2285.9</v>
      </c>
      <c r="Z27" s="83">
        <v>2138.8000000000002</v>
      </c>
      <c r="AA27" s="83">
        <v>2617.8000000000002</v>
      </c>
      <c r="AB27" s="84">
        <v>2833.6</v>
      </c>
      <c r="AC27" s="83">
        <v>1939.4</v>
      </c>
      <c r="AD27" s="83">
        <v>1469.7</v>
      </c>
      <c r="AE27" s="84">
        <v>1580.6</v>
      </c>
      <c r="AF27" s="84">
        <v>2608.8000000000002</v>
      </c>
      <c r="AG27" s="84">
        <v>2393.4</v>
      </c>
      <c r="AH27" s="84">
        <v>2129.6</v>
      </c>
      <c r="AI27" s="84">
        <v>1730</v>
      </c>
      <c r="AJ27" s="83">
        <v>1642.4</v>
      </c>
      <c r="AK27" s="83">
        <v>1871.6</v>
      </c>
      <c r="AL27" s="83">
        <v>2384.1999999999998</v>
      </c>
      <c r="AM27" s="83">
        <v>3199.9</v>
      </c>
      <c r="AN27" s="83">
        <v>2169</v>
      </c>
      <c r="AO27" s="192">
        <v>3828.5</v>
      </c>
      <c r="AP27" s="193">
        <v>2838.5</v>
      </c>
      <c r="AQ27" s="193">
        <v>2624.9</v>
      </c>
      <c r="AR27" s="193">
        <v>4282.3999999999996</v>
      </c>
      <c r="AS27" s="192">
        <v>2607</v>
      </c>
      <c r="AT27" s="192">
        <v>2214.8000000000002</v>
      </c>
      <c r="AU27" s="192">
        <v>3335.6</v>
      </c>
      <c r="AV27" s="192">
        <v>2749.4</v>
      </c>
      <c r="AW27" s="192">
        <v>3752.1</v>
      </c>
      <c r="AX27" s="193">
        <v>7510.6</v>
      </c>
      <c r="AY27" s="193">
        <v>15249</v>
      </c>
      <c r="AZ27" s="193">
        <v>7271.4</v>
      </c>
      <c r="BA27" s="192">
        <v>6553.9</v>
      </c>
      <c r="BB27" s="192">
        <v>6021.7</v>
      </c>
      <c r="BC27" s="1322">
        <v>6680.9</v>
      </c>
      <c r="BD27" s="193">
        <v>4445.3999999999996</v>
      </c>
      <c r="BE27" s="1322">
        <v>5440.9</v>
      </c>
      <c r="BF27" s="193">
        <v>6814.7</v>
      </c>
      <c r="BG27" s="193">
        <v>3910.7</v>
      </c>
      <c r="BH27" s="1322">
        <v>9643.1</v>
      </c>
      <c r="BI27" s="1322">
        <v>8085.1</v>
      </c>
      <c r="BJ27" s="1322">
        <v>4539.3999999999996</v>
      </c>
      <c r="BK27" s="1322">
        <v>4782.3999999999996</v>
      </c>
      <c r="BL27" s="1322">
        <v>5828.3</v>
      </c>
      <c r="BM27" s="1322">
        <v>8527.5</v>
      </c>
      <c r="BN27" s="195">
        <v>8400.6</v>
      </c>
    </row>
    <row r="28" spans="2:66" ht="19.5" customHeight="1">
      <c r="B28" s="71"/>
      <c r="C28" s="1875"/>
      <c r="D28" s="1875"/>
      <c r="E28" s="1876"/>
      <c r="F28" s="56"/>
      <c r="H28" s="207" t="s">
        <v>221</v>
      </c>
      <c r="I28" s="83">
        <v>99.3</v>
      </c>
      <c r="J28" s="83">
        <v>134</v>
      </c>
      <c r="K28" s="83">
        <v>242.5</v>
      </c>
      <c r="L28" s="83">
        <v>73.099999999999994</v>
      </c>
      <c r="M28" s="83">
        <v>60.6</v>
      </c>
      <c r="N28" s="83">
        <v>100.9</v>
      </c>
      <c r="O28" s="83">
        <v>139.30000000000001</v>
      </c>
      <c r="P28" s="83">
        <v>51.5</v>
      </c>
      <c r="Q28" s="83">
        <v>70.5</v>
      </c>
      <c r="R28" s="83">
        <v>110.2</v>
      </c>
      <c r="S28" s="83">
        <v>148.9</v>
      </c>
      <c r="T28" s="83">
        <v>57.5</v>
      </c>
      <c r="U28" s="83">
        <v>99.8</v>
      </c>
      <c r="V28" s="83">
        <v>142.9</v>
      </c>
      <c r="W28" s="83">
        <v>184.1</v>
      </c>
      <c r="X28" s="83">
        <v>55.7</v>
      </c>
      <c r="Y28" s="83">
        <v>95.2</v>
      </c>
      <c r="Z28" s="83">
        <v>138.6</v>
      </c>
      <c r="AA28" s="83">
        <v>179.7</v>
      </c>
      <c r="AB28" s="84">
        <v>71.2</v>
      </c>
      <c r="AC28" s="83">
        <v>108.5</v>
      </c>
      <c r="AD28" s="83">
        <v>147.5</v>
      </c>
      <c r="AE28" s="84">
        <v>185.2</v>
      </c>
      <c r="AF28" s="84">
        <v>8.6</v>
      </c>
      <c r="AG28" s="84">
        <v>46.2</v>
      </c>
      <c r="AH28" s="84">
        <v>84.6</v>
      </c>
      <c r="AI28" s="84">
        <v>143.6</v>
      </c>
      <c r="AJ28" s="83">
        <v>166.6</v>
      </c>
      <c r="AK28" s="83">
        <v>205.1</v>
      </c>
      <c r="AL28" s="83">
        <v>245.7</v>
      </c>
      <c r="AM28" s="83">
        <v>285</v>
      </c>
      <c r="AN28" s="83">
        <v>179.1</v>
      </c>
      <c r="AO28" s="192">
        <v>217.3</v>
      </c>
      <c r="AP28" s="193">
        <v>258.10000000000002</v>
      </c>
      <c r="AQ28" s="193">
        <v>312.39999999999998</v>
      </c>
      <c r="AR28" s="193">
        <v>165.4</v>
      </c>
      <c r="AS28" s="192">
        <v>205.6</v>
      </c>
      <c r="AT28" s="192">
        <v>244</v>
      </c>
      <c r="AU28" s="192">
        <v>285.3</v>
      </c>
      <c r="AV28" s="192">
        <v>155.30000000000001</v>
      </c>
      <c r="AW28" s="192">
        <v>201.7</v>
      </c>
      <c r="AX28" s="193">
        <v>273.3</v>
      </c>
      <c r="AY28" s="193">
        <v>326.10000000000002</v>
      </c>
      <c r="AZ28" s="193">
        <v>16.2</v>
      </c>
      <c r="BA28" s="192">
        <v>29.6</v>
      </c>
      <c r="BB28" s="192">
        <v>48.7</v>
      </c>
      <c r="BC28" s="1322">
        <v>47.9</v>
      </c>
      <c r="BD28" s="193">
        <v>7.8</v>
      </c>
      <c r="BE28" s="1322">
        <v>9.5</v>
      </c>
      <c r="BF28" s="193">
        <v>9.1999999999999993</v>
      </c>
      <c r="BG28" s="193">
        <v>10.8</v>
      </c>
      <c r="BH28" s="1322">
        <v>11.3</v>
      </c>
      <c r="BI28" s="1322">
        <v>23.8</v>
      </c>
      <c r="BJ28" s="1322">
        <v>8.9</v>
      </c>
      <c r="BK28" s="1322">
        <v>9</v>
      </c>
      <c r="BL28" s="1322">
        <v>9.4</v>
      </c>
      <c r="BM28" s="1322">
        <v>9</v>
      </c>
      <c r="BN28" s="195">
        <v>8.5</v>
      </c>
    </row>
    <row r="29" spans="2:66" ht="19.5" customHeight="1">
      <c r="B29" s="245"/>
      <c r="C29" s="1875" t="s">
        <v>7</v>
      </c>
      <c r="D29" s="1875"/>
      <c r="E29" s="1890"/>
      <c r="F29" s="75"/>
      <c r="H29" s="1" t="s">
        <v>222</v>
      </c>
      <c r="I29" s="83">
        <v>594.9</v>
      </c>
      <c r="J29" s="83">
        <v>585.5</v>
      </c>
      <c r="K29" s="83">
        <v>516.9</v>
      </c>
      <c r="L29" s="83">
        <v>537.4</v>
      </c>
      <c r="M29" s="83">
        <v>453.5</v>
      </c>
      <c r="N29" s="83">
        <v>597.79999999999995</v>
      </c>
      <c r="O29" s="83">
        <v>456.8</v>
      </c>
      <c r="P29" s="83">
        <v>539.70000000000005</v>
      </c>
      <c r="Q29" s="83">
        <v>497.6</v>
      </c>
      <c r="R29" s="83">
        <v>503.7</v>
      </c>
      <c r="S29" s="83">
        <v>465</v>
      </c>
      <c r="T29" s="83">
        <v>483.4</v>
      </c>
      <c r="U29" s="83">
        <v>465.1</v>
      </c>
      <c r="V29" s="83">
        <v>490.6</v>
      </c>
      <c r="W29" s="83">
        <v>484.1</v>
      </c>
      <c r="X29" s="83">
        <v>450.4</v>
      </c>
      <c r="Y29" s="83">
        <v>522.70000000000005</v>
      </c>
      <c r="Z29" s="83">
        <v>455.3</v>
      </c>
      <c r="AA29" s="83">
        <v>420</v>
      </c>
      <c r="AB29" s="84">
        <v>425.3</v>
      </c>
      <c r="AC29" s="83">
        <v>396.8</v>
      </c>
      <c r="AD29" s="83">
        <v>407.3</v>
      </c>
      <c r="AE29" s="84">
        <v>401.1</v>
      </c>
      <c r="AF29" s="84">
        <v>358.2</v>
      </c>
      <c r="AG29" s="84">
        <v>342.6</v>
      </c>
      <c r="AH29" s="84">
        <v>337.6</v>
      </c>
      <c r="AI29" s="84">
        <v>297.7</v>
      </c>
      <c r="AJ29" s="83">
        <v>308.39999999999998</v>
      </c>
      <c r="AK29" s="83">
        <v>352.3</v>
      </c>
      <c r="AL29" s="83">
        <v>312.8</v>
      </c>
      <c r="AM29" s="83">
        <v>300.7</v>
      </c>
      <c r="AN29" s="83">
        <v>311.10000000000002</v>
      </c>
      <c r="AO29" s="192">
        <v>311.60000000000002</v>
      </c>
      <c r="AP29" s="193">
        <v>340</v>
      </c>
      <c r="AQ29" s="193">
        <v>354.6</v>
      </c>
      <c r="AR29" s="193">
        <v>388</v>
      </c>
      <c r="AS29" s="192">
        <v>397.3</v>
      </c>
      <c r="AT29" s="192">
        <v>415.4</v>
      </c>
      <c r="AU29" s="192">
        <v>414.4</v>
      </c>
      <c r="AV29" s="192">
        <v>426.9</v>
      </c>
      <c r="AW29" s="192">
        <v>431.3</v>
      </c>
      <c r="AX29" s="193">
        <v>483.6</v>
      </c>
      <c r="AY29" s="193">
        <v>490.8</v>
      </c>
      <c r="AZ29" s="193">
        <v>533.4</v>
      </c>
      <c r="BA29" s="192">
        <v>572.20000000000005</v>
      </c>
      <c r="BB29" s="192">
        <v>602.6</v>
      </c>
      <c r="BC29" s="1322">
        <v>606.6</v>
      </c>
      <c r="BD29" s="193">
        <v>929.6</v>
      </c>
      <c r="BE29" s="1322">
        <v>1518.9</v>
      </c>
      <c r="BF29" s="193">
        <v>1202.4000000000001</v>
      </c>
      <c r="BG29" s="193">
        <v>754.3</v>
      </c>
      <c r="BH29" s="1322">
        <v>543.70000000000005</v>
      </c>
      <c r="BI29" s="1322">
        <v>519.79999999999995</v>
      </c>
      <c r="BJ29" s="1322">
        <v>510.9</v>
      </c>
      <c r="BK29" s="1322">
        <v>480.2</v>
      </c>
      <c r="BL29" s="1322">
        <v>796.9</v>
      </c>
      <c r="BM29" s="1322">
        <v>889.1</v>
      </c>
      <c r="BN29" s="195">
        <v>756.6</v>
      </c>
    </row>
    <row r="30" spans="2:66" ht="19.5" customHeight="1">
      <c r="B30" s="245"/>
      <c r="C30" s="56"/>
      <c r="D30" s="235"/>
      <c r="E30" s="283"/>
      <c r="F30" s="56"/>
      <c r="H30" s="1" t="s">
        <v>223</v>
      </c>
      <c r="I30" s="83">
        <v>4497.2</v>
      </c>
      <c r="J30" s="83">
        <v>4619.3</v>
      </c>
      <c r="K30" s="83">
        <v>4818.7</v>
      </c>
      <c r="L30" s="83">
        <v>4483.2</v>
      </c>
      <c r="M30" s="83">
        <v>4369.6000000000004</v>
      </c>
      <c r="N30" s="83">
        <v>4212.3999999999996</v>
      </c>
      <c r="O30" s="83">
        <v>4363.3999999999996</v>
      </c>
      <c r="P30" s="83">
        <v>4049</v>
      </c>
      <c r="Q30" s="83">
        <v>3979</v>
      </c>
      <c r="R30" s="83">
        <v>3407.3</v>
      </c>
      <c r="S30" s="83">
        <v>3520.2</v>
      </c>
      <c r="T30" s="83">
        <v>3106.1</v>
      </c>
      <c r="U30" s="83">
        <v>3190.5</v>
      </c>
      <c r="V30" s="83">
        <v>2997.9</v>
      </c>
      <c r="W30" s="83">
        <v>3028</v>
      </c>
      <c r="X30" s="83">
        <v>2715</v>
      </c>
      <c r="Y30" s="83">
        <v>2752.5</v>
      </c>
      <c r="Z30" s="83">
        <v>2727.2</v>
      </c>
      <c r="AA30" s="83">
        <v>2833.9</v>
      </c>
      <c r="AB30" s="84">
        <v>2571.4</v>
      </c>
      <c r="AC30" s="83">
        <v>2529.6999999999998</v>
      </c>
      <c r="AD30" s="83">
        <v>2523.3000000000002</v>
      </c>
      <c r="AE30" s="84">
        <v>2645.1</v>
      </c>
      <c r="AF30" s="84">
        <v>2681</v>
      </c>
      <c r="AG30" s="84">
        <v>2801.9</v>
      </c>
      <c r="AH30" s="84">
        <v>2831.7</v>
      </c>
      <c r="AI30" s="84">
        <v>3057.2</v>
      </c>
      <c r="AJ30" s="83">
        <v>3130.2</v>
      </c>
      <c r="AK30" s="83">
        <v>3095.6</v>
      </c>
      <c r="AL30" s="83">
        <v>3193.8</v>
      </c>
      <c r="AM30" s="83">
        <v>3239.1</v>
      </c>
      <c r="AN30" s="83">
        <v>3138.2</v>
      </c>
      <c r="AO30" s="192">
        <v>2998.3</v>
      </c>
      <c r="AP30" s="193">
        <v>3105.9</v>
      </c>
      <c r="AQ30" s="193">
        <v>3230.6</v>
      </c>
      <c r="AR30" s="193">
        <v>2805</v>
      </c>
      <c r="AS30" s="192">
        <v>2585.1</v>
      </c>
      <c r="AT30" s="192">
        <v>2557.1999999999998</v>
      </c>
      <c r="AU30" s="192">
        <v>2687.7</v>
      </c>
      <c r="AV30" s="192">
        <v>2668.6</v>
      </c>
      <c r="AW30" s="192">
        <v>2686.3</v>
      </c>
      <c r="AX30" s="193">
        <v>2980.4</v>
      </c>
      <c r="AY30" s="193">
        <v>3503.5</v>
      </c>
      <c r="AZ30" s="193">
        <v>3947.2</v>
      </c>
      <c r="BA30" s="192">
        <v>4566.3999999999996</v>
      </c>
      <c r="BB30" s="192">
        <v>5541</v>
      </c>
      <c r="BC30" s="1322">
        <v>6385.8</v>
      </c>
      <c r="BD30" s="193">
        <v>5473.2</v>
      </c>
      <c r="BE30" s="1322">
        <v>5331.8</v>
      </c>
      <c r="BF30" s="193">
        <v>5740.2</v>
      </c>
      <c r="BG30" s="193">
        <v>6180.6</v>
      </c>
      <c r="BH30" s="1322">
        <v>5735.3</v>
      </c>
      <c r="BI30" s="1322">
        <v>5650.4</v>
      </c>
      <c r="BJ30" s="1322">
        <v>5882.2</v>
      </c>
      <c r="BK30" s="1322">
        <v>6136.1</v>
      </c>
      <c r="BL30" s="1322">
        <v>5542.8</v>
      </c>
      <c r="BM30" s="1322">
        <v>5389.4</v>
      </c>
      <c r="BN30" s="195">
        <v>5751.5</v>
      </c>
    </row>
    <row r="31" spans="2:66" ht="19.5" customHeight="1">
      <c r="B31" s="245"/>
      <c r="C31" s="1875" t="s">
        <v>31</v>
      </c>
      <c r="D31" s="1875"/>
      <c r="E31" s="1890"/>
      <c r="F31" s="75"/>
      <c r="H31" s="237" t="s">
        <v>224</v>
      </c>
      <c r="I31" s="128">
        <v>7708.9</v>
      </c>
      <c r="J31" s="128">
        <v>8159.3</v>
      </c>
      <c r="K31" s="128">
        <v>8294.2999999999993</v>
      </c>
      <c r="L31" s="128">
        <v>6039</v>
      </c>
      <c r="M31" s="128">
        <v>8515.9</v>
      </c>
      <c r="N31" s="128">
        <v>11352.2</v>
      </c>
      <c r="O31" s="128">
        <v>12498.4</v>
      </c>
      <c r="P31" s="128">
        <v>7444.9</v>
      </c>
      <c r="Q31" s="128">
        <v>5975.1</v>
      </c>
      <c r="R31" s="128">
        <v>7218.9</v>
      </c>
      <c r="S31" s="128">
        <v>8025.5</v>
      </c>
      <c r="T31" s="128">
        <v>6896</v>
      </c>
      <c r="U31" s="128">
        <v>10153.200000000001</v>
      </c>
      <c r="V31" s="128">
        <v>10932.8</v>
      </c>
      <c r="W31" s="128">
        <v>9749.4</v>
      </c>
      <c r="X31" s="128">
        <v>7527</v>
      </c>
      <c r="Y31" s="128">
        <v>11300</v>
      </c>
      <c r="Z31" s="128">
        <v>11067.5</v>
      </c>
      <c r="AA31" s="128">
        <v>12916</v>
      </c>
      <c r="AB31" s="129">
        <v>11136.5</v>
      </c>
      <c r="AC31" s="128">
        <v>12841.5</v>
      </c>
      <c r="AD31" s="128">
        <v>13886.2</v>
      </c>
      <c r="AE31" s="129">
        <v>11680.5</v>
      </c>
      <c r="AF31" s="129">
        <v>11238.2</v>
      </c>
      <c r="AG31" s="129">
        <v>13816.9</v>
      </c>
      <c r="AH31" s="129">
        <v>15396.9</v>
      </c>
      <c r="AI31" s="129">
        <v>18580.699999999953</v>
      </c>
      <c r="AJ31" s="128">
        <v>11812.400000000023</v>
      </c>
      <c r="AK31" s="128">
        <v>17710.400000000081</v>
      </c>
      <c r="AL31" s="128">
        <v>18117.199999999953</v>
      </c>
      <c r="AM31" s="128">
        <v>18675.7</v>
      </c>
      <c r="AN31" s="128">
        <v>13744.4</v>
      </c>
      <c r="AO31" s="233">
        <v>15365.3</v>
      </c>
      <c r="AP31" s="232">
        <v>19927.599999999999</v>
      </c>
      <c r="AQ31" s="232">
        <v>18653.2</v>
      </c>
      <c r="AR31" s="232">
        <v>16061</v>
      </c>
      <c r="AS31" s="233">
        <v>24259.099999999948</v>
      </c>
      <c r="AT31" s="233">
        <v>23839.799999999937</v>
      </c>
      <c r="AU31" s="233">
        <v>22678.500000000058</v>
      </c>
      <c r="AV31" s="233">
        <v>19179.8</v>
      </c>
      <c r="AW31" s="233">
        <v>21646.5</v>
      </c>
      <c r="AX31" s="232">
        <v>24236.9</v>
      </c>
      <c r="AY31" s="232">
        <v>25063.099999999977</v>
      </c>
      <c r="AZ31" s="232">
        <v>15561.7</v>
      </c>
      <c r="BA31" s="233">
        <v>20926.700000000012</v>
      </c>
      <c r="BB31" s="233">
        <v>25418.2</v>
      </c>
      <c r="BC31" s="1325">
        <v>32517.8</v>
      </c>
      <c r="BD31" s="232">
        <v>22466.6</v>
      </c>
      <c r="BE31" s="1325">
        <v>27946</v>
      </c>
      <c r="BF31" s="232">
        <v>26974.400000000001</v>
      </c>
      <c r="BG31" s="232">
        <v>30208.799999999999</v>
      </c>
      <c r="BH31" s="1325">
        <v>20603.400000000001</v>
      </c>
      <c r="BI31" s="1325">
        <v>27941.7</v>
      </c>
      <c r="BJ31" s="1325">
        <v>32298.400000000001</v>
      </c>
      <c r="BK31" s="1325">
        <v>37202.5</v>
      </c>
      <c r="BL31" s="1325">
        <v>24529</v>
      </c>
      <c r="BM31" s="1325">
        <v>39943.20000000007</v>
      </c>
      <c r="BN31" s="234">
        <v>46314.399999999907</v>
      </c>
    </row>
    <row r="32" spans="2:66" ht="19.5" customHeight="1">
      <c r="B32" s="245"/>
      <c r="C32" s="56"/>
      <c r="D32" s="235"/>
      <c r="E32" s="283"/>
      <c r="F32" s="56"/>
      <c r="H32" s="10" t="s">
        <v>225</v>
      </c>
      <c r="I32" s="198">
        <v>18909.900000000001</v>
      </c>
      <c r="J32" s="198">
        <v>19402.400000000001</v>
      </c>
      <c r="K32" s="198">
        <v>19910</v>
      </c>
      <c r="L32" s="198">
        <v>20336</v>
      </c>
      <c r="M32" s="198">
        <v>20472.900000000001</v>
      </c>
      <c r="N32" s="198">
        <v>20437.5</v>
      </c>
      <c r="O32" s="198">
        <v>20722.2</v>
      </c>
      <c r="P32" s="198">
        <v>20946.8</v>
      </c>
      <c r="Q32" s="198">
        <v>21034.5</v>
      </c>
      <c r="R32" s="198">
        <v>21347.1</v>
      </c>
      <c r="S32" s="198">
        <v>21915.4</v>
      </c>
      <c r="T32" s="198">
        <v>21940.5</v>
      </c>
      <c r="U32" s="198">
        <v>22282.9</v>
      </c>
      <c r="V32" s="198">
        <v>22420</v>
      </c>
      <c r="W32" s="198">
        <v>22629.8</v>
      </c>
      <c r="X32" s="198">
        <v>22747.200000000001</v>
      </c>
      <c r="Y32" s="198">
        <v>22866.3</v>
      </c>
      <c r="Z32" s="198">
        <v>23212.5</v>
      </c>
      <c r="AA32" s="198">
        <v>23609.8</v>
      </c>
      <c r="AB32" s="199">
        <v>23325</v>
      </c>
      <c r="AC32" s="198">
        <v>23684.799999999999</v>
      </c>
      <c r="AD32" s="198">
        <v>24413.3</v>
      </c>
      <c r="AE32" s="199">
        <v>25053.8</v>
      </c>
      <c r="AF32" s="199">
        <v>25323.5</v>
      </c>
      <c r="AG32" s="199">
        <v>25223.3</v>
      </c>
      <c r="AH32" s="199">
        <v>25878.2</v>
      </c>
      <c r="AI32" s="199">
        <v>26619.9</v>
      </c>
      <c r="AJ32" s="198">
        <v>26667.9</v>
      </c>
      <c r="AK32" s="198">
        <v>26645.9</v>
      </c>
      <c r="AL32" s="198">
        <v>27348.2</v>
      </c>
      <c r="AM32" s="198">
        <v>28606.5</v>
      </c>
      <c r="AN32" s="198">
        <v>29004.2</v>
      </c>
      <c r="AO32" s="202">
        <v>28622.3</v>
      </c>
      <c r="AP32" s="203">
        <v>29323</v>
      </c>
      <c r="AQ32" s="203">
        <v>29512.7</v>
      </c>
      <c r="AR32" s="203">
        <v>30408.1</v>
      </c>
      <c r="AS32" s="202">
        <v>30174.1</v>
      </c>
      <c r="AT32" s="202">
        <v>31032.400000000001</v>
      </c>
      <c r="AU32" s="202">
        <v>32742.2</v>
      </c>
      <c r="AV32" s="202">
        <v>32888.9</v>
      </c>
      <c r="AW32" s="202">
        <v>32430</v>
      </c>
      <c r="AX32" s="203">
        <v>32688.400000000001</v>
      </c>
      <c r="AY32" s="203">
        <v>33336.9</v>
      </c>
      <c r="AZ32" s="203">
        <v>33723.300000000003</v>
      </c>
      <c r="BA32" s="202">
        <v>34037.199999999997</v>
      </c>
      <c r="BB32" s="202">
        <v>34958.5</v>
      </c>
      <c r="BC32" s="1323">
        <v>35956.9</v>
      </c>
      <c r="BD32" s="203">
        <v>36548.699999999997</v>
      </c>
      <c r="BE32" s="1323">
        <v>35519.800000000003</v>
      </c>
      <c r="BF32" s="203">
        <v>36855.1</v>
      </c>
      <c r="BG32" s="203">
        <v>37316.400000000001</v>
      </c>
      <c r="BH32" s="1323">
        <v>38027.300000000003</v>
      </c>
      <c r="BI32" s="1323">
        <v>37418.9</v>
      </c>
      <c r="BJ32" s="1323">
        <v>38552.699999999997</v>
      </c>
      <c r="BK32" s="1323">
        <v>39614.800000000003</v>
      </c>
      <c r="BL32" s="1323">
        <v>38955.599999999999</v>
      </c>
      <c r="BM32" s="1323">
        <v>39057.4</v>
      </c>
      <c r="BN32" s="205">
        <v>38773.5</v>
      </c>
    </row>
    <row r="33" spans="2:66" ht="19.5" customHeight="1">
      <c r="B33" s="245"/>
      <c r="C33" s="1875" t="s">
        <v>17</v>
      </c>
      <c r="D33" s="1875"/>
      <c r="E33" s="1890"/>
      <c r="F33" s="75"/>
      <c r="H33" s="1" t="s">
        <v>226</v>
      </c>
      <c r="I33" s="83">
        <v>2021.9</v>
      </c>
      <c r="J33" s="83">
        <v>2021.9</v>
      </c>
      <c r="K33" s="83">
        <v>2021.9</v>
      </c>
      <c r="L33" s="83">
        <v>2021.9</v>
      </c>
      <c r="M33" s="83">
        <v>2021.9</v>
      </c>
      <c r="N33" s="83">
        <v>2021.9</v>
      </c>
      <c r="O33" s="83">
        <v>2021.9</v>
      </c>
      <c r="P33" s="83">
        <v>2021.9</v>
      </c>
      <c r="Q33" s="83">
        <v>2021.9</v>
      </c>
      <c r="R33" s="83">
        <v>2021.9</v>
      </c>
      <c r="S33" s="83">
        <v>2021.9</v>
      </c>
      <c r="T33" s="83">
        <v>2021.9</v>
      </c>
      <c r="U33" s="83">
        <v>2021.9</v>
      </c>
      <c r="V33" s="83">
        <v>2021.9</v>
      </c>
      <c r="W33" s="83">
        <v>2021.9</v>
      </c>
      <c r="X33" s="83">
        <v>2021.9</v>
      </c>
      <c r="Y33" s="83">
        <v>2021.9</v>
      </c>
      <c r="Z33" s="83">
        <v>2021.9</v>
      </c>
      <c r="AA33" s="83">
        <v>2021.9</v>
      </c>
      <c r="AB33" s="84">
        <v>2021.9</v>
      </c>
      <c r="AC33" s="83">
        <v>2021.9</v>
      </c>
      <c r="AD33" s="83">
        <v>2021.9</v>
      </c>
      <c r="AE33" s="84">
        <v>2021.9</v>
      </c>
      <c r="AF33" s="84">
        <v>2021.9</v>
      </c>
      <c r="AG33" s="84">
        <v>2021.9</v>
      </c>
      <c r="AH33" s="84">
        <v>2021.9</v>
      </c>
      <c r="AI33" s="84">
        <v>2021.9</v>
      </c>
      <c r="AJ33" s="83">
        <v>2021.9</v>
      </c>
      <c r="AK33" s="83">
        <v>2021.9</v>
      </c>
      <c r="AL33" s="83">
        <v>2021.9</v>
      </c>
      <c r="AM33" s="83">
        <v>2021.9</v>
      </c>
      <c r="AN33" s="83">
        <v>2021.9</v>
      </c>
      <c r="AO33" s="192">
        <v>2021.9</v>
      </c>
      <c r="AP33" s="193">
        <v>2021.9</v>
      </c>
      <c r="AQ33" s="193">
        <v>2021.9</v>
      </c>
      <c r="AR33" s="193">
        <v>2021.9</v>
      </c>
      <c r="AS33" s="192">
        <v>2021.9</v>
      </c>
      <c r="AT33" s="192">
        <v>2021.9</v>
      </c>
      <c r="AU33" s="192">
        <v>2021.9</v>
      </c>
      <c r="AV33" s="192">
        <v>2021.9</v>
      </c>
      <c r="AW33" s="192">
        <v>2021.9</v>
      </c>
      <c r="AX33" s="193">
        <v>2021.9</v>
      </c>
      <c r="AY33" s="193">
        <v>2021.9</v>
      </c>
      <c r="AZ33" s="193">
        <v>2021.9</v>
      </c>
      <c r="BA33" s="192">
        <v>2021.9</v>
      </c>
      <c r="BB33" s="192">
        <v>2021.9</v>
      </c>
      <c r="BC33" s="1322">
        <v>2021.9</v>
      </c>
      <c r="BD33" s="193">
        <v>2021.9</v>
      </c>
      <c r="BE33" s="1322">
        <v>2021.9</v>
      </c>
      <c r="BF33" s="193">
        <v>2021.9</v>
      </c>
      <c r="BG33" s="193">
        <v>2021.9</v>
      </c>
      <c r="BH33" s="1322">
        <v>2021.9</v>
      </c>
      <c r="BI33" s="1322">
        <v>2021.9</v>
      </c>
      <c r="BJ33" s="1322">
        <v>2021.9</v>
      </c>
      <c r="BK33" s="1322">
        <v>2021.9</v>
      </c>
      <c r="BL33" s="1322">
        <v>2021.9</v>
      </c>
      <c r="BM33" s="1322">
        <v>2021.9</v>
      </c>
      <c r="BN33" s="195">
        <v>2021.9</v>
      </c>
    </row>
    <row r="34" spans="2:66" ht="19.5" customHeight="1">
      <c r="B34" s="245"/>
      <c r="C34" s="56"/>
      <c r="D34" s="235"/>
      <c r="E34" s="283"/>
      <c r="F34" s="56"/>
      <c r="H34" s="1" t="s">
        <v>451</v>
      </c>
      <c r="I34" s="90" t="s">
        <v>228</v>
      </c>
      <c r="J34" s="90" t="s">
        <v>452</v>
      </c>
      <c r="K34" s="90" t="s">
        <v>452</v>
      </c>
      <c r="L34" s="90" t="s">
        <v>452</v>
      </c>
      <c r="M34" s="90" t="s">
        <v>452</v>
      </c>
      <c r="N34" s="90" t="s">
        <v>452</v>
      </c>
      <c r="O34" s="90" t="s">
        <v>452</v>
      </c>
      <c r="P34" s="90" t="s">
        <v>452</v>
      </c>
      <c r="Q34" s="90" t="s">
        <v>452</v>
      </c>
      <c r="R34" s="90" t="s">
        <v>452</v>
      </c>
      <c r="S34" s="90" t="s">
        <v>452</v>
      </c>
      <c r="T34" s="90" t="s">
        <v>452</v>
      </c>
      <c r="U34" s="90" t="s">
        <v>452</v>
      </c>
      <c r="V34" s="90" t="s">
        <v>452</v>
      </c>
      <c r="W34" s="90" t="s">
        <v>452</v>
      </c>
      <c r="X34" s="90" t="s">
        <v>452</v>
      </c>
      <c r="Y34" s="90" t="s">
        <v>452</v>
      </c>
      <c r="Z34" s="90" t="s">
        <v>452</v>
      </c>
      <c r="AA34" s="90" t="s">
        <v>452</v>
      </c>
      <c r="AB34" s="91" t="s">
        <v>452</v>
      </c>
      <c r="AC34" s="90" t="s">
        <v>452</v>
      </c>
      <c r="AD34" s="90" t="s">
        <v>452</v>
      </c>
      <c r="AE34" s="91" t="s">
        <v>452</v>
      </c>
      <c r="AF34" s="91" t="s">
        <v>452</v>
      </c>
      <c r="AG34" s="91" t="s">
        <v>452</v>
      </c>
      <c r="AH34" s="91" t="s">
        <v>452</v>
      </c>
      <c r="AI34" s="91" t="s">
        <v>452</v>
      </c>
      <c r="AJ34" s="90" t="s">
        <v>452</v>
      </c>
      <c r="AK34" s="90" t="s">
        <v>452</v>
      </c>
      <c r="AL34" s="90" t="s">
        <v>452</v>
      </c>
      <c r="AM34" s="90">
        <v>574.5</v>
      </c>
      <c r="AN34" s="83">
        <v>574.5</v>
      </c>
      <c r="AO34" s="192">
        <v>574.5</v>
      </c>
      <c r="AP34" s="193">
        <v>574.5</v>
      </c>
      <c r="AQ34" s="193">
        <v>574.5</v>
      </c>
      <c r="AR34" s="193">
        <v>574.5</v>
      </c>
      <c r="AS34" s="192">
        <v>574.5</v>
      </c>
      <c r="AT34" s="192">
        <v>574.5</v>
      </c>
      <c r="AU34" s="192">
        <v>574.5</v>
      </c>
      <c r="AV34" s="192">
        <v>574.5</v>
      </c>
      <c r="AW34" s="192">
        <v>574.5</v>
      </c>
      <c r="AX34" s="193">
        <v>873.9</v>
      </c>
      <c r="AY34" s="193">
        <v>873.9</v>
      </c>
      <c r="AZ34" s="193">
        <v>873.9</v>
      </c>
      <c r="BA34" s="192">
        <v>1282.9000000000001</v>
      </c>
      <c r="BB34" s="192">
        <v>1282.9000000000001</v>
      </c>
      <c r="BC34" s="1322">
        <v>1282.9000000000001</v>
      </c>
      <c r="BD34" s="193">
        <v>1282.9000000000001</v>
      </c>
      <c r="BE34" s="1322">
        <v>1282.9000000000001</v>
      </c>
      <c r="BF34" s="193">
        <v>1640.1</v>
      </c>
      <c r="BG34" s="193">
        <v>1065.5999999999999</v>
      </c>
      <c r="BH34" s="1322">
        <v>1065.5999999999999</v>
      </c>
      <c r="BI34" s="1322">
        <v>1065.5999999999999</v>
      </c>
      <c r="BJ34" s="1322">
        <v>1065.5999999999999</v>
      </c>
      <c r="BK34" s="1322">
        <v>1065.5999999999999</v>
      </c>
      <c r="BL34" s="1322">
        <v>1065.5999999999999</v>
      </c>
      <c r="BM34" s="1322">
        <v>1065.5999999999999</v>
      </c>
      <c r="BN34" s="195">
        <v>1065.5999999999999</v>
      </c>
    </row>
    <row r="35" spans="2:66" ht="19.5" customHeight="1">
      <c r="B35" s="245"/>
      <c r="C35" s="1873" t="s">
        <v>8</v>
      </c>
      <c r="D35" s="1873"/>
      <c r="E35" s="1874"/>
      <c r="F35" s="75"/>
      <c r="H35" s="1" t="s">
        <v>229</v>
      </c>
      <c r="I35" s="83">
        <v>5220.7</v>
      </c>
      <c r="J35" s="83">
        <v>5220.7</v>
      </c>
      <c r="K35" s="83">
        <v>5219.7</v>
      </c>
      <c r="L35" s="83">
        <v>5219.7</v>
      </c>
      <c r="M35" s="83">
        <v>5219.7</v>
      </c>
      <c r="N35" s="83">
        <v>5219.7</v>
      </c>
      <c r="O35" s="83">
        <v>5219.7</v>
      </c>
      <c r="P35" s="83">
        <v>5219.7</v>
      </c>
      <c r="Q35" s="83">
        <v>5219.7</v>
      </c>
      <c r="R35" s="83">
        <v>5219.7</v>
      </c>
      <c r="S35" s="83">
        <v>5219.7</v>
      </c>
      <c r="T35" s="83">
        <v>5219.7</v>
      </c>
      <c r="U35" s="83">
        <v>5219.7</v>
      </c>
      <c r="V35" s="83">
        <v>5219.7</v>
      </c>
      <c r="W35" s="83">
        <v>5219.7</v>
      </c>
      <c r="X35" s="83">
        <v>5219.7</v>
      </c>
      <c r="Y35" s="83">
        <v>5219.7</v>
      </c>
      <c r="Z35" s="83">
        <v>5219.7</v>
      </c>
      <c r="AA35" s="83">
        <v>5219.7</v>
      </c>
      <c r="AB35" s="84">
        <v>5219.7</v>
      </c>
      <c r="AC35" s="83">
        <v>5219.7</v>
      </c>
      <c r="AD35" s="83">
        <v>5219.7</v>
      </c>
      <c r="AE35" s="84">
        <v>5219.7</v>
      </c>
      <c r="AF35" s="84">
        <v>5219.7</v>
      </c>
      <c r="AG35" s="84">
        <v>5219.8</v>
      </c>
      <c r="AH35" s="84">
        <v>5220</v>
      </c>
      <c r="AI35" s="84">
        <v>5219.6000000000004</v>
      </c>
      <c r="AJ35" s="83">
        <v>5218.8</v>
      </c>
      <c r="AK35" s="83">
        <v>5218.3</v>
      </c>
      <c r="AL35" s="83">
        <v>5218.3999999999996</v>
      </c>
      <c r="AM35" s="83">
        <v>5218.3999999999996</v>
      </c>
      <c r="AN35" s="83">
        <v>5219.7</v>
      </c>
      <c r="AO35" s="192">
        <v>5219.7</v>
      </c>
      <c r="AP35" s="193">
        <v>4808.5</v>
      </c>
      <c r="AQ35" s="193">
        <v>4808.5</v>
      </c>
      <c r="AR35" s="193">
        <v>4808.5</v>
      </c>
      <c r="AS35" s="192">
        <v>4808.5</v>
      </c>
      <c r="AT35" s="192">
        <v>4808.5</v>
      </c>
      <c r="AU35" s="192">
        <v>5026.5</v>
      </c>
      <c r="AV35" s="192">
        <v>5025.3</v>
      </c>
      <c r="AW35" s="192">
        <v>5025.3</v>
      </c>
      <c r="AX35" s="193">
        <v>5025.3</v>
      </c>
      <c r="AY35" s="193">
        <v>5025.3</v>
      </c>
      <c r="AZ35" s="193">
        <v>5025.3</v>
      </c>
      <c r="BA35" s="192">
        <v>5025.3</v>
      </c>
      <c r="BB35" s="192">
        <v>4739</v>
      </c>
      <c r="BC35" s="1322">
        <v>4735.3999999999996</v>
      </c>
      <c r="BD35" s="193">
        <v>4735.3999999999996</v>
      </c>
      <c r="BE35" s="1322">
        <v>4735.3999999999996</v>
      </c>
      <c r="BF35" s="193">
        <v>4735.3999999999996</v>
      </c>
      <c r="BG35" s="193">
        <v>4650.1000000000004</v>
      </c>
      <c r="BH35" s="1322">
        <v>4650.1000000000004</v>
      </c>
      <c r="BI35" s="1322">
        <v>4650.1000000000004</v>
      </c>
      <c r="BJ35" s="1322">
        <v>4650.1000000000004</v>
      </c>
      <c r="BK35" s="1322">
        <v>4650.1000000000004</v>
      </c>
      <c r="BL35" s="1322">
        <v>4650.1000000000004</v>
      </c>
      <c r="BM35" s="1322">
        <v>4650.1000000000004</v>
      </c>
      <c r="BN35" s="195">
        <v>4650.1000000000004</v>
      </c>
    </row>
    <row r="36" spans="2:66" ht="19.5" customHeight="1">
      <c r="B36" s="245"/>
      <c r="C36" s="227"/>
      <c r="D36" s="227"/>
      <c r="E36" s="273"/>
      <c r="F36" s="56"/>
      <c r="H36" s="1" t="s">
        <v>230</v>
      </c>
      <c r="I36" s="83">
        <v>265.10000000000002</v>
      </c>
      <c r="J36" s="83">
        <v>279.8</v>
      </c>
      <c r="K36" s="83">
        <v>469.1</v>
      </c>
      <c r="L36" s="83">
        <v>384.3</v>
      </c>
      <c r="M36" s="83">
        <v>485.6</v>
      </c>
      <c r="N36" s="83">
        <v>412.8</v>
      </c>
      <c r="O36" s="83">
        <v>395.7</v>
      </c>
      <c r="P36" s="83">
        <v>447.6</v>
      </c>
      <c r="Q36" s="83">
        <v>449.9</v>
      </c>
      <c r="R36" s="83">
        <v>474.1</v>
      </c>
      <c r="S36" s="83">
        <v>693.7</v>
      </c>
      <c r="T36" s="83">
        <v>570.79999999999995</v>
      </c>
      <c r="U36" s="83">
        <v>667.5</v>
      </c>
      <c r="V36" s="83">
        <v>550.6</v>
      </c>
      <c r="W36" s="83">
        <v>526.79999999999995</v>
      </c>
      <c r="X36" s="83">
        <v>500.8</v>
      </c>
      <c r="Y36" s="83">
        <v>613.20000000000005</v>
      </c>
      <c r="Z36" s="83">
        <v>603.4</v>
      </c>
      <c r="AA36" s="83">
        <v>579</v>
      </c>
      <c r="AB36" s="84">
        <v>494.9</v>
      </c>
      <c r="AC36" s="83">
        <v>550.70000000000005</v>
      </c>
      <c r="AD36" s="83">
        <v>733.4</v>
      </c>
      <c r="AE36" s="84">
        <v>741.9</v>
      </c>
      <c r="AF36" s="84">
        <v>678.1</v>
      </c>
      <c r="AG36" s="84">
        <v>252.8</v>
      </c>
      <c r="AH36" s="84">
        <v>244.4</v>
      </c>
      <c r="AI36" s="84">
        <v>260.60000000000218</v>
      </c>
      <c r="AJ36" s="83">
        <v>115.79999999999927</v>
      </c>
      <c r="AK36" s="83">
        <v>207.10000000000218</v>
      </c>
      <c r="AL36" s="83">
        <v>177</v>
      </c>
      <c r="AM36" s="83">
        <v>159.19999999999999</v>
      </c>
      <c r="AN36" s="83">
        <v>123.3</v>
      </c>
      <c r="AO36" s="192">
        <v>-103.9</v>
      </c>
      <c r="AP36" s="193">
        <v>-45.2</v>
      </c>
      <c r="AQ36" s="193">
        <v>-21.499999999996362</v>
      </c>
      <c r="AR36" s="193">
        <v>494.4</v>
      </c>
      <c r="AS36" s="192">
        <v>675.89999999999418</v>
      </c>
      <c r="AT36" s="192">
        <v>811.09999999999854</v>
      </c>
      <c r="AU36" s="192">
        <v>1766.7000000000007</v>
      </c>
      <c r="AV36" s="192">
        <v>1395.2</v>
      </c>
      <c r="AW36" s="192">
        <v>1003.6000000000022</v>
      </c>
      <c r="AX36" s="193">
        <v>206.7</v>
      </c>
      <c r="AY36" s="193">
        <v>-179.8</v>
      </c>
      <c r="AZ36" s="193">
        <v>12.8</v>
      </c>
      <c r="BA36" s="192">
        <v>363.2</v>
      </c>
      <c r="BB36" s="192">
        <v>283.2</v>
      </c>
      <c r="BC36" s="1322">
        <v>350.2</v>
      </c>
      <c r="BD36" s="193">
        <v>614.4</v>
      </c>
      <c r="BE36" s="1322">
        <v>699.5</v>
      </c>
      <c r="BF36" s="193">
        <v>598</v>
      </c>
      <c r="BG36" s="193">
        <v>668.5</v>
      </c>
      <c r="BH36" s="1322">
        <v>775.7</v>
      </c>
      <c r="BI36" s="1322">
        <v>791.4</v>
      </c>
      <c r="BJ36" s="1322">
        <v>792.7</v>
      </c>
      <c r="BK36" s="1322">
        <v>690.80000000000291</v>
      </c>
      <c r="BL36" s="1322">
        <v>557.80000000000291</v>
      </c>
      <c r="BM36" s="1322">
        <v>499.5</v>
      </c>
      <c r="BN36" s="195">
        <v>507.29999999999563</v>
      </c>
    </row>
    <row r="37" spans="2:66" ht="19.5" customHeight="1">
      <c r="B37" s="245"/>
      <c r="C37" s="1875" t="s">
        <v>25</v>
      </c>
      <c r="D37" s="1875"/>
      <c r="E37" s="1890"/>
      <c r="F37" s="56"/>
      <c r="H37" s="1" t="s">
        <v>231</v>
      </c>
      <c r="I37" s="83">
        <v>11393.8</v>
      </c>
      <c r="J37" s="83">
        <v>11871.7</v>
      </c>
      <c r="K37" s="83">
        <v>12197.9</v>
      </c>
      <c r="L37" s="83">
        <v>12708.9</v>
      </c>
      <c r="M37" s="83">
        <v>12744.3</v>
      </c>
      <c r="N37" s="83">
        <v>12783.1</v>
      </c>
      <c r="O37" s="83">
        <v>13084.9</v>
      </c>
      <c r="P37" s="83">
        <v>13257.6</v>
      </c>
      <c r="Q37" s="83">
        <v>13343</v>
      </c>
      <c r="R37" s="83">
        <v>13631.4</v>
      </c>
      <c r="S37" s="83">
        <v>13980.1</v>
      </c>
      <c r="T37" s="83">
        <v>14128.1</v>
      </c>
      <c r="U37" s="83">
        <v>14373.8</v>
      </c>
      <c r="V37" s="83">
        <v>14627.8</v>
      </c>
      <c r="W37" s="83">
        <v>14861.4</v>
      </c>
      <c r="X37" s="83">
        <v>15004.8</v>
      </c>
      <c r="Y37" s="83">
        <v>15011.5</v>
      </c>
      <c r="Z37" s="83">
        <v>15367.5</v>
      </c>
      <c r="AA37" s="83">
        <v>15789.2</v>
      </c>
      <c r="AB37" s="84">
        <v>15588.5</v>
      </c>
      <c r="AC37" s="83">
        <v>15892.5</v>
      </c>
      <c r="AD37" s="83">
        <v>16438.3</v>
      </c>
      <c r="AE37" s="84">
        <v>17070.3</v>
      </c>
      <c r="AF37" s="84">
        <v>17403.8</v>
      </c>
      <c r="AG37" s="84">
        <v>17728.8</v>
      </c>
      <c r="AH37" s="84">
        <v>18391.900000000001</v>
      </c>
      <c r="AI37" s="84">
        <v>19117.8</v>
      </c>
      <c r="AJ37" s="83">
        <v>19311.400000000001</v>
      </c>
      <c r="AK37" s="83">
        <v>19198.599999999999</v>
      </c>
      <c r="AL37" s="83">
        <v>19930.900000000001</v>
      </c>
      <c r="AM37" s="83">
        <v>20632.5</v>
      </c>
      <c r="AN37" s="83">
        <v>21064.799999999999</v>
      </c>
      <c r="AO37" s="192">
        <v>20910.099999999999</v>
      </c>
      <c r="AP37" s="193">
        <v>21811.1</v>
      </c>
      <c r="AQ37" s="193">
        <v>21827.7</v>
      </c>
      <c r="AR37" s="193">
        <v>22243.599999999999</v>
      </c>
      <c r="AS37" s="192">
        <v>21816.400000000001</v>
      </c>
      <c r="AT37" s="192">
        <v>22536.9</v>
      </c>
      <c r="AU37" s="192">
        <v>23280.7</v>
      </c>
      <c r="AV37" s="192">
        <v>23660.7</v>
      </c>
      <c r="AW37" s="192">
        <v>23593.599999999999</v>
      </c>
      <c r="AX37" s="193">
        <v>24342.799999999999</v>
      </c>
      <c r="AY37" s="193">
        <v>25391.599999999999</v>
      </c>
      <c r="AZ37" s="193">
        <v>25834.2</v>
      </c>
      <c r="BA37" s="192">
        <v>25401.1</v>
      </c>
      <c r="BB37" s="192">
        <v>26346.7</v>
      </c>
      <c r="BC37" s="1322">
        <v>27320.7</v>
      </c>
      <c r="BD37" s="193">
        <v>27718.400000000001</v>
      </c>
      <c r="BE37" s="1322">
        <v>26613.5</v>
      </c>
      <c r="BF37" s="193">
        <v>27721.3</v>
      </c>
      <c r="BG37" s="193">
        <v>28806.1</v>
      </c>
      <c r="BH37" s="1322">
        <v>29427.8</v>
      </c>
      <c r="BI37" s="1322">
        <v>28815.200000000001</v>
      </c>
      <c r="BJ37" s="1322">
        <v>29960.5</v>
      </c>
      <c r="BK37" s="1322">
        <v>31127.599999999999</v>
      </c>
      <c r="BL37" s="1322">
        <v>30608.6</v>
      </c>
      <c r="BM37" s="1322">
        <v>30765.8</v>
      </c>
      <c r="BN37" s="195">
        <v>30480.7</v>
      </c>
    </row>
    <row r="38" spans="2:66" ht="19.5" customHeight="1">
      <c r="B38" s="245"/>
      <c r="C38" s="235"/>
      <c r="D38" s="235"/>
      <c r="E38" s="283"/>
      <c r="F38" s="56"/>
      <c r="H38" s="1" t="s">
        <v>232</v>
      </c>
      <c r="I38" s="83">
        <v>0</v>
      </c>
      <c r="J38" s="83">
        <v>0</v>
      </c>
      <c r="K38" s="83">
        <v>0</v>
      </c>
      <c r="L38" s="83">
        <v>0</v>
      </c>
      <c r="M38" s="83">
        <v>0</v>
      </c>
      <c r="N38" s="83">
        <v>0</v>
      </c>
      <c r="O38" s="83">
        <v>0</v>
      </c>
      <c r="P38" s="83">
        <v>0</v>
      </c>
      <c r="Q38" s="83">
        <v>0</v>
      </c>
      <c r="R38" s="83">
        <v>0</v>
      </c>
      <c r="S38" s="83">
        <v>0</v>
      </c>
      <c r="T38" s="83">
        <v>0</v>
      </c>
      <c r="U38" s="83">
        <v>0</v>
      </c>
      <c r="V38" s="83">
        <v>0</v>
      </c>
      <c r="W38" s="83">
        <v>0</v>
      </c>
      <c r="X38" s="83">
        <v>0</v>
      </c>
      <c r="Y38" s="83">
        <v>0</v>
      </c>
      <c r="Z38" s="83">
        <v>0</v>
      </c>
      <c r="AA38" s="83">
        <v>0</v>
      </c>
      <c r="AB38" s="84">
        <v>0</v>
      </c>
      <c r="AC38" s="83">
        <v>0</v>
      </c>
      <c r="AD38" s="83">
        <v>0</v>
      </c>
      <c r="AE38" s="84">
        <v>0</v>
      </c>
      <c r="AF38" s="84">
        <v>0</v>
      </c>
      <c r="AG38" s="84">
        <v>0</v>
      </c>
      <c r="AH38" s="84">
        <v>0</v>
      </c>
      <c r="AI38" s="84">
        <v>0</v>
      </c>
      <c r="AJ38" s="83">
        <v>0</v>
      </c>
      <c r="AK38" s="83">
        <v>0</v>
      </c>
      <c r="AL38" s="83">
        <v>0</v>
      </c>
      <c r="AM38" s="83">
        <v>0</v>
      </c>
      <c r="AN38" s="83">
        <v>0</v>
      </c>
      <c r="AO38" s="192">
        <v>0</v>
      </c>
      <c r="AP38" s="193">
        <v>0</v>
      </c>
      <c r="AQ38" s="193">
        <v>0</v>
      </c>
      <c r="AR38" s="193">
        <v>0</v>
      </c>
      <c r="AS38" s="192">
        <v>0</v>
      </c>
      <c r="AT38" s="192">
        <v>0</v>
      </c>
      <c r="AU38" s="192">
        <v>0</v>
      </c>
      <c r="AV38" s="192">
        <v>0</v>
      </c>
      <c r="AW38" s="192">
        <v>0</v>
      </c>
      <c r="AX38" s="193">
        <v>0</v>
      </c>
      <c r="AY38" s="193">
        <v>0</v>
      </c>
      <c r="AZ38" s="193">
        <v>0</v>
      </c>
      <c r="BA38" s="192">
        <v>0</v>
      </c>
      <c r="BB38" s="192">
        <v>0</v>
      </c>
      <c r="BC38" s="1322">
        <v>0</v>
      </c>
      <c r="BD38" s="193">
        <v>0</v>
      </c>
      <c r="BE38" s="1322">
        <v>0</v>
      </c>
      <c r="BF38" s="193">
        <v>0</v>
      </c>
      <c r="BG38" s="193">
        <v>0</v>
      </c>
      <c r="BH38" s="1322">
        <v>0</v>
      </c>
      <c r="BI38" s="1322">
        <v>0</v>
      </c>
      <c r="BJ38" s="1322">
        <v>0</v>
      </c>
      <c r="BK38" s="1322">
        <v>0</v>
      </c>
      <c r="BL38" s="1322">
        <v>0</v>
      </c>
      <c r="BM38" s="1322">
        <v>0</v>
      </c>
      <c r="BN38" s="195">
        <v>0</v>
      </c>
    </row>
    <row r="39" spans="2:66" ht="19.5" customHeight="1">
      <c r="B39" s="245"/>
      <c r="C39" s="1875" t="s">
        <v>32</v>
      </c>
      <c r="D39" s="1875"/>
      <c r="E39" s="1890"/>
      <c r="H39" s="237" t="s">
        <v>233</v>
      </c>
      <c r="I39" s="128">
        <v>8.4</v>
      </c>
      <c r="J39" s="128">
        <v>8.3000000000000007</v>
      </c>
      <c r="K39" s="128">
        <v>1.4</v>
      </c>
      <c r="L39" s="128">
        <v>1.2</v>
      </c>
      <c r="M39" s="128">
        <v>1.4</v>
      </c>
      <c r="N39" s="128">
        <v>0</v>
      </c>
      <c r="O39" s="128">
        <v>0</v>
      </c>
      <c r="P39" s="128">
        <v>0</v>
      </c>
      <c r="Q39" s="128">
        <v>0</v>
      </c>
      <c r="R39" s="128">
        <v>0</v>
      </c>
      <c r="S39" s="128">
        <v>0</v>
      </c>
      <c r="T39" s="128">
        <v>0</v>
      </c>
      <c r="U39" s="128">
        <v>0</v>
      </c>
      <c r="V39" s="128">
        <v>0</v>
      </c>
      <c r="W39" s="128">
        <v>0</v>
      </c>
      <c r="X39" s="128">
        <v>0</v>
      </c>
      <c r="Y39" s="128">
        <v>0</v>
      </c>
      <c r="Z39" s="128">
        <v>0</v>
      </c>
      <c r="AA39" s="128">
        <v>0</v>
      </c>
      <c r="AB39" s="129">
        <v>0</v>
      </c>
      <c r="AC39" s="128">
        <v>0</v>
      </c>
      <c r="AD39" s="128">
        <v>0</v>
      </c>
      <c r="AE39" s="129">
        <v>0</v>
      </c>
      <c r="AF39" s="129">
        <v>0</v>
      </c>
      <c r="AG39" s="129">
        <v>0</v>
      </c>
      <c r="AH39" s="129">
        <v>0</v>
      </c>
      <c r="AI39" s="129">
        <v>0</v>
      </c>
      <c r="AJ39" s="128">
        <v>0</v>
      </c>
      <c r="AK39" s="128">
        <v>0</v>
      </c>
      <c r="AL39" s="128">
        <v>0</v>
      </c>
      <c r="AM39" s="128">
        <v>0</v>
      </c>
      <c r="AN39" s="128">
        <v>0</v>
      </c>
      <c r="AO39" s="233">
        <v>0</v>
      </c>
      <c r="AP39" s="232">
        <v>152.19999999999999</v>
      </c>
      <c r="AQ39" s="232">
        <v>301.60000000000002</v>
      </c>
      <c r="AR39" s="232">
        <v>265.2</v>
      </c>
      <c r="AS39" s="233">
        <v>276.89999999999998</v>
      </c>
      <c r="AT39" s="233">
        <v>279.5</v>
      </c>
      <c r="AU39" s="233">
        <v>71.900000000000006</v>
      </c>
      <c r="AV39" s="233">
        <v>211.3</v>
      </c>
      <c r="AW39" s="233">
        <v>211.1</v>
      </c>
      <c r="AX39" s="232">
        <v>217.8</v>
      </c>
      <c r="AY39" s="232">
        <v>204</v>
      </c>
      <c r="AZ39" s="232">
        <v>-44.8</v>
      </c>
      <c r="BA39" s="233">
        <v>-57.2</v>
      </c>
      <c r="BB39" s="233">
        <v>284.8</v>
      </c>
      <c r="BC39" s="1325">
        <v>245.8</v>
      </c>
      <c r="BD39" s="232">
        <v>175.7</v>
      </c>
      <c r="BE39" s="1325">
        <v>166.6</v>
      </c>
      <c r="BF39" s="232">
        <v>138.4</v>
      </c>
      <c r="BG39" s="232">
        <v>104.2</v>
      </c>
      <c r="BH39" s="1325">
        <v>86.2</v>
      </c>
      <c r="BI39" s="1325">
        <v>74.7</v>
      </c>
      <c r="BJ39" s="1325">
        <v>61.9</v>
      </c>
      <c r="BK39" s="1325">
        <v>58.8</v>
      </c>
      <c r="BL39" s="1325">
        <v>51.6</v>
      </c>
      <c r="BM39" s="1325">
        <v>54.5</v>
      </c>
      <c r="BN39" s="234">
        <v>47.9</v>
      </c>
    </row>
    <row r="40" spans="2:66" ht="19.5" customHeight="1" thickBot="1">
      <c r="B40" s="296"/>
      <c r="C40" s="297"/>
      <c r="D40" s="297"/>
      <c r="E40" s="298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1410"/>
      <c r="BF40" s="3"/>
      <c r="BG40" s="3"/>
      <c r="BH40" s="3"/>
      <c r="BI40" s="1410"/>
      <c r="BJ40" s="3"/>
      <c r="BK40" s="3"/>
      <c r="BL40" s="3"/>
      <c r="BM40" s="1410"/>
      <c r="BN40" s="3"/>
    </row>
    <row r="41" spans="2:66" ht="19.5" customHeight="1" thickTop="1"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1410"/>
      <c r="BJ41" s="3"/>
      <c r="BK41" s="3"/>
      <c r="BL41" s="3"/>
      <c r="BM41" s="1410"/>
      <c r="BN41" s="3"/>
    </row>
    <row r="42" spans="2:66" ht="19.5" customHeight="1"/>
    <row r="43" spans="2:66" ht="19.5" customHeight="1"/>
    <row r="44" spans="2:66" ht="19.5" customHeight="1"/>
    <row r="45" spans="2:66" ht="19.5" customHeight="1"/>
    <row r="46" spans="2:66" ht="19.5" customHeight="1"/>
    <row r="47" spans="2:66" ht="19.5" customHeight="1"/>
    <row r="48" spans="2:66" ht="19.5" customHeight="1"/>
    <row r="49" ht="19.5" customHeight="1"/>
    <row r="50" ht="19.5" customHeight="1"/>
    <row r="51" ht="19.5" customHeight="1"/>
  </sheetData>
  <mergeCells count="25">
    <mergeCell ref="D19:E19"/>
    <mergeCell ref="D20:E20"/>
    <mergeCell ref="D21:E21"/>
    <mergeCell ref="D15:E15"/>
    <mergeCell ref="B4:E4"/>
    <mergeCell ref="C8:E8"/>
    <mergeCell ref="C10:E10"/>
    <mergeCell ref="C12:E12"/>
    <mergeCell ref="C14:E14"/>
    <mergeCell ref="C39:E39"/>
    <mergeCell ref="D16:F16"/>
    <mergeCell ref="C28:E28"/>
    <mergeCell ref="C29:E29"/>
    <mergeCell ref="C31:E31"/>
    <mergeCell ref="C33:E33"/>
    <mergeCell ref="C35:E35"/>
    <mergeCell ref="C37:E37"/>
    <mergeCell ref="D22:E22"/>
    <mergeCell ref="D23:E23"/>
    <mergeCell ref="D24:E24"/>
    <mergeCell ref="D25:E25"/>
    <mergeCell ref="D26:E26"/>
    <mergeCell ref="D27:E27"/>
    <mergeCell ref="D17:E17"/>
    <mergeCell ref="D18:E18"/>
  </mergeCells>
  <phoneticPr fontId="3" type="noConversion"/>
  <hyperlinks>
    <hyperlink ref="C12" location="G_IS!A1" display="KB Financial Group" xr:uid="{00000000-0004-0000-1000-000000000000}"/>
    <hyperlink ref="C14" location="B_IS!A1" display="KB Kookmin Bank" xr:uid="{00000000-0004-0000-1000-000001000000}"/>
    <hyperlink ref="D15:E15" location="B_IS!A1" display="Condensed Income Statement" xr:uid="{00000000-0004-0000-1000-000002000000}"/>
    <hyperlink ref="C10" location="Hightlights!A1" display="Highlights" xr:uid="{00000000-0004-0000-1000-000003000000}"/>
    <hyperlink ref="C10:E10" location="'Financial Highlights'!A1" display="Finanial Highlights" xr:uid="{00000000-0004-0000-1000-000004000000}"/>
    <hyperlink ref="D17:E17" location="'B_Interest Income'!A1" display="Interest Income / Spread / Margin" xr:uid="{00000000-0004-0000-1000-000005000000}"/>
    <hyperlink ref="D18:E18" location="B_Fee!A1" display="Fee and Commission Income" xr:uid="{00000000-0004-0000-1000-000006000000}"/>
    <hyperlink ref="D19:E19" location="B_Other!A1" display="Other Operating Income" xr:uid="{00000000-0004-0000-1000-000007000000}"/>
    <hyperlink ref="D20:E20" location="B_Provision!A1" display="Provision for Credit Losses" xr:uid="{00000000-0004-0000-1000-000008000000}"/>
    <hyperlink ref="D21:E21" location="'B_G&amp;A'!A1" display="General &amp; Administrative Expenses" xr:uid="{00000000-0004-0000-1000-000009000000}"/>
    <hyperlink ref="D22:E22" location="B_Loans!A1" display="Loans / Deposits" xr:uid="{00000000-0004-0000-1000-00000A000000}"/>
    <hyperlink ref="D23:E23" location="B_AQ!A1" display="Asset Quality" xr:uid="{00000000-0004-0000-1000-00000B000000}"/>
    <hyperlink ref="D24:E24" location="B_Delinquency!A1" display="Delinquency" xr:uid="{00000000-0004-0000-1000-00000C000000}"/>
    <hyperlink ref="D25:E25" location="B_CAR!A1" display="Capital Adequacy" xr:uid="{00000000-0004-0000-1000-00000D000000}"/>
    <hyperlink ref="D26:E26" location="'B_Credit Rating'!A1" display="Credit Ratings" xr:uid="{00000000-0004-0000-1000-00000E000000}"/>
    <hyperlink ref="D27:E27" location="B_HPI!A1" display="Housing Price Index" xr:uid="{00000000-0004-0000-1000-00000F000000}"/>
    <hyperlink ref="C29" location="S_IS!A1" display="KB Securities" xr:uid="{00000000-0004-0000-1000-000010000000}"/>
    <hyperlink ref="C33" location="C_IS!A1" display="KB Kookmin Card" xr:uid="{00000000-0004-0000-1000-000011000000}"/>
    <hyperlink ref="C37" location="Other_IS!A1" display="Other Subsidiaries" xr:uid="{00000000-0004-0000-1000-000012000000}"/>
    <hyperlink ref="C39" location="Contacts!A1" display="Contacts" xr:uid="{00000000-0004-0000-1000-000013000000}"/>
    <hyperlink ref="C31" location="I_Key!A1" display="KB Insurance" xr:uid="{00000000-0004-0000-1000-000014000000}"/>
    <hyperlink ref="C35:E35" location="L_IS!A1" display="KB Life Insurance" xr:uid="{00000000-0004-0000-1000-000015000000}"/>
    <hyperlink ref="C8:E8" location="Disclaimer!A1" display="Disclaimer" xr:uid="{00000000-0004-0000-1000-000016000000}"/>
  </hyperlinks>
  <pageMargins left="0.39370078740157483" right="0.39370078740157483" top="0.47244094488188981" bottom="0.47244094488188981" header="0.31496062992125984" footer="0.31496062992125984"/>
  <pageSetup paperSize="9" scale="57" fitToHeight="0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1:BR44"/>
  <sheetViews>
    <sheetView showGridLines="0" view="pageBreakPreview" topLeftCell="E10" zoomScale="85" zoomScaleNormal="70" zoomScaleSheetLayoutView="85" workbookViewId="0">
      <selection activeCell="Q21" sqref="Q21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56" width="13.75" style="38" hidden="1" customWidth="1"/>
    <col min="57" max="60" width="17.375" style="38" hidden="1" customWidth="1"/>
    <col min="61" max="61" width="15.125" style="38" hidden="1" customWidth="1"/>
    <col min="62" max="66" width="15.125" style="38" customWidth="1"/>
    <col min="67" max="67" width="15.125" style="1728" customWidth="1"/>
    <col min="68" max="68" width="15.125" style="38" customWidth="1"/>
    <col min="69" max="69" width="14.125" style="38" customWidth="1"/>
    <col min="70" max="70" width="11.75" style="38" customWidth="1"/>
    <col min="71" max="16384" width="10.75" style="38"/>
  </cols>
  <sheetData>
    <row r="1" spans="2:70" ht="5.25" customHeight="1"/>
    <row r="2" spans="2:70" ht="28.5" customHeight="1">
      <c r="H2" s="39"/>
    </row>
    <row r="3" spans="2:70" ht="3" customHeight="1">
      <c r="H3" s="40"/>
    </row>
    <row r="4" spans="2:70" ht="30" customHeight="1">
      <c r="B4" s="1879" t="s">
        <v>6</v>
      </c>
      <c r="C4" s="1879"/>
      <c r="D4" s="1879"/>
      <c r="E4" s="1879"/>
      <c r="F4" s="183"/>
      <c r="G4" s="42"/>
      <c r="H4" s="64" t="s">
        <v>12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</row>
    <row r="5" spans="2:70" ht="18" customHeight="1">
      <c r="BR5" s="1776"/>
    </row>
    <row r="6" spans="2:70" ht="3" customHeight="1" thickBot="1">
      <c r="H6" s="40"/>
      <c r="BR6" s="1776"/>
    </row>
    <row r="7" spans="2:70" ht="12" customHeight="1" thickTop="1">
      <c r="B7" s="185"/>
      <c r="C7" s="67"/>
      <c r="D7" s="67"/>
      <c r="E7" s="68"/>
      <c r="BR7" s="1776"/>
    </row>
    <row r="8" spans="2:70" ht="19.5" customHeight="1" thickBot="1">
      <c r="B8" s="74"/>
      <c r="C8" s="1875" t="s">
        <v>2</v>
      </c>
      <c r="D8" s="1875"/>
      <c r="E8" s="1876"/>
      <c r="F8" s="56"/>
      <c r="H8" s="77" t="s">
        <v>39</v>
      </c>
      <c r="I8" s="78" t="s">
        <v>453</v>
      </c>
      <c r="J8" s="78" t="s">
        <v>454</v>
      </c>
      <c r="K8" s="78" t="s">
        <v>455</v>
      </c>
      <c r="L8" s="78" t="s">
        <v>456</v>
      </c>
      <c r="M8" s="78" t="s">
        <v>44</v>
      </c>
      <c r="N8" s="78" t="s">
        <v>45</v>
      </c>
      <c r="O8" s="78" t="s">
        <v>46</v>
      </c>
      <c r="P8" s="78" t="s">
        <v>47</v>
      </c>
      <c r="Q8" s="78" t="s">
        <v>48</v>
      </c>
      <c r="R8" s="78" t="s">
        <v>49</v>
      </c>
      <c r="S8" s="78" t="s">
        <v>50</v>
      </c>
      <c r="T8" s="78" t="s">
        <v>51</v>
      </c>
      <c r="U8" s="78" t="s">
        <v>52</v>
      </c>
      <c r="V8" s="78" t="s">
        <v>53</v>
      </c>
      <c r="W8" s="78" t="s">
        <v>54</v>
      </c>
      <c r="X8" s="78" t="s">
        <v>55</v>
      </c>
      <c r="Y8" s="78" t="s">
        <v>56</v>
      </c>
      <c r="Z8" s="78" t="s">
        <v>57</v>
      </c>
      <c r="AA8" s="78" t="s">
        <v>58</v>
      </c>
      <c r="AB8" s="78" t="s">
        <v>59</v>
      </c>
      <c r="AC8" s="78" t="s">
        <v>60</v>
      </c>
      <c r="AD8" s="78" t="s">
        <v>61</v>
      </c>
      <c r="AE8" s="78" t="s">
        <v>62</v>
      </c>
      <c r="AF8" s="187" t="s">
        <v>63</v>
      </c>
      <c r="AG8" s="188" t="s">
        <v>60</v>
      </c>
      <c r="AH8" s="78" t="s">
        <v>61</v>
      </c>
      <c r="AI8" s="78" t="s">
        <v>62</v>
      </c>
      <c r="AJ8" s="187" t="s">
        <v>63</v>
      </c>
      <c r="AK8" s="78" t="s">
        <v>64</v>
      </c>
      <c r="AL8" s="78" t="s">
        <v>65</v>
      </c>
      <c r="AM8" s="78" t="s">
        <v>66</v>
      </c>
      <c r="AN8" s="78" t="s">
        <v>67</v>
      </c>
      <c r="AO8" s="78" t="s">
        <v>68</v>
      </c>
      <c r="AP8" s="78" t="s">
        <v>69</v>
      </c>
      <c r="AQ8" s="78" t="s">
        <v>70</v>
      </c>
      <c r="AR8" s="78" t="s">
        <v>71</v>
      </c>
      <c r="AS8" s="78" t="s">
        <v>72</v>
      </c>
      <c r="AT8" s="78" t="s">
        <v>73</v>
      </c>
      <c r="AU8" s="78" t="s">
        <v>74</v>
      </c>
      <c r="AV8" s="81" t="s">
        <v>75</v>
      </c>
      <c r="AW8" s="78" t="s">
        <v>76</v>
      </c>
      <c r="AX8" s="78" t="s">
        <v>77</v>
      </c>
      <c r="AY8" s="78" t="s">
        <v>78</v>
      </c>
      <c r="AZ8" s="78" t="s">
        <v>79</v>
      </c>
      <c r="BA8" s="78" t="s">
        <v>80</v>
      </c>
      <c r="BB8" s="78" t="s">
        <v>81</v>
      </c>
      <c r="BC8" s="78" t="s">
        <v>82</v>
      </c>
      <c r="BD8" s="78" t="s">
        <v>83</v>
      </c>
      <c r="BE8" s="78" t="s">
        <v>84</v>
      </c>
      <c r="BF8" s="78" t="s">
        <v>85</v>
      </c>
      <c r="BG8" s="78" t="s">
        <v>783</v>
      </c>
      <c r="BH8" s="78" t="s">
        <v>793</v>
      </c>
      <c r="BI8" s="78" t="s">
        <v>797</v>
      </c>
      <c r="BJ8" s="78" t="s">
        <v>805</v>
      </c>
      <c r="BK8" s="78" t="s">
        <v>815</v>
      </c>
      <c r="BL8" s="78" t="s">
        <v>822</v>
      </c>
      <c r="BM8" s="78" t="s">
        <v>835</v>
      </c>
      <c r="BN8" s="78" t="s">
        <v>837</v>
      </c>
      <c r="BO8" s="78" t="s">
        <v>855</v>
      </c>
      <c r="BP8" s="78" t="s">
        <v>861</v>
      </c>
      <c r="BQ8" s="78" t="s">
        <v>888</v>
      </c>
      <c r="BR8" s="78" t="s">
        <v>891</v>
      </c>
    </row>
    <row r="9" spans="2:70" ht="19.5" customHeight="1">
      <c r="B9" s="71"/>
      <c r="C9" s="75"/>
      <c r="D9" s="75"/>
      <c r="E9" s="76"/>
      <c r="F9" s="75"/>
      <c r="H9" s="229" t="s">
        <v>238</v>
      </c>
      <c r="I9" s="198">
        <v>3185.4</v>
      </c>
      <c r="J9" s="198">
        <v>3171.2</v>
      </c>
      <c r="K9" s="198">
        <v>3140.4</v>
      </c>
      <c r="L9" s="198">
        <v>2998.1</v>
      </c>
      <c r="M9" s="198">
        <v>2768.5</v>
      </c>
      <c r="N9" s="198">
        <v>2654.6</v>
      </c>
      <c r="O9" s="198">
        <v>2597.5</v>
      </c>
      <c r="P9" s="198">
        <v>2574.8000000000002</v>
      </c>
      <c r="Q9" s="198">
        <v>2464.6999999999998</v>
      </c>
      <c r="R9" s="198">
        <v>2452.4</v>
      </c>
      <c r="S9" s="198">
        <v>2419.3000000000002</v>
      </c>
      <c r="T9" s="198">
        <v>2366.3000000000002</v>
      </c>
      <c r="U9" s="198">
        <v>2228.9</v>
      </c>
      <c r="V9" s="198">
        <v>2098.3000000000002</v>
      </c>
      <c r="W9" s="198">
        <v>2045.7</v>
      </c>
      <c r="X9" s="198">
        <v>2015.5</v>
      </c>
      <c r="Y9" s="198">
        <v>1963.1</v>
      </c>
      <c r="Z9" s="198">
        <v>1965.5</v>
      </c>
      <c r="AA9" s="198">
        <v>1974.6</v>
      </c>
      <c r="AB9" s="199">
        <v>1991</v>
      </c>
      <c r="AC9" s="199">
        <v>1972.6</v>
      </c>
      <c r="AD9" s="198">
        <v>2037</v>
      </c>
      <c r="AE9" s="199">
        <v>2117.6999999999998</v>
      </c>
      <c r="AF9" s="200">
        <v>2211.1</v>
      </c>
      <c r="AG9" s="201">
        <v>2011.3</v>
      </c>
      <c r="AH9" s="199">
        <v>2077.6999999999998</v>
      </c>
      <c r="AI9" s="199">
        <v>2162.1</v>
      </c>
      <c r="AJ9" s="200">
        <v>2257.6999999999998</v>
      </c>
      <c r="AK9" s="199">
        <v>2309.4</v>
      </c>
      <c r="AL9" s="199">
        <v>2452</v>
      </c>
      <c r="AM9" s="199">
        <v>2572.1</v>
      </c>
      <c r="AN9" s="198">
        <v>2686.3999999999996</v>
      </c>
      <c r="AO9" s="198">
        <v>2692.5</v>
      </c>
      <c r="AP9" s="198">
        <v>2729.1000000000004</v>
      </c>
      <c r="AQ9" s="198">
        <v>2699.6</v>
      </c>
      <c r="AR9" s="198">
        <v>2658.7</v>
      </c>
      <c r="AS9" s="202">
        <v>2631.4</v>
      </c>
      <c r="AT9" s="203">
        <v>2638.7999999999997</v>
      </c>
      <c r="AU9" s="203">
        <v>2576</v>
      </c>
      <c r="AV9" s="203">
        <v>2610</v>
      </c>
      <c r="AW9" s="202">
        <v>2543.6</v>
      </c>
      <c r="AX9" s="202">
        <v>2570.5000000000005</v>
      </c>
      <c r="AY9" s="202">
        <v>2669.099999999999</v>
      </c>
      <c r="AZ9" s="202">
        <v>2891.2</v>
      </c>
      <c r="BA9" s="202">
        <v>3078.7</v>
      </c>
      <c r="BB9" s="203">
        <v>3410.9000000000005</v>
      </c>
      <c r="BC9" s="203">
        <v>3986.6000000000004</v>
      </c>
      <c r="BD9" s="203">
        <v>4882.5</v>
      </c>
      <c r="BE9" s="202">
        <v>5271.4</v>
      </c>
      <c r="BF9" s="202">
        <v>5475.1</v>
      </c>
      <c r="BG9" s="1323">
        <v>5678.1</v>
      </c>
      <c r="BH9" s="203">
        <v>5922.5</v>
      </c>
      <c r="BI9" s="1323">
        <v>5831.7</v>
      </c>
      <c r="BJ9" s="203">
        <v>5804.3</v>
      </c>
      <c r="BK9" s="203">
        <v>5815.4</v>
      </c>
      <c r="BL9" s="1323">
        <v>5759.7</v>
      </c>
      <c r="BM9" s="1323">
        <v>5603.8</v>
      </c>
      <c r="BN9" s="1323">
        <v>5476.3</v>
      </c>
      <c r="BO9" s="1323">
        <v>5366.4</v>
      </c>
      <c r="BP9" s="1323">
        <v>5415.7999999999993</v>
      </c>
      <c r="BQ9" s="1323">
        <v>5343.1</v>
      </c>
      <c r="BR9" s="205">
        <v>5482.6999999999989</v>
      </c>
    </row>
    <row r="10" spans="2:70" ht="19.5" customHeight="1">
      <c r="B10" s="74"/>
      <c r="C10" s="1875" t="s">
        <v>36</v>
      </c>
      <c r="D10" s="1875"/>
      <c r="E10" s="1876"/>
      <c r="F10" s="56"/>
      <c r="H10" s="207" t="s">
        <v>239</v>
      </c>
      <c r="I10" s="83">
        <v>18.8</v>
      </c>
      <c r="J10" s="83">
        <v>26.3</v>
      </c>
      <c r="K10" s="83">
        <v>32.5</v>
      </c>
      <c r="L10" s="83">
        <v>32.9</v>
      </c>
      <c r="M10" s="83">
        <v>26.4</v>
      </c>
      <c r="N10" s="83">
        <v>22</v>
      </c>
      <c r="O10" s="83">
        <v>26.5</v>
      </c>
      <c r="P10" s="83">
        <v>32.200000000000003</v>
      </c>
      <c r="Q10" s="83">
        <v>33.200000000000003</v>
      </c>
      <c r="R10" s="83">
        <v>37</v>
      </c>
      <c r="S10" s="83">
        <v>37.5</v>
      </c>
      <c r="T10" s="83">
        <v>35</v>
      </c>
      <c r="U10" s="83">
        <v>30.6</v>
      </c>
      <c r="V10" s="83">
        <v>32.200000000000003</v>
      </c>
      <c r="W10" s="83">
        <v>27</v>
      </c>
      <c r="X10" s="83">
        <v>22.2</v>
      </c>
      <c r="Y10" s="83">
        <v>21.3</v>
      </c>
      <c r="Z10" s="83">
        <v>19.3</v>
      </c>
      <c r="AA10" s="83">
        <v>15.8</v>
      </c>
      <c r="AB10" s="84">
        <v>15.3</v>
      </c>
      <c r="AC10" s="84">
        <v>14.1</v>
      </c>
      <c r="AD10" s="83">
        <v>17.100000000000001</v>
      </c>
      <c r="AE10" s="84">
        <v>19.8</v>
      </c>
      <c r="AF10" s="190">
        <v>22</v>
      </c>
      <c r="AG10" s="191">
        <v>14.1</v>
      </c>
      <c r="AH10" s="84">
        <v>17.100000000000001</v>
      </c>
      <c r="AI10" s="84">
        <v>19.8</v>
      </c>
      <c r="AJ10" s="190">
        <v>22</v>
      </c>
      <c r="AK10" s="84">
        <v>15.7</v>
      </c>
      <c r="AL10" s="84">
        <v>19.600000000000001</v>
      </c>
      <c r="AM10" s="84">
        <v>17.000000000000004</v>
      </c>
      <c r="AN10" s="83">
        <v>15.700000000000003</v>
      </c>
      <c r="AO10" s="83">
        <v>15.1</v>
      </c>
      <c r="AP10" s="83">
        <v>17.600000000000001</v>
      </c>
      <c r="AQ10" s="83">
        <v>17.2</v>
      </c>
      <c r="AR10" s="83">
        <v>14.8</v>
      </c>
      <c r="AS10" s="192">
        <v>14.3</v>
      </c>
      <c r="AT10" s="193">
        <v>8.5</v>
      </c>
      <c r="AU10" s="193">
        <v>6.3999999999999986</v>
      </c>
      <c r="AV10" s="193">
        <v>7.7</v>
      </c>
      <c r="AW10" s="192">
        <v>7.3</v>
      </c>
      <c r="AX10" s="192">
        <v>6.5000000000000009</v>
      </c>
      <c r="AY10" s="192">
        <v>5.3</v>
      </c>
      <c r="AZ10" s="192">
        <v>6.4</v>
      </c>
      <c r="BA10" s="192">
        <v>7</v>
      </c>
      <c r="BB10" s="193">
        <v>11.2</v>
      </c>
      <c r="BC10" s="193">
        <v>22.500000000000004</v>
      </c>
      <c r="BD10" s="193">
        <v>39.200000000000003</v>
      </c>
      <c r="BE10" s="192">
        <v>39.200000000000003</v>
      </c>
      <c r="BF10" s="192">
        <v>44.899999999999991</v>
      </c>
      <c r="BG10" s="1322">
        <v>48.3</v>
      </c>
      <c r="BH10" s="193">
        <v>60</v>
      </c>
      <c r="BI10" s="1322">
        <v>59.5</v>
      </c>
      <c r="BJ10" s="193">
        <v>71.2</v>
      </c>
      <c r="BK10" s="193">
        <v>57.4</v>
      </c>
      <c r="BL10" s="1322">
        <v>60.8</v>
      </c>
      <c r="BM10" s="1322">
        <v>59.4</v>
      </c>
      <c r="BN10" s="1322">
        <v>54.2</v>
      </c>
      <c r="BO10" s="1322">
        <v>50.400000000000006</v>
      </c>
      <c r="BP10" s="1322">
        <v>54.199999999999989</v>
      </c>
      <c r="BQ10" s="1322">
        <v>55.9</v>
      </c>
      <c r="BR10" s="195">
        <v>54.800000000000004</v>
      </c>
    </row>
    <row r="11" spans="2:70" ht="19.5" customHeight="1">
      <c r="B11" s="74"/>
      <c r="C11" s="89"/>
      <c r="D11" s="75"/>
      <c r="E11" s="76"/>
      <c r="F11" s="75"/>
      <c r="H11" s="207" t="s">
        <v>457</v>
      </c>
      <c r="I11" s="83">
        <v>324.2</v>
      </c>
      <c r="J11" s="83">
        <v>316.2</v>
      </c>
      <c r="K11" s="83">
        <v>307.60000000000002</v>
      </c>
      <c r="L11" s="83">
        <v>302.10000000000002</v>
      </c>
      <c r="M11" s="83">
        <v>287.2</v>
      </c>
      <c r="N11" s="83">
        <v>278.39999999999998</v>
      </c>
      <c r="O11" s="83">
        <v>265.10000000000002</v>
      </c>
      <c r="P11" s="83">
        <v>254.1</v>
      </c>
      <c r="Q11" s="83">
        <v>247</v>
      </c>
      <c r="R11" s="83">
        <v>239.6</v>
      </c>
      <c r="S11" s="83">
        <v>223.2</v>
      </c>
      <c r="T11" s="83">
        <v>212</v>
      </c>
      <c r="U11" s="83">
        <v>201.5</v>
      </c>
      <c r="V11" s="83">
        <v>189.8</v>
      </c>
      <c r="W11" s="83">
        <v>197.6</v>
      </c>
      <c r="X11" s="83">
        <v>190.2</v>
      </c>
      <c r="Y11" s="83">
        <v>180.4</v>
      </c>
      <c r="Z11" s="83">
        <v>168</v>
      </c>
      <c r="AA11" s="83">
        <v>167.2</v>
      </c>
      <c r="AB11" s="84">
        <v>163.80000000000001</v>
      </c>
      <c r="AC11" s="84">
        <v>159.5</v>
      </c>
      <c r="AD11" s="83">
        <v>162.1</v>
      </c>
      <c r="AE11" s="84">
        <v>162.69999999999999</v>
      </c>
      <c r="AF11" s="190">
        <v>182</v>
      </c>
      <c r="AG11" s="191">
        <v>198.2</v>
      </c>
      <c r="AH11" s="84">
        <v>202.8</v>
      </c>
      <c r="AI11" s="84">
        <v>207.1</v>
      </c>
      <c r="AJ11" s="190">
        <v>228.6</v>
      </c>
      <c r="AK11" s="84">
        <v>242.9</v>
      </c>
      <c r="AL11" s="84">
        <v>256.60000000000002</v>
      </c>
      <c r="AM11" s="84">
        <v>269.39999999999998</v>
      </c>
      <c r="AN11" s="83">
        <v>268.00000000000011</v>
      </c>
      <c r="AO11" s="83">
        <v>268.8</v>
      </c>
      <c r="AP11" s="83">
        <v>281.99999999999994</v>
      </c>
      <c r="AQ11" s="83">
        <v>277.3</v>
      </c>
      <c r="AR11" s="83">
        <v>278.5</v>
      </c>
      <c r="AS11" s="192">
        <v>274.10000000000002</v>
      </c>
      <c r="AT11" s="193">
        <v>246</v>
      </c>
      <c r="AU11" s="193">
        <v>224.79999999999995</v>
      </c>
      <c r="AV11" s="193">
        <v>229.4</v>
      </c>
      <c r="AW11" s="192">
        <v>221.5</v>
      </c>
      <c r="AX11" s="192">
        <v>211.3</v>
      </c>
      <c r="AY11" s="192">
        <v>233.6</v>
      </c>
      <c r="AZ11" s="192">
        <v>253.7</v>
      </c>
      <c r="BA11" s="192">
        <v>287.7</v>
      </c>
      <c r="BB11" s="193">
        <v>327.7</v>
      </c>
      <c r="BC11" s="193">
        <v>407.5</v>
      </c>
      <c r="BD11" s="193">
        <v>566.69999999999993</v>
      </c>
      <c r="BE11" s="192">
        <v>617</v>
      </c>
      <c r="BF11" s="192">
        <v>631.40000000000009</v>
      </c>
      <c r="BG11" s="1322">
        <v>674.8</v>
      </c>
      <c r="BH11" s="193">
        <v>737.3</v>
      </c>
      <c r="BI11" s="1322">
        <v>748.9</v>
      </c>
      <c r="BJ11" s="193">
        <v>780.7</v>
      </c>
      <c r="BK11" s="193">
        <v>787.1</v>
      </c>
      <c r="BL11" s="1322">
        <v>787.6</v>
      </c>
      <c r="BM11" s="1322">
        <v>771.7</v>
      </c>
      <c r="BN11" s="1322">
        <v>746.3</v>
      </c>
      <c r="BO11" s="1322">
        <v>736</v>
      </c>
      <c r="BP11" s="1322">
        <v>765.69999999999982</v>
      </c>
      <c r="BQ11" s="1322">
        <v>775.9</v>
      </c>
      <c r="BR11" s="195">
        <v>813.69999999999993</v>
      </c>
    </row>
    <row r="12" spans="2:70" ht="19.5" customHeight="1">
      <c r="B12" s="74"/>
      <c r="C12" s="1875" t="s">
        <v>0</v>
      </c>
      <c r="D12" s="1875"/>
      <c r="E12" s="1876"/>
      <c r="F12" s="56"/>
      <c r="H12" s="207" t="s">
        <v>241</v>
      </c>
      <c r="I12" s="83">
        <v>2804</v>
      </c>
      <c r="J12" s="83">
        <v>2784.1</v>
      </c>
      <c r="K12" s="83">
        <v>2763.9</v>
      </c>
      <c r="L12" s="83">
        <v>2625.4</v>
      </c>
      <c r="M12" s="83">
        <v>2421.4</v>
      </c>
      <c r="N12" s="83">
        <v>2320.1</v>
      </c>
      <c r="O12" s="83">
        <v>2272.1999999999998</v>
      </c>
      <c r="P12" s="83">
        <v>2249.9</v>
      </c>
      <c r="Q12" s="83">
        <v>2148.6999999999998</v>
      </c>
      <c r="R12" s="83">
        <v>2140.5</v>
      </c>
      <c r="S12" s="83">
        <v>2124.8000000000002</v>
      </c>
      <c r="T12" s="83">
        <v>2083.3000000000002</v>
      </c>
      <c r="U12" s="83">
        <v>1966</v>
      </c>
      <c r="V12" s="83">
        <v>1847.4</v>
      </c>
      <c r="W12" s="83">
        <v>1791.3</v>
      </c>
      <c r="X12" s="83">
        <v>1775.9</v>
      </c>
      <c r="Y12" s="83">
        <v>1733.9</v>
      </c>
      <c r="Z12" s="83">
        <v>1751.1</v>
      </c>
      <c r="AA12" s="83">
        <v>1766.8</v>
      </c>
      <c r="AB12" s="84">
        <v>1786.9</v>
      </c>
      <c r="AC12" s="84">
        <v>1776.8</v>
      </c>
      <c r="AD12" s="83">
        <v>1831.8</v>
      </c>
      <c r="AE12" s="84">
        <v>1912</v>
      </c>
      <c r="AF12" s="190">
        <v>1982.4</v>
      </c>
      <c r="AG12" s="191">
        <v>1776.8</v>
      </c>
      <c r="AH12" s="84">
        <v>1831.8</v>
      </c>
      <c r="AI12" s="84">
        <v>1912</v>
      </c>
      <c r="AJ12" s="190">
        <v>1982.4</v>
      </c>
      <c r="AK12" s="84">
        <v>2026.8</v>
      </c>
      <c r="AL12" s="84">
        <v>2149.1999999999998</v>
      </c>
      <c r="AM12" s="84">
        <v>2259</v>
      </c>
      <c r="AN12" s="83">
        <v>2373.6000000000004</v>
      </c>
      <c r="AO12" s="83">
        <v>2378.6</v>
      </c>
      <c r="AP12" s="83">
        <v>2395.0000000000005</v>
      </c>
      <c r="AQ12" s="83">
        <v>2373.3000000000002</v>
      </c>
      <c r="AR12" s="83">
        <v>2327.5</v>
      </c>
      <c r="AS12" s="192">
        <v>2277.1999999999998</v>
      </c>
      <c r="AT12" s="193">
        <v>2363.8000000000002</v>
      </c>
      <c r="AU12" s="193">
        <v>2295.1999999999998</v>
      </c>
      <c r="AV12" s="193">
        <v>2317.6</v>
      </c>
      <c r="AW12" s="192">
        <v>2261.5</v>
      </c>
      <c r="AX12" s="192">
        <v>2296.1999999999998</v>
      </c>
      <c r="AY12" s="192">
        <v>2373.4</v>
      </c>
      <c r="AZ12" s="192">
        <v>2559.8000000000002</v>
      </c>
      <c r="BA12" s="192">
        <v>2709.5</v>
      </c>
      <c r="BB12" s="193">
        <v>2994</v>
      </c>
      <c r="BC12" s="193">
        <v>3482.5</v>
      </c>
      <c r="BD12" s="193">
        <v>4178.7999999999993</v>
      </c>
      <c r="BE12" s="192">
        <v>4505.6000000000004</v>
      </c>
      <c r="BF12" s="192">
        <v>4691.1000000000004</v>
      </c>
      <c r="BG12" s="1322">
        <v>4840.8</v>
      </c>
      <c r="BH12" s="193">
        <v>4988</v>
      </c>
      <c r="BI12" s="1322">
        <v>4885.3</v>
      </c>
      <c r="BJ12" s="193">
        <v>4821.8</v>
      </c>
      <c r="BK12" s="193">
        <v>4841.6000000000004</v>
      </c>
      <c r="BL12" s="1322">
        <v>4758.1000000000004</v>
      </c>
      <c r="BM12" s="1322">
        <v>4627.5</v>
      </c>
      <c r="BN12" s="1322">
        <v>4523.8999999999996</v>
      </c>
      <c r="BO12" s="1322">
        <v>4438.1000000000004</v>
      </c>
      <c r="BP12" s="1322">
        <v>4438.5999999999985</v>
      </c>
      <c r="BQ12" s="1322">
        <v>4367</v>
      </c>
      <c r="BR12" s="195">
        <v>4462.3999999999996</v>
      </c>
    </row>
    <row r="13" spans="2:70" ht="19.5" customHeight="1">
      <c r="B13" s="74"/>
      <c r="C13" s="206"/>
      <c r="E13" s="110"/>
      <c r="H13" s="207" t="s">
        <v>458</v>
      </c>
      <c r="I13" s="83">
        <v>38.4</v>
      </c>
      <c r="J13" s="83">
        <v>44.6</v>
      </c>
      <c r="K13" s="83">
        <v>36.4</v>
      </c>
      <c r="L13" s="83">
        <v>37.700000000000003</v>
      </c>
      <c r="M13" s="83">
        <v>33.5</v>
      </c>
      <c r="N13" s="83">
        <v>34.1</v>
      </c>
      <c r="O13" s="83">
        <v>33.700000000000003</v>
      </c>
      <c r="P13" s="83">
        <v>38.6</v>
      </c>
      <c r="Q13" s="83">
        <v>35.799999999999997</v>
      </c>
      <c r="R13" s="83">
        <v>35.299999999999997</v>
      </c>
      <c r="S13" s="83">
        <v>33.799999999999997</v>
      </c>
      <c r="T13" s="83">
        <v>36</v>
      </c>
      <c r="U13" s="83">
        <v>30.8</v>
      </c>
      <c r="V13" s="83">
        <v>28.9</v>
      </c>
      <c r="W13" s="83">
        <v>29.8</v>
      </c>
      <c r="X13" s="83">
        <v>27.2</v>
      </c>
      <c r="Y13" s="83">
        <v>27.5</v>
      </c>
      <c r="Z13" s="83">
        <v>27.1</v>
      </c>
      <c r="AA13" s="83">
        <v>24.8</v>
      </c>
      <c r="AB13" s="84">
        <v>25</v>
      </c>
      <c r="AC13" s="84">
        <v>22.2</v>
      </c>
      <c r="AD13" s="83">
        <v>26</v>
      </c>
      <c r="AE13" s="84">
        <v>23.2</v>
      </c>
      <c r="AF13" s="190">
        <v>24.7</v>
      </c>
      <c r="AG13" s="191">
        <v>22.2</v>
      </c>
      <c r="AH13" s="84">
        <v>26</v>
      </c>
      <c r="AI13" s="84">
        <v>23.2</v>
      </c>
      <c r="AJ13" s="190">
        <v>24.7</v>
      </c>
      <c r="AK13" s="84">
        <v>24</v>
      </c>
      <c r="AL13" s="84">
        <v>26.6</v>
      </c>
      <c r="AM13" s="84">
        <v>26.700000000000728</v>
      </c>
      <c r="AN13" s="83">
        <v>29.099999999999454</v>
      </c>
      <c r="AO13" s="83">
        <v>30</v>
      </c>
      <c r="AP13" s="83">
        <v>34.5</v>
      </c>
      <c r="AQ13" s="83">
        <v>31.8</v>
      </c>
      <c r="AR13" s="83">
        <v>37.9</v>
      </c>
      <c r="AS13" s="192">
        <v>65.8</v>
      </c>
      <c r="AT13" s="193">
        <v>20.5</v>
      </c>
      <c r="AU13" s="193">
        <v>49.599999999999454</v>
      </c>
      <c r="AV13" s="193">
        <v>55.3</v>
      </c>
      <c r="AW13" s="192">
        <v>53.299999999999727</v>
      </c>
      <c r="AX13" s="192">
        <v>56.500000000000455</v>
      </c>
      <c r="AY13" s="192">
        <v>56.8</v>
      </c>
      <c r="AZ13" s="192">
        <v>71.3</v>
      </c>
      <c r="BA13" s="192">
        <v>74.5</v>
      </c>
      <c r="BB13" s="193">
        <v>78</v>
      </c>
      <c r="BC13" s="193">
        <v>74.099999999999994</v>
      </c>
      <c r="BD13" s="193">
        <v>97.8</v>
      </c>
      <c r="BE13" s="192">
        <v>109.6</v>
      </c>
      <c r="BF13" s="192">
        <v>107.69999999999982</v>
      </c>
      <c r="BG13" s="1322">
        <v>114.2</v>
      </c>
      <c r="BH13" s="193">
        <v>137.19999999999999</v>
      </c>
      <c r="BI13" s="1322">
        <v>138</v>
      </c>
      <c r="BJ13" s="193">
        <v>130.6</v>
      </c>
      <c r="BK13" s="193">
        <v>129.30000000000001</v>
      </c>
      <c r="BL13" s="1322">
        <v>153.19999999999999</v>
      </c>
      <c r="BM13" s="1322">
        <v>145.19999999999999</v>
      </c>
      <c r="BN13" s="1322">
        <v>151.9</v>
      </c>
      <c r="BO13" s="1322">
        <v>141.89999999999964</v>
      </c>
      <c r="BP13" s="1322">
        <v>157.29999999999927</v>
      </c>
      <c r="BQ13" s="1322">
        <v>144.30000000000018</v>
      </c>
      <c r="BR13" s="195">
        <v>151.80000000000018</v>
      </c>
    </row>
    <row r="14" spans="2:70" ht="19.5" customHeight="1">
      <c r="B14" s="74"/>
      <c r="C14" s="1875" t="s">
        <v>6</v>
      </c>
      <c r="D14" s="1875"/>
      <c r="E14" s="1876"/>
      <c r="F14" s="56"/>
      <c r="H14" s="197" t="s">
        <v>244</v>
      </c>
      <c r="I14" s="198">
        <v>1696.7</v>
      </c>
      <c r="J14" s="198">
        <v>1708.4</v>
      </c>
      <c r="K14" s="198">
        <v>1727.1</v>
      </c>
      <c r="L14" s="198">
        <v>1583.4</v>
      </c>
      <c r="M14" s="198">
        <v>1455</v>
      </c>
      <c r="N14" s="198">
        <v>1331.3</v>
      </c>
      <c r="O14" s="198">
        <v>1342.8</v>
      </c>
      <c r="P14" s="198">
        <v>1306</v>
      </c>
      <c r="Q14" s="198">
        <v>1255.5999999999999</v>
      </c>
      <c r="R14" s="198">
        <v>1210.9000000000001</v>
      </c>
      <c r="S14" s="198">
        <v>1165.0999999999999</v>
      </c>
      <c r="T14" s="198">
        <v>1099.5999999999999</v>
      </c>
      <c r="U14" s="198">
        <v>1051.3</v>
      </c>
      <c r="V14" s="198">
        <v>914.6</v>
      </c>
      <c r="W14" s="198">
        <v>877.9</v>
      </c>
      <c r="X14" s="198">
        <v>832.9</v>
      </c>
      <c r="Y14" s="198">
        <v>832</v>
      </c>
      <c r="Z14" s="198">
        <v>790.8</v>
      </c>
      <c r="AA14" s="198">
        <v>750.8</v>
      </c>
      <c r="AB14" s="199">
        <v>691.7</v>
      </c>
      <c r="AC14" s="199">
        <v>708.4</v>
      </c>
      <c r="AD14" s="198">
        <v>716.2</v>
      </c>
      <c r="AE14" s="199">
        <v>730.2</v>
      </c>
      <c r="AF14" s="200">
        <v>789.3</v>
      </c>
      <c r="AG14" s="201">
        <v>708.4</v>
      </c>
      <c r="AH14" s="199">
        <v>716.2</v>
      </c>
      <c r="AI14" s="199">
        <v>730.2</v>
      </c>
      <c r="AJ14" s="200">
        <v>789.3</v>
      </c>
      <c r="AK14" s="199">
        <v>844.1</v>
      </c>
      <c r="AL14" s="199">
        <v>949.8</v>
      </c>
      <c r="AM14" s="199">
        <v>1027.4000000000005</v>
      </c>
      <c r="AN14" s="198">
        <v>1097.8999999999996</v>
      </c>
      <c r="AO14" s="198">
        <v>1140.0999999999999</v>
      </c>
      <c r="AP14" s="198">
        <v>1141.8000000000006</v>
      </c>
      <c r="AQ14" s="198">
        <v>1091.9000000000001</v>
      </c>
      <c r="AR14" s="198">
        <v>1042.3</v>
      </c>
      <c r="AS14" s="202">
        <v>993.9</v>
      </c>
      <c r="AT14" s="203">
        <v>1000.5999999999999</v>
      </c>
      <c r="AU14" s="203">
        <v>858.80000000000018</v>
      </c>
      <c r="AV14" s="203">
        <v>848.1</v>
      </c>
      <c r="AW14" s="202">
        <v>734.59999999999991</v>
      </c>
      <c r="AX14" s="202">
        <v>682.30000000000064</v>
      </c>
      <c r="AY14" s="202">
        <v>706.89999999999964</v>
      </c>
      <c r="AZ14" s="202">
        <v>822.1</v>
      </c>
      <c r="BA14" s="202">
        <v>939.09999999999991</v>
      </c>
      <c r="BB14" s="203">
        <v>1110.3000000000006</v>
      </c>
      <c r="BC14" s="203">
        <v>1583.6000000000004</v>
      </c>
      <c r="BD14" s="203">
        <v>2434.6999999999998</v>
      </c>
      <c r="BE14" s="202">
        <v>2923.9999999999995</v>
      </c>
      <c r="BF14" s="202">
        <v>3012.2000000000003</v>
      </c>
      <c r="BG14" s="1323">
        <v>3156.5</v>
      </c>
      <c r="BH14" s="203">
        <v>3384.3</v>
      </c>
      <c r="BI14" s="1323">
        <v>3278.8</v>
      </c>
      <c r="BJ14" s="203">
        <v>3224.4</v>
      </c>
      <c r="BK14" s="203">
        <v>3299.6</v>
      </c>
      <c r="BL14" s="1323">
        <v>3184.4</v>
      </c>
      <c r="BM14" s="1323">
        <v>3007.1</v>
      </c>
      <c r="BN14" s="1323">
        <v>2868.7</v>
      </c>
      <c r="BO14" s="1323">
        <v>2683.3</v>
      </c>
      <c r="BP14" s="1323">
        <v>2645.3999999999996</v>
      </c>
      <c r="BQ14" s="1323">
        <v>2575.5000000000005</v>
      </c>
      <c r="BR14" s="205">
        <v>2738.3999999999992</v>
      </c>
    </row>
    <row r="15" spans="2:70" ht="19.5" customHeight="1">
      <c r="B15" s="74"/>
      <c r="C15" s="206"/>
      <c r="D15" s="1886" t="s">
        <v>9</v>
      </c>
      <c r="E15" s="1887"/>
      <c r="F15" s="208"/>
      <c r="H15" s="207" t="s">
        <v>245</v>
      </c>
      <c r="I15" s="83">
        <v>1365</v>
      </c>
      <c r="J15" s="83">
        <v>1379.6</v>
      </c>
      <c r="K15" s="83">
        <v>1405.6</v>
      </c>
      <c r="L15" s="83">
        <v>1272.5999999999999</v>
      </c>
      <c r="M15" s="83">
        <v>1163.5</v>
      </c>
      <c r="N15" s="83">
        <v>1039.4000000000001</v>
      </c>
      <c r="O15" s="83">
        <v>1057</v>
      </c>
      <c r="P15" s="83">
        <v>1014.7</v>
      </c>
      <c r="Q15" s="83">
        <v>970.3</v>
      </c>
      <c r="R15" s="83">
        <v>973.7</v>
      </c>
      <c r="S15" s="83">
        <v>976.3</v>
      </c>
      <c r="T15" s="83">
        <v>922.2</v>
      </c>
      <c r="U15" s="83">
        <v>883.3</v>
      </c>
      <c r="V15" s="83">
        <v>754.2</v>
      </c>
      <c r="W15" s="83">
        <v>718.1</v>
      </c>
      <c r="X15" s="83">
        <v>674.5</v>
      </c>
      <c r="Y15" s="83">
        <v>676.8</v>
      </c>
      <c r="Z15" s="83">
        <v>635.79999999999995</v>
      </c>
      <c r="AA15" s="83">
        <v>599.9</v>
      </c>
      <c r="AB15" s="84">
        <v>542.6</v>
      </c>
      <c r="AC15" s="84">
        <v>566.1</v>
      </c>
      <c r="AD15" s="83">
        <v>562.79999999999995</v>
      </c>
      <c r="AE15" s="84">
        <v>565.4</v>
      </c>
      <c r="AF15" s="190">
        <v>605.9</v>
      </c>
      <c r="AG15" s="191">
        <v>566.1</v>
      </c>
      <c r="AH15" s="84">
        <v>562.79999999999995</v>
      </c>
      <c r="AI15" s="84">
        <v>565.4</v>
      </c>
      <c r="AJ15" s="190">
        <v>605.9</v>
      </c>
      <c r="AK15" s="84">
        <v>649.79999999999995</v>
      </c>
      <c r="AL15" s="84">
        <v>731.2</v>
      </c>
      <c r="AM15" s="84">
        <v>791.69999999999982</v>
      </c>
      <c r="AN15" s="83">
        <v>847.20000000000027</v>
      </c>
      <c r="AO15" s="83">
        <v>884.6</v>
      </c>
      <c r="AP15" s="83">
        <v>888.49999999999989</v>
      </c>
      <c r="AQ15" s="83">
        <v>854.9</v>
      </c>
      <c r="AR15" s="83">
        <v>824.9</v>
      </c>
      <c r="AS15" s="192">
        <v>781.6</v>
      </c>
      <c r="AT15" s="193">
        <v>778.30000000000007</v>
      </c>
      <c r="AU15" s="193">
        <v>669.90000000000009</v>
      </c>
      <c r="AV15" s="193">
        <v>656.1</v>
      </c>
      <c r="AW15" s="192">
        <v>552.6</v>
      </c>
      <c r="AX15" s="192">
        <v>499.99999999999989</v>
      </c>
      <c r="AY15" s="192">
        <v>520.29999999999995</v>
      </c>
      <c r="AZ15" s="192">
        <v>606.29999999999995</v>
      </c>
      <c r="BA15" s="192">
        <v>695.9</v>
      </c>
      <c r="BB15" s="193">
        <v>805.4</v>
      </c>
      <c r="BC15" s="193">
        <v>1131.5000000000002</v>
      </c>
      <c r="BD15" s="193">
        <v>1822.5</v>
      </c>
      <c r="BE15" s="192">
        <v>2247.6</v>
      </c>
      <c r="BF15" s="192">
        <v>2331.9</v>
      </c>
      <c r="BG15" s="1322">
        <v>2458.6999999999998</v>
      </c>
      <c r="BH15" s="193">
        <v>2634.7</v>
      </c>
      <c r="BI15" s="1322">
        <v>2550.1</v>
      </c>
      <c r="BJ15" s="193">
        <v>2485.6999999999998</v>
      </c>
      <c r="BK15" s="193">
        <v>2540.6999999999998</v>
      </c>
      <c r="BL15" s="1322">
        <v>2492.3000000000002</v>
      </c>
      <c r="BM15" s="1322">
        <v>2349.8000000000002</v>
      </c>
      <c r="BN15" s="1322">
        <v>2241.9</v>
      </c>
      <c r="BO15" s="1322">
        <v>2089.8000000000002</v>
      </c>
      <c r="BP15" s="1322">
        <v>2049</v>
      </c>
      <c r="BQ15" s="1322">
        <v>1984.1</v>
      </c>
      <c r="BR15" s="195">
        <v>2120.1</v>
      </c>
    </row>
    <row r="16" spans="2:70" ht="19.5" customHeight="1">
      <c r="B16" s="74"/>
      <c r="C16" s="206"/>
      <c r="D16" s="1886" t="s">
        <v>11</v>
      </c>
      <c r="E16" s="1887"/>
      <c r="F16" s="208"/>
      <c r="H16" s="207" t="s">
        <v>459</v>
      </c>
      <c r="I16" s="83">
        <v>315.60000000000002</v>
      </c>
      <c r="J16" s="83">
        <v>311.5</v>
      </c>
      <c r="K16" s="83">
        <v>306.3</v>
      </c>
      <c r="L16" s="83">
        <v>293.2</v>
      </c>
      <c r="M16" s="83">
        <v>272.10000000000002</v>
      </c>
      <c r="N16" s="83">
        <v>273.7</v>
      </c>
      <c r="O16" s="83">
        <v>266.5</v>
      </c>
      <c r="P16" s="83">
        <v>272.8</v>
      </c>
      <c r="Q16" s="83">
        <v>267.7</v>
      </c>
      <c r="R16" s="83">
        <v>220.9</v>
      </c>
      <c r="S16" s="83">
        <v>172.1</v>
      </c>
      <c r="T16" s="83">
        <v>161.80000000000001</v>
      </c>
      <c r="U16" s="83">
        <v>151.30000000000001</v>
      </c>
      <c r="V16" s="83">
        <v>142.5</v>
      </c>
      <c r="W16" s="83">
        <v>147.69999999999999</v>
      </c>
      <c r="X16" s="83">
        <v>145.30000000000001</v>
      </c>
      <c r="Y16" s="83">
        <v>144.19999999999999</v>
      </c>
      <c r="Z16" s="83">
        <v>142.9</v>
      </c>
      <c r="AA16" s="83">
        <v>138.9</v>
      </c>
      <c r="AB16" s="84">
        <v>137</v>
      </c>
      <c r="AC16" s="84">
        <v>129.80000000000001</v>
      </c>
      <c r="AD16" s="83">
        <v>140.19999999999999</v>
      </c>
      <c r="AE16" s="84">
        <v>151.69999999999999</v>
      </c>
      <c r="AF16" s="190">
        <v>167.3</v>
      </c>
      <c r="AG16" s="191">
        <v>129.80000000000001</v>
      </c>
      <c r="AH16" s="84">
        <v>140.19999999999999</v>
      </c>
      <c r="AI16" s="84">
        <v>151.69999999999999</v>
      </c>
      <c r="AJ16" s="190">
        <v>167.3</v>
      </c>
      <c r="AK16" s="84">
        <v>176.1</v>
      </c>
      <c r="AL16" s="84">
        <v>197.9</v>
      </c>
      <c r="AM16" s="84">
        <v>216.50000000000003</v>
      </c>
      <c r="AN16" s="83">
        <v>230.39999999999998</v>
      </c>
      <c r="AO16" s="83">
        <v>230.2</v>
      </c>
      <c r="AP16" s="83">
        <v>224.8</v>
      </c>
      <c r="AQ16" s="83">
        <v>212.2</v>
      </c>
      <c r="AR16" s="83">
        <v>194.4</v>
      </c>
      <c r="AS16" s="192">
        <v>190.3</v>
      </c>
      <c r="AT16" s="193">
        <v>207.39999999999998</v>
      </c>
      <c r="AU16" s="193">
        <v>177.00000000000006</v>
      </c>
      <c r="AV16" s="193">
        <v>178.2</v>
      </c>
      <c r="AW16" s="192">
        <v>169.2</v>
      </c>
      <c r="AX16" s="192">
        <v>169.2</v>
      </c>
      <c r="AY16" s="192">
        <v>171.2</v>
      </c>
      <c r="AZ16" s="192">
        <v>195.7</v>
      </c>
      <c r="BA16" s="192">
        <v>214.3</v>
      </c>
      <c r="BB16" s="193">
        <v>270.2</v>
      </c>
      <c r="BC16" s="193">
        <v>399.5</v>
      </c>
      <c r="BD16" s="193">
        <v>546.59999999999991</v>
      </c>
      <c r="BE16" s="192">
        <v>595.79999999999995</v>
      </c>
      <c r="BF16" s="192">
        <v>596.70000000000005</v>
      </c>
      <c r="BG16" s="1322">
        <v>611.6</v>
      </c>
      <c r="BH16" s="193">
        <v>646.1</v>
      </c>
      <c r="BI16" s="1322">
        <v>623.79999999999995</v>
      </c>
      <c r="BJ16" s="193">
        <v>629.29999999999995</v>
      </c>
      <c r="BK16" s="193">
        <v>655.20000000000005</v>
      </c>
      <c r="BL16" s="1322">
        <v>596.1</v>
      </c>
      <c r="BM16" s="1322">
        <v>568</v>
      </c>
      <c r="BN16" s="1322">
        <v>550.4</v>
      </c>
      <c r="BO16" s="1322">
        <v>517.39999999999986</v>
      </c>
      <c r="BP16" s="1322">
        <v>518.39999999999986</v>
      </c>
      <c r="BQ16" s="1322">
        <v>507.5</v>
      </c>
      <c r="BR16" s="195">
        <v>522.29999999999995</v>
      </c>
    </row>
    <row r="17" spans="2:70" ht="19.5" customHeight="1">
      <c r="B17" s="74"/>
      <c r="C17" s="206"/>
      <c r="D17" s="1901" t="s">
        <v>12</v>
      </c>
      <c r="E17" s="1901"/>
      <c r="F17" s="1901"/>
      <c r="H17" s="207" t="s">
        <v>458</v>
      </c>
      <c r="I17" s="83">
        <v>16.100000000000001</v>
      </c>
      <c r="J17" s="83">
        <v>17.3</v>
      </c>
      <c r="K17" s="83">
        <v>15.2</v>
      </c>
      <c r="L17" s="83">
        <v>17.600000000000001</v>
      </c>
      <c r="M17" s="83">
        <v>19.399999999999999</v>
      </c>
      <c r="N17" s="83">
        <v>18.2</v>
      </c>
      <c r="O17" s="83">
        <v>19.3</v>
      </c>
      <c r="P17" s="83">
        <v>18.5</v>
      </c>
      <c r="Q17" s="83">
        <v>17.600000000000001</v>
      </c>
      <c r="R17" s="83">
        <v>16.3</v>
      </c>
      <c r="S17" s="83">
        <v>16.7</v>
      </c>
      <c r="T17" s="83">
        <v>15.6</v>
      </c>
      <c r="U17" s="83">
        <v>16.7</v>
      </c>
      <c r="V17" s="83">
        <v>17.899999999999999</v>
      </c>
      <c r="W17" s="83">
        <v>12.1</v>
      </c>
      <c r="X17" s="83">
        <v>13.1</v>
      </c>
      <c r="Y17" s="83">
        <v>11</v>
      </c>
      <c r="Z17" s="83">
        <v>12.1</v>
      </c>
      <c r="AA17" s="83">
        <v>12</v>
      </c>
      <c r="AB17" s="84">
        <v>12.1</v>
      </c>
      <c r="AC17" s="84">
        <v>12.5</v>
      </c>
      <c r="AD17" s="83">
        <v>13.2</v>
      </c>
      <c r="AE17" s="84">
        <v>13.1</v>
      </c>
      <c r="AF17" s="190">
        <v>16.100000000000001</v>
      </c>
      <c r="AG17" s="191">
        <v>12.5</v>
      </c>
      <c r="AH17" s="84">
        <v>13.2</v>
      </c>
      <c r="AI17" s="84">
        <v>13.1</v>
      </c>
      <c r="AJ17" s="190">
        <v>16.100000000000001</v>
      </c>
      <c r="AK17" s="84">
        <v>18.2</v>
      </c>
      <c r="AL17" s="84">
        <v>20.7</v>
      </c>
      <c r="AM17" s="84">
        <v>19.200000000000728</v>
      </c>
      <c r="AN17" s="83">
        <v>20.299999999999272</v>
      </c>
      <c r="AO17" s="83">
        <v>25.299999999999955</v>
      </c>
      <c r="AP17" s="83">
        <v>28.500000000000682</v>
      </c>
      <c r="AQ17" s="83">
        <v>24.8</v>
      </c>
      <c r="AR17" s="83">
        <v>23</v>
      </c>
      <c r="AS17" s="192">
        <v>22</v>
      </c>
      <c r="AT17" s="193">
        <v>14.899999999999864</v>
      </c>
      <c r="AU17" s="193">
        <v>11.900000000000318</v>
      </c>
      <c r="AV17" s="193">
        <v>13.8</v>
      </c>
      <c r="AW17" s="192">
        <v>12.799999999999955</v>
      </c>
      <c r="AX17" s="192">
        <v>13.100000000000591</v>
      </c>
      <c r="AY17" s="192">
        <v>15.4</v>
      </c>
      <c r="AZ17" s="192">
        <v>20.100000000000001</v>
      </c>
      <c r="BA17" s="192">
        <v>28.9</v>
      </c>
      <c r="BB17" s="193">
        <v>34.700000000000003</v>
      </c>
      <c r="BC17" s="193">
        <v>52.6</v>
      </c>
      <c r="BD17" s="193">
        <v>65.599999999999994</v>
      </c>
      <c r="BE17" s="192">
        <v>80.599999999999994</v>
      </c>
      <c r="BF17" s="192">
        <v>83.6</v>
      </c>
      <c r="BG17" s="1322">
        <v>86.2</v>
      </c>
      <c r="BH17" s="193">
        <v>103.5</v>
      </c>
      <c r="BI17" s="1322">
        <v>104.9</v>
      </c>
      <c r="BJ17" s="193">
        <v>109.4</v>
      </c>
      <c r="BK17" s="193">
        <v>103.7</v>
      </c>
      <c r="BL17" s="1322">
        <v>96</v>
      </c>
      <c r="BM17" s="1322">
        <v>89.3</v>
      </c>
      <c r="BN17" s="1322">
        <v>76.400000000000006</v>
      </c>
      <c r="BO17" s="1322">
        <v>76.100000000001273</v>
      </c>
      <c r="BP17" s="1322">
        <v>77.999999999998181</v>
      </c>
      <c r="BQ17" s="1322">
        <v>83.900000000000546</v>
      </c>
      <c r="BR17" s="195">
        <v>95.999999999999091</v>
      </c>
    </row>
    <row r="18" spans="2:70" ht="19.5" customHeight="1">
      <c r="B18" s="74"/>
      <c r="C18" s="206"/>
      <c r="D18" s="1886" t="s">
        <v>14</v>
      </c>
      <c r="E18" s="1887"/>
      <c r="F18" s="208"/>
      <c r="H18" s="549" t="s">
        <v>247</v>
      </c>
      <c r="I18" s="253">
        <v>1488.7</v>
      </c>
      <c r="J18" s="253">
        <v>1462.8</v>
      </c>
      <c r="K18" s="253">
        <v>1413.3</v>
      </c>
      <c r="L18" s="253">
        <v>1414.7</v>
      </c>
      <c r="M18" s="253">
        <v>1313.5</v>
      </c>
      <c r="N18" s="253">
        <v>1323.3</v>
      </c>
      <c r="O18" s="253">
        <v>1254.7</v>
      </c>
      <c r="P18" s="253">
        <v>1268.8</v>
      </c>
      <c r="Q18" s="253">
        <v>1209.0999999999999</v>
      </c>
      <c r="R18" s="253">
        <v>1241.5</v>
      </c>
      <c r="S18" s="253">
        <v>1254.2</v>
      </c>
      <c r="T18" s="253">
        <v>1266.7</v>
      </c>
      <c r="U18" s="253">
        <v>1177.5999999999999</v>
      </c>
      <c r="V18" s="253">
        <v>1183.7</v>
      </c>
      <c r="W18" s="253">
        <v>1167.8</v>
      </c>
      <c r="X18" s="253">
        <v>1182.5999999999999</v>
      </c>
      <c r="Y18" s="253">
        <v>1131.0999999999999</v>
      </c>
      <c r="Z18" s="253">
        <v>1174.7</v>
      </c>
      <c r="AA18" s="253">
        <v>1223.8</v>
      </c>
      <c r="AB18" s="254">
        <v>1299.3</v>
      </c>
      <c r="AC18" s="254">
        <v>1264.2</v>
      </c>
      <c r="AD18" s="253">
        <v>1320.8</v>
      </c>
      <c r="AE18" s="254">
        <v>1387.5</v>
      </c>
      <c r="AF18" s="255">
        <v>1421.8</v>
      </c>
      <c r="AG18" s="256">
        <v>1302.9000000000001</v>
      </c>
      <c r="AH18" s="254">
        <v>1361.5</v>
      </c>
      <c r="AI18" s="254">
        <v>1431.9</v>
      </c>
      <c r="AJ18" s="255">
        <v>1468.4</v>
      </c>
      <c r="AK18" s="254">
        <v>1465.3</v>
      </c>
      <c r="AL18" s="254">
        <v>1502.2</v>
      </c>
      <c r="AM18" s="254">
        <v>1544.7</v>
      </c>
      <c r="AN18" s="253">
        <v>1588.5</v>
      </c>
      <c r="AO18" s="253">
        <v>1552.4</v>
      </c>
      <c r="AP18" s="253">
        <v>1587.2999999999997</v>
      </c>
      <c r="AQ18" s="253">
        <v>1607.7</v>
      </c>
      <c r="AR18" s="253">
        <v>1616.4</v>
      </c>
      <c r="AS18" s="257">
        <v>1637.5</v>
      </c>
      <c r="AT18" s="258">
        <v>1638.1999999999998</v>
      </c>
      <c r="AU18" s="258">
        <v>1717.1999999999998</v>
      </c>
      <c r="AV18" s="258">
        <v>1761.9</v>
      </c>
      <c r="AW18" s="257">
        <v>1809</v>
      </c>
      <c r="AX18" s="257">
        <v>1888.1999999999998</v>
      </c>
      <c r="AY18" s="257">
        <v>1962.1999999999998</v>
      </c>
      <c r="AZ18" s="257">
        <v>2069.1</v>
      </c>
      <c r="BA18" s="257">
        <v>2139.6</v>
      </c>
      <c r="BB18" s="258">
        <v>2300.6</v>
      </c>
      <c r="BC18" s="258">
        <v>2403</v>
      </c>
      <c r="BD18" s="258">
        <v>2447.8000000000002</v>
      </c>
      <c r="BE18" s="257">
        <v>2347.4</v>
      </c>
      <c r="BF18" s="257">
        <v>2462.9</v>
      </c>
      <c r="BG18" s="1326">
        <v>2521.6</v>
      </c>
      <c r="BH18" s="258">
        <v>2538.1999999999998</v>
      </c>
      <c r="BI18" s="1326">
        <v>2552.9</v>
      </c>
      <c r="BJ18" s="258">
        <v>2579.9</v>
      </c>
      <c r="BK18" s="258">
        <v>2515.8000000000002</v>
      </c>
      <c r="BL18" s="1326">
        <v>2575.3000000000002</v>
      </c>
      <c r="BM18" s="1326">
        <v>2596.6999999999998</v>
      </c>
      <c r="BN18" s="1326">
        <v>2607.6</v>
      </c>
      <c r="BO18" s="1738">
        <v>2683.0999999999995</v>
      </c>
      <c r="BP18" s="1326">
        <v>2770.3999999999996</v>
      </c>
      <c r="BQ18" s="1326">
        <v>2767.6</v>
      </c>
      <c r="BR18" s="260">
        <v>2744.2999999999997</v>
      </c>
    </row>
    <row r="19" spans="2:70" ht="19.5" customHeight="1">
      <c r="B19" s="74"/>
      <c r="C19" s="206"/>
      <c r="D19" s="1886" t="s">
        <v>16</v>
      </c>
      <c r="E19" s="1887"/>
      <c r="F19" s="208"/>
      <c r="H19" s="550"/>
      <c r="I19" s="551"/>
      <c r="J19" s="551"/>
      <c r="K19" s="551"/>
      <c r="L19" s="551"/>
      <c r="M19" s="551"/>
      <c r="N19" s="551"/>
      <c r="O19" s="551"/>
      <c r="P19" s="551"/>
      <c r="Q19" s="551"/>
      <c r="R19" s="551"/>
      <c r="S19" s="551"/>
      <c r="T19" s="551"/>
      <c r="U19" s="551"/>
      <c r="V19" s="551"/>
      <c r="W19" s="551"/>
      <c r="X19" s="551"/>
      <c r="Y19" s="551"/>
      <c r="Z19" s="551"/>
      <c r="AA19" s="551"/>
      <c r="AB19" s="552"/>
      <c r="AC19" s="552"/>
      <c r="AD19" s="551"/>
      <c r="AE19" s="552"/>
      <c r="AF19" s="552"/>
      <c r="AG19" s="552"/>
      <c r="AH19" s="552"/>
      <c r="AI19" s="552"/>
      <c r="AJ19" s="552"/>
      <c r="AK19" s="551"/>
      <c r="AL19" s="83"/>
      <c r="AM19" s="83"/>
      <c r="AN19" s="83"/>
      <c r="AO19" s="83"/>
      <c r="AS19" s="3"/>
      <c r="AT19" s="263"/>
      <c r="AU19" s="263"/>
      <c r="AV19" s="263"/>
      <c r="AW19" s="3"/>
      <c r="AX19" s="3"/>
      <c r="AY19" s="3"/>
      <c r="AZ19" s="3"/>
      <c r="BA19" s="3"/>
      <c r="BB19" s="263"/>
      <c r="BC19" s="3"/>
      <c r="BD19" s="263"/>
      <c r="BE19" s="3"/>
      <c r="BF19" s="3"/>
      <c r="BG19" s="3"/>
      <c r="BH19" s="3"/>
      <c r="BI19" s="1410"/>
      <c r="BJ19" s="3"/>
      <c r="BK19" s="3"/>
      <c r="BL19" s="3"/>
      <c r="BM19" s="3"/>
      <c r="BN19" s="3"/>
      <c r="BO19" s="3"/>
      <c r="BP19" s="3"/>
      <c r="BQ19" s="1410"/>
      <c r="BR19" s="3"/>
    </row>
    <row r="20" spans="2:70" ht="19.5" customHeight="1">
      <c r="B20" s="74"/>
      <c r="C20" s="206"/>
      <c r="D20" s="1886" t="s">
        <v>19</v>
      </c>
      <c r="E20" s="1887"/>
      <c r="F20" s="208"/>
      <c r="H20" s="553" t="s">
        <v>460</v>
      </c>
      <c r="I20" s="554"/>
      <c r="J20" s="554"/>
      <c r="K20" s="554"/>
      <c r="L20" s="554"/>
      <c r="M20" s="554"/>
      <c r="N20" s="554"/>
      <c r="O20" s="554"/>
      <c r="P20" s="554"/>
      <c r="Q20" s="554"/>
      <c r="R20" s="554"/>
      <c r="S20" s="554"/>
      <c r="T20" s="554"/>
      <c r="U20" s="554"/>
      <c r="V20" s="554"/>
      <c r="W20" s="554"/>
      <c r="X20" s="554"/>
      <c r="Y20" s="554"/>
      <c r="Z20" s="554"/>
      <c r="AA20" s="554"/>
      <c r="AB20" s="555"/>
      <c r="AC20" s="555"/>
      <c r="AD20" s="554"/>
      <c r="AE20" s="555"/>
      <c r="AF20" s="555"/>
      <c r="AG20" s="556"/>
      <c r="AH20" s="556"/>
      <c r="AS20" s="3"/>
      <c r="AT20" s="263"/>
      <c r="AU20" s="263"/>
      <c r="AV20" s="263"/>
      <c r="AW20" s="3"/>
      <c r="AX20" s="3"/>
      <c r="AY20" s="3"/>
      <c r="AZ20" s="3"/>
      <c r="BA20" s="3"/>
      <c r="BB20" s="3"/>
      <c r="BC20" s="3"/>
      <c r="BD20" s="263"/>
      <c r="BE20" s="3"/>
      <c r="BF20" s="3"/>
      <c r="BG20" s="3"/>
      <c r="BH20" s="3"/>
      <c r="BI20" s="1410"/>
      <c r="BJ20" s="3"/>
      <c r="BK20" s="3"/>
      <c r="BL20" s="3"/>
      <c r="BM20" s="3"/>
      <c r="BN20" s="3"/>
      <c r="BO20" s="3"/>
      <c r="BP20" s="3"/>
      <c r="BQ20" s="1410"/>
      <c r="BR20" s="3"/>
    </row>
    <row r="21" spans="2:70" ht="19.5" customHeight="1" thickBot="1">
      <c r="B21" s="74"/>
      <c r="C21" s="206"/>
      <c r="D21" s="1886" t="s">
        <v>21</v>
      </c>
      <c r="E21" s="1887"/>
      <c r="F21" s="208"/>
      <c r="H21" s="267" t="s">
        <v>39</v>
      </c>
      <c r="I21" s="288" t="s">
        <v>453</v>
      </c>
      <c r="J21" s="288" t="s">
        <v>454</v>
      </c>
      <c r="K21" s="288" t="s">
        <v>455</v>
      </c>
      <c r="L21" s="288" t="s">
        <v>456</v>
      </c>
      <c r="M21" s="288" t="s">
        <v>44</v>
      </c>
      <c r="N21" s="288" t="s">
        <v>45</v>
      </c>
      <c r="O21" s="288" t="s">
        <v>46</v>
      </c>
      <c r="P21" s="288" t="s">
        <v>47</v>
      </c>
      <c r="Q21" s="288" t="s">
        <v>48</v>
      </c>
      <c r="R21" s="288" t="s">
        <v>49</v>
      </c>
      <c r="S21" s="288" t="s">
        <v>50</v>
      </c>
      <c r="T21" s="288" t="s">
        <v>51</v>
      </c>
      <c r="U21" s="288" t="s">
        <v>52</v>
      </c>
      <c r="V21" s="288" t="s">
        <v>53</v>
      </c>
      <c r="W21" s="288" t="s">
        <v>54</v>
      </c>
      <c r="X21" s="288" t="s">
        <v>55</v>
      </c>
      <c r="Y21" s="288" t="s">
        <v>56</v>
      </c>
      <c r="Z21" s="288" t="s">
        <v>57</v>
      </c>
      <c r="AA21" s="288" t="s">
        <v>58</v>
      </c>
      <c r="AB21" s="288" t="s">
        <v>59</v>
      </c>
      <c r="AC21" s="288" t="s">
        <v>60</v>
      </c>
      <c r="AD21" s="288" t="s">
        <v>61</v>
      </c>
      <c r="AE21" s="288" t="s">
        <v>62</v>
      </c>
      <c r="AF21" s="288" t="s">
        <v>63</v>
      </c>
      <c r="AG21" s="82"/>
      <c r="AH21" s="82"/>
      <c r="AI21" s="82"/>
      <c r="AJ21" s="82"/>
      <c r="AK21" s="78" t="s">
        <v>64</v>
      </c>
      <c r="AL21" s="78" t="s">
        <v>65</v>
      </c>
      <c r="AM21" s="78" t="s">
        <v>66</v>
      </c>
      <c r="AN21" s="78" t="s">
        <v>67</v>
      </c>
      <c r="AO21" s="78" t="s">
        <v>68</v>
      </c>
      <c r="AP21" s="78" t="s">
        <v>69</v>
      </c>
      <c r="AQ21" s="78" t="s">
        <v>70</v>
      </c>
      <c r="AR21" s="78" t="s">
        <v>71</v>
      </c>
      <c r="AS21" s="269" t="s">
        <v>72</v>
      </c>
      <c r="AT21" s="78" t="s">
        <v>73</v>
      </c>
      <c r="AU21" s="78" t="s">
        <v>74</v>
      </c>
      <c r="AV21" s="81" t="s">
        <v>75</v>
      </c>
      <c r="AW21" s="78" t="s">
        <v>76</v>
      </c>
      <c r="AX21" s="78" t="s">
        <v>134</v>
      </c>
      <c r="AY21" s="78" t="s">
        <v>78</v>
      </c>
      <c r="AZ21" s="78" t="s">
        <v>79</v>
      </c>
      <c r="BA21" s="78" t="s">
        <v>80</v>
      </c>
      <c r="BB21" s="78" t="s">
        <v>81</v>
      </c>
      <c r="BC21" s="78" t="s">
        <v>82</v>
      </c>
      <c r="BD21" s="78" t="s">
        <v>83</v>
      </c>
      <c r="BE21" s="78" t="str">
        <f>BE8</f>
        <v>1Q23</v>
      </c>
      <c r="BF21" s="78" t="str">
        <f t="shared" ref="BF21:BN21" si="0">BF8</f>
        <v>2Q23</v>
      </c>
      <c r="BG21" s="78" t="str">
        <f t="shared" si="0"/>
        <v>3Q23</v>
      </c>
      <c r="BH21" s="78" t="str">
        <f t="shared" si="0"/>
        <v>4Q23</v>
      </c>
      <c r="BI21" s="78" t="str">
        <f t="shared" si="0"/>
        <v>1Q24</v>
      </c>
      <c r="BJ21" s="78" t="str">
        <f t="shared" si="0"/>
        <v>2Q24</v>
      </c>
      <c r="BK21" s="78" t="str">
        <f t="shared" si="0"/>
        <v>3Q24</v>
      </c>
      <c r="BL21" s="78" t="str">
        <f t="shared" si="0"/>
        <v>4Q24</v>
      </c>
      <c r="BM21" s="78" t="str">
        <f t="shared" si="0"/>
        <v>1Q25</v>
      </c>
      <c r="BN21" s="78" t="str">
        <f t="shared" si="0"/>
        <v>2Q25</v>
      </c>
      <c r="BO21" s="78" t="s">
        <v>855</v>
      </c>
      <c r="BP21" s="78" t="str">
        <f>BP8</f>
        <v>4Q25</v>
      </c>
      <c r="BQ21" s="78" t="str">
        <f t="shared" ref="BQ21:BR21" si="1">BQ8</f>
        <v>1Q26</v>
      </c>
      <c r="BR21" s="78" t="str">
        <f t="shared" si="1"/>
        <v>2Q26(E)</v>
      </c>
    </row>
    <row r="22" spans="2:70" ht="19.5" customHeight="1">
      <c r="B22" s="74"/>
      <c r="C22" s="206"/>
      <c r="D22" s="1886" t="s">
        <v>23</v>
      </c>
      <c r="E22" s="1887"/>
      <c r="F22" s="208"/>
      <c r="H22" s="274" t="s">
        <v>249</v>
      </c>
      <c r="I22" s="149">
        <v>2.2700000000000001E-2</v>
      </c>
      <c r="J22" s="149">
        <v>2.23E-2</v>
      </c>
      <c r="K22" s="149">
        <v>2.12E-2</v>
      </c>
      <c r="L22" s="149">
        <v>2.0799999999999999E-2</v>
      </c>
      <c r="M22" s="149">
        <v>2.0400000000000001E-2</v>
      </c>
      <c r="N22" s="149">
        <v>1.9599999999999999E-2</v>
      </c>
      <c r="O22" s="149">
        <v>1.8499999999999999E-2</v>
      </c>
      <c r="P22" s="149">
        <v>1.7899999999999999E-2</v>
      </c>
      <c r="Q22" s="149">
        <v>1.78E-2</v>
      </c>
      <c r="R22" s="149">
        <v>1.8200000000000001E-2</v>
      </c>
      <c r="S22" s="149">
        <v>1.8499999999999999E-2</v>
      </c>
      <c r="T22" s="149">
        <v>1.7899999999999999E-2</v>
      </c>
      <c r="U22" s="149">
        <v>1.72E-2</v>
      </c>
      <c r="V22" s="149">
        <v>1.6E-2</v>
      </c>
      <c r="W22" s="149">
        <v>1.6E-2</v>
      </c>
      <c r="X22" s="149">
        <v>1.5299999999999999E-2</v>
      </c>
      <c r="Y22" s="149">
        <v>1.5599999999999999E-2</v>
      </c>
      <c r="Z22" s="149">
        <v>1.5800000000000002E-2</v>
      </c>
      <c r="AA22" s="149">
        <v>1.5800000000000002E-2</v>
      </c>
      <c r="AB22" s="148">
        <v>1.61E-2</v>
      </c>
      <c r="AC22" s="148">
        <v>1.66E-2</v>
      </c>
      <c r="AD22" s="149">
        <v>1.72E-2</v>
      </c>
      <c r="AE22" s="148">
        <v>1.7399999999999999E-2</v>
      </c>
      <c r="AF22" s="148">
        <v>1.7100000000000001E-2</v>
      </c>
      <c r="AK22" s="148">
        <v>1.7100000000000001E-2</v>
      </c>
      <c r="AL22" s="148">
        <v>1.7100000000000001E-2</v>
      </c>
      <c r="AM22" s="148">
        <v>1.72E-2</v>
      </c>
      <c r="AN22" s="149">
        <v>1.7000000000000001E-2</v>
      </c>
      <c r="AO22" s="149">
        <v>1.7100000000000001E-2</v>
      </c>
      <c r="AP22" s="149">
        <v>1.7000000000000001E-2</v>
      </c>
      <c r="AQ22" s="149">
        <v>1.67E-2</v>
      </c>
      <c r="AR22" s="149">
        <v>1.61E-2</v>
      </c>
      <c r="AS22" s="275">
        <v>1.5599999999999999E-2</v>
      </c>
      <c r="AT22" s="276">
        <v>1.4999999999999999E-2</v>
      </c>
      <c r="AU22" s="276">
        <v>1.49E-2</v>
      </c>
      <c r="AV22" s="276">
        <v>1.5100000000000001E-2</v>
      </c>
      <c r="AW22" s="275">
        <v>1.5599999999999999E-2</v>
      </c>
      <c r="AX22" s="275">
        <v>1.5599999999999999E-2</v>
      </c>
      <c r="AY22" s="275">
        <v>1.5800000000000002E-2</v>
      </c>
      <c r="AZ22" s="275">
        <v>1.61E-2</v>
      </c>
      <c r="BA22" s="275">
        <v>1.66E-2</v>
      </c>
      <c r="BB22" s="276">
        <v>1.7299999999999999E-2</v>
      </c>
      <c r="BC22" s="276">
        <v>1.7600000000000001E-2</v>
      </c>
      <c r="BD22" s="276">
        <v>1.77E-2</v>
      </c>
      <c r="BE22" s="275">
        <v>1.7899999999999999E-2</v>
      </c>
      <c r="BF22" s="275">
        <v>1.8499999999999999E-2</v>
      </c>
      <c r="BG22" s="1327">
        <v>1.84E-2</v>
      </c>
      <c r="BH22" s="276">
        <v>1.83E-2</v>
      </c>
      <c r="BI22" s="1327">
        <v>1.8700000000000001E-2</v>
      </c>
      <c r="BJ22" s="276">
        <v>1.84E-2</v>
      </c>
      <c r="BK22" s="276">
        <v>1.7100000000000001E-2</v>
      </c>
      <c r="BL22" s="1327">
        <v>1.72E-2</v>
      </c>
      <c r="BM22" s="1327">
        <v>1.7600000000000001E-2</v>
      </c>
      <c r="BN22" s="1327">
        <v>1.7299999999999999E-2</v>
      </c>
      <c r="BO22" s="1327">
        <v>1.7399999999999999E-2</v>
      </c>
      <c r="BP22" s="1327">
        <v>1.7500000000000002E-2</v>
      </c>
      <c r="BQ22" s="1327">
        <v>1.7690000000000001E-2</v>
      </c>
      <c r="BR22" s="277">
        <v>1.7420000000000001E-2</v>
      </c>
    </row>
    <row r="23" spans="2:70" ht="19.5" customHeight="1">
      <c r="B23" s="71"/>
      <c r="C23" s="206"/>
      <c r="D23" s="1886" t="s">
        <v>22</v>
      </c>
      <c r="E23" s="1887"/>
      <c r="F23" s="208"/>
      <c r="H23" s="1437" t="s">
        <v>250</v>
      </c>
      <c r="I23" s="167">
        <v>2.2700000000000001E-2</v>
      </c>
      <c r="J23" s="167">
        <v>2.2499999999999999E-2</v>
      </c>
      <c r="K23" s="167">
        <v>2.2100000000000002E-2</v>
      </c>
      <c r="L23" s="167">
        <v>2.18E-2</v>
      </c>
      <c r="M23" s="167">
        <v>2.0400000000000001E-2</v>
      </c>
      <c r="N23" s="167">
        <v>0.02</v>
      </c>
      <c r="O23" s="167">
        <v>1.95E-2</v>
      </c>
      <c r="P23" s="167">
        <v>1.9099999999999999E-2</v>
      </c>
      <c r="Q23" s="167">
        <v>1.78E-2</v>
      </c>
      <c r="R23" s="167">
        <v>1.7999999999999999E-2</v>
      </c>
      <c r="S23" s="167">
        <v>1.8200000000000001E-2</v>
      </c>
      <c r="T23" s="167">
        <v>1.8100000000000002E-2</v>
      </c>
      <c r="U23" s="167">
        <v>1.72E-2</v>
      </c>
      <c r="V23" s="167">
        <v>1.66E-2</v>
      </c>
      <c r="W23" s="167">
        <v>1.6400000000000001E-2</v>
      </c>
      <c r="X23" s="167">
        <v>1.61E-2</v>
      </c>
      <c r="Y23" s="167">
        <v>1.5599999999999999E-2</v>
      </c>
      <c r="Z23" s="167">
        <v>1.5699999999999999E-2</v>
      </c>
      <c r="AA23" s="167">
        <v>1.5699999999999999E-2</v>
      </c>
      <c r="AB23" s="279">
        <v>1.5800000000000002E-2</v>
      </c>
      <c r="AC23" s="279">
        <v>1.66E-2</v>
      </c>
      <c r="AD23" s="167">
        <v>1.6899999999999998E-2</v>
      </c>
      <c r="AE23" s="279">
        <v>1.7100000000000001E-2</v>
      </c>
      <c r="AF23" s="279">
        <v>1.7100000000000001E-2</v>
      </c>
      <c r="AK23" s="279">
        <v>1.7100000000000001E-2</v>
      </c>
      <c r="AL23" s="279">
        <v>1.7100000000000001E-2</v>
      </c>
      <c r="AM23" s="279">
        <v>1.7100000000000001E-2</v>
      </c>
      <c r="AN23" s="167">
        <v>1.7100000000000001E-2</v>
      </c>
      <c r="AO23" s="167">
        <v>1.7100000000000001E-2</v>
      </c>
      <c r="AP23" s="167">
        <v>1.7000000000000001E-2</v>
      </c>
      <c r="AQ23" s="167">
        <v>1.6899999999999998E-2</v>
      </c>
      <c r="AR23" s="167">
        <v>1.67E-2</v>
      </c>
      <c r="AS23" s="280">
        <v>1.5599999999999999E-2</v>
      </c>
      <c r="AT23" s="281">
        <v>1.5299999999999999E-2</v>
      </c>
      <c r="AU23" s="281">
        <v>1.5100000000000001E-2</v>
      </c>
      <c r="AV23" s="281">
        <v>1.5100000000000001E-2</v>
      </c>
      <c r="AW23" s="280">
        <v>1.5599999999999999E-2</v>
      </c>
      <c r="AX23" s="280">
        <v>1.5599999999999999E-2</v>
      </c>
      <c r="AY23" s="280">
        <v>1.5699999999999999E-2</v>
      </c>
      <c r="AZ23" s="280">
        <v>1.5800000000000002E-2</v>
      </c>
      <c r="BA23" s="280">
        <v>1.66E-2</v>
      </c>
      <c r="BB23" s="281">
        <v>1.6899999999999998E-2</v>
      </c>
      <c r="BC23" s="281">
        <v>1.72E-2</v>
      </c>
      <c r="BD23" s="281">
        <v>1.7299999999999999E-2</v>
      </c>
      <c r="BE23" s="280">
        <v>1.7899999999999999E-2</v>
      </c>
      <c r="BF23" s="280">
        <v>1.8200000000000001E-2</v>
      </c>
      <c r="BG23" s="1328">
        <v>1.83E-2</v>
      </c>
      <c r="BH23" s="281">
        <v>1.83E-2</v>
      </c>
      <c r="BI23" s="1328">
        <v>1.8700000000000001E-2</v>
      </c>
      <c r="BJ23" s="281">
        <v>1.8499999999999999E-2</v>
      </c>
      <c r="BK23" s="281">
        <v>1.8100000000000002E-2</v>
      </c>
      <c r="BL23" s="1328">
        <v>1.78E-2</v>
      </c>
      <c r="BM23" s="1328">
        <v>1.7600000000000001E-2</v>
      </c>
      <c r="BN23" s="1328">
        <v>1.7399999999999999E-2</v>
      </c>
      <c r="BO23" s="1328">
        <v>1.7399999999999999E-2</v>
      </c>
      <c r="BP23" s="1328">
        <v>1.7399999999999999E-2</v>
      </c>
      <c r="BQ23" s="1328">
        <v>1.77E-2</v>
      </c>
      <c r="BR23" s="282">
        <v>1.7559999999999999E-2</v>
      </c>
    </row>
    <row r="24" spans="2:70" ht="19.5" customHeight="1">
      <c r="B24" s="71"/>
      <c r="C24" s="206"/>
      <c r="D24" s="1886" t="s">
        <v>28</v>
      </c>
      <c r="E24" s="1887"/>
      <c r="F24" s="208"/>
      <c r="H24" s="316"/>
      <c r="I24" s="285"/>
      <c r="J24" s="285"/>
      <c r="K24" s="285"/>
      <c r="L24" s="285"/>
      <c r="M24" s="285"/>
      <c r="N24" s="285"/>
      <c r="O24" s="285"/>
      <c r="P24" s="285"/>
      <c r="Q24" s="285"/>
      <c r="R24" s="285"/>
      <c r="S24" s="285"/>
      <c r="T24" s="285"/>
      <c r="U24" s="285"/>
      <c r="V24" s="285"/>
      <c r="W24" s="285"/>
      <c r="X24" s="285"/>
      <c r="Y24" s="285"/>
      <c r="Z24" s="285"/>
      <c r="AA24" s="285"/>
      <c r="AB24" s="286"/>
      <c r="AC24" s="286"/>
      <c r="AD24" s="285"/>
      <c r="AE24" s="286"/>
      <c r="AF24" s="286"/>
      <c r="AK24" s="286"/>
      <c r="AL24" s="286"/>
      <c r="AM24" s="286"/>
      <c r="AN24" s="285"/>
      <c r="AS24" s="3"/>
      <c r="AT24" s="263"/>
      <c r="AU24" s="263"/>
      <c r="AV24" s="263"/>
      <c r="AW24" s="3"/>
      <c r="AX24" s="3"/>
      <c r="AY24" s="3"/>
      <c r="AZ24" s="3"/>
      <c r="BA24" s="3"/>
      <c r="BB24" s="263"/>
      <c r="BC24" s="3"/>
      <c r="BD24" s="263"/>
      <c r="BE24" s="3"/>
      <c r="BF24" s="3"/>
      <c r="BG24" s="3"/>
      <c r="BH24" s="3"/>
      <c r="BI24" s="1410"/>
      <c r="BJ24" s="3"/>
      <c r="BK24" s="3"/>
      <c r="BL24" s="3"/>
      <c r="BM24" s="3"/>
      <c r="BN24" s="3"/>
      <c r="BO24" s="3"/>
      <c r="BP24" s="3"/>
      <c r="BQ24" s="1410"/>
      <c r="BR24" s="3"/>
    </row>
    <row r="25" spans="2:70" ht="19.5" customHeight="1">
      <c r="B25" s="71"/>
      <c r="C25" s="206"/>
      <c r="D25" s="1886" t="s">
        <v>26</v>
      </c>
      <c r="E25" s="1887"/>
      <c r="F25" s="208"/>
      <c r="H25" s="264" t="s">
        <v>461</v>
      </c>
      <c r="I25" s="265"/>
      <c r="J25" s="265"/>
      <c r="K25" s="265"/>
      <c r="L25" s="265"/>
      <c r="M25" s="265"/>
      <c r="N25" s="265"/>
      <c r="O25" s="265"/>
      <c r="P25" s="265"/>
      <c r="Q25" s="265"/>
      <c r="R25" s="265"/>
      <c r="S25" s="265"/>
      <c r="T25" s="265"/>
      <c r="U25" s="265"/>
      <c r="V25" s="265"/>
      <c r="W25" s="265"/>
      <c r="X25" s="265"/>
      <c r="Y25" s="265"/>
      <c r="Z25" s="265"/>
      <c r="AA25" s="265"/>
      <c r="AB25" s="266"/>
      <c r="AC25" s="266"/>
      <c r="AD25" s="265"/>
      <c r="AE25" s="266"/>
      <c r="AF25" s="266"/>
      <c r="AK25" s="266"/>
      <c r="AL25" s="266"/>
      <c r="AM25" s="266"/>
      <c r="AN25" s="265"/>
      <c r="AS25" s="3"/>
      <c r="AT25" s="263"/>
      <c r="AU25" s="263"/>
      <c r="AV25" s="263"/>
      <c r="AW25" s="3"/>
      <c r="AX25" s="3"/>
      <c r="AY25" s="3"/>
      <c r="AZ25" s="3"/>
      <c r="BA25" s="3"/>
      <c r="BB25" s="263"/>
      <c r="BC25" s="3"/>
      <c r="BD25" s="26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1410"/>
      <c r="BR25" s="3"/>
    </row>
    <row r="26" spans="2:70" ht="19.5" customHeight="1" thickBot="1">
      <c r="B26" s="71"/>
      <c r="C26" s="206"/>
      <c r="D26" s="1886" t="s">
        <v>30</v>
      </c>
      <c r="E26" s="1887"/>
      <c r="F26" s="208"/>
      <c r="H26" s="267" t="s">
        <v>39</v>
      </c>
      <c r="I26" s="288" t="s">
        <v>453</v>
      </c>
      <c r="J26" s="288" t="s">
        <v>454</v>
      </c>
      <c r="K26" s="288" t="s">
        <v>455</v>
      </c>
      <c r="L26" s="288" t="s">
        <v>456</v>
      </c>
      <c r="M26" s="288" t="s">
        <v>44</v>
      </c>
      <c r="N26" s="288" t="s">
        <v>45</v>
      </c>
      <c r="O26" s="288" t="s">
        <v>46</v>
      </c>
      <c r="P26" s="288" t="s">
        <v>47</v>
      </c>
      <c r="Q26" s="288" t="s">
        <v>48</v>
      </c>
      <c r="R26" s="288" t="s">
        <v>49</v>
      </c>
      <c r="S26" s="288" t="s">
        <v>50</v>
      </c>
      <c r="T26" s="288" t="s">
        <v>51</v>
      </c>
      <c r="U26" s="288" t="s">
        <v>52</v>
      </c>
      <c r="V26" s="288" t="s">
        <v>53</v>
      </c>
      <c r="W26" s="288" t="s">
        <v>54</v>
      </c>
      <c r="X26" s="288" t="s">
        <v>55</v>
      </c>
      <c r="Y26" s="288" t="s">
        <v>56</v>
      </c>
      <c r="Z26" s="288" t="s">
        <v>57</v>
      </c>
      <c r="AA26" s="288" t="s">
        <v>58</v>
      </c>
      <c r="AB26" s="288" t="s">
        <v>59</v>
      </c>
      <c r="AC26" s="288" t="s">
        <v>60</v>
      </c>
      <c r="AD26" s="288" t="s">
        <v>61</v>
      </c>
      <c r="AE26" s="288" t="s">
        <v>62</v>
      </c>
      <c r="AF26" s="288" t="s">
        <v>63</v>
      </c>
      <c r="AG26" s="82"/>
      <c r="AH26" s="82"/>
      <c r="AI26" s="82"/>
      <c r="AJ26" s="82"/>
      <c r="AK26" s="288" t="s">
        <v>64</v>
      </c>
      <c r="AL26" s="288" t="s">
        <v>65</v>
      </c>
      <c r="AM26" s="288" t="s">
        <v>66</v>
      </c>
      <c r="AN26" s="288" t="s">
        <v>67</v>
      </c>
      <c r="AO26" s="78" t="s">
        <v>68</v>
      </c>
      <c r="AP26" s="78" t="s">
        <v>69</v>
      </c>
      <c r="AQ26" s="78" t="s">
        <v>70</v>
      </c>
      <c r="AR26" s="78" t="s">
        <v>71</v>
      </c>
      <c r="AS26" s="269" t="s">
        <v>72</v>
      </c>
      <c r="AT26" s="78" t="s">
        <v>73</v>
      </c>
      <c r="AU26" s="78" t="s">
        <v>74</v>
      </c>
      <c r="AV26" s="81" t="s">
        <v>75</v>
      </c>
      <c r="AW26" s="78" t="s">
        <v>76</v>
      </c>
      <c r="AX26" s="78" t="s">
        <v>134</v>
      </c>
      <c r="AY26" s="78" t="s">
        <v>78</v>
      </c>
      <c r="AZ26" s="78" t="s">
        <v>79</v>
      </c>
      <c r="BA26" s="78" t="s">
        <v>80</v>
      </c>
      <c r="BB26" s="78" t="s">
        <v>81</v>
      </c>
      <c r="BC26" s="78" t="s">
        <v>82</v>
      </c>
      <c r="BD26" s="78" t="s">
        <v>83</v>
      </c>
      <c r="BE26" s="78" t="str">
        <f>BE8</f>
        <v>1Q23</v>
      </c>
      <c r="BF26" s="78" t="str">
        <f t="shared" ref="BF26:BN26" si="2">BF8</f>
        <v>2Q23</v>
      </c>
      <c r="BG26" s="78" t="str">
        <f t="shared" si="2"/>
        <v>3Q23</v>
      </c>
      <c r="BH26" s="78" t="str">
        <f t="shared" si="2"/>
        <v>4Q23</v>
      </c>
      <c r="BI26" s="78" t="str">
        <f t="shared" si="2"/>
        <v>1Q24</v>
      </c>
      <c r="BJ26" s="78" t="str">
        <f t="shared" si="2"/>
        <v>2Q24</v>
      </c>
      <c r="BK26" s="78" t="str">
        <f t="shared" si="2"/>
        <v>3Q24</v>
      </c>
      <c r="BL26" s="78" t="str">
        <f t="shared" si="2"/>
        <v>4Q24</v>
      </c>
      <c r="BM26" s="78" t="str">
        <f t="shared" si="2"/>
        <v>1Q25</v>
      </c>
      <c r="BN26" s="78" t="str">
        <f t="shared" si="2"/>
        <v>2Q25</v>
      </c>
      <c r="BO26" s="78" t="s">
        <v>855</v>
      </c>
      <c r="BP26" s="78" t="str">
        <f>BP21</f>
        <v>4Q25</v>
      </c>
      <c r="BQ26" s="78" t="str">
        <f t="shared" ref="BQ26:BR26" si="3">BQ8</f>
        <v>1Q26</v>
      </c>
      <c r="BR26" s="78" t="str">
        <f t="shared" si="3"/>
        <v>2Q26(E)</v>
      </c>
    </row>
    <row r="27" spans="2:70" ht="19.5" customHeight="1">
      <c r="B27" s="71"/>
      <c r="C27" s="206"/>
      <c r="D27" s="1886" t="s">
        <v>33</v>
      </c>
      <c r="E27" s="1887"/>
      <c r="F27" s="208"/>
      <c r="H27" s="289" t="s">
        <v>462</v>
      </c>
      <c r="I27" s="83">
        <v>234933.7</v>
      </c>
      <c r="J27" s="83">
        <v>237203.3</v>
      </c>
      <c r="K27" s="83">
        <v>240396.79999999999</v>
      </c>
      <c r="L27" s="83">
        <v>237078.8</v>
      </c>
      <c r="M27" s="83">
        <v>231725.2</v>
      </c>
      <c r="N27" s="83">
        <v>230373.3</v>
      </c>
      <c r="O27" s="83">
        <v>234068.5</v>
      </c>
      <c r="P27" s="83">
        <v>237822.1</v>
      </c>
      <c r="Q27" s="83">
        <v>236190.3</v>
      </c>
      <c r="R27" s="83">
        <v>237321.8</v>
      </c>
      <c r="S27" s="83">
        <v>237057.5</v>
      </c>
      <c r="T27" s="83">
        <v>242720.7</v>
      </c>
      <c r="U27" s="83">
        <v>243987.5</v>
      </c>
      <c r="V27" s="83">
        <v>247325.7</v>
      </c>
      <c r="W27" s="83">
        <v>250790.9</v>
      </c>
      <c r="X27" s="83">
        <v>260005.5</v>
      </c>
      <c r="Y27" s="83">
        <v>258175.8</v>
      </c>
      <c r="Z27" s="83">
        <v>261943.7</v>
      </c>
      <c r="AA27" s="83">
        <v>266221.2</v>
      </c>
      <c r="AB27" s="84">
        <v>271058</v>
      </c>
      <c r="AC27" s="84">
        <v>271343.8</v>
      </c>
      <c r="AD27" s="83">
        <v>274929.59999999998</v>
      </c>
      <c r="AE27" s="84">
        <v>280811.3</v>
      </c>
      <c r="AF27" s="84">
        <v>292568.40000000002</v>
      </c>
      <c r="AK27" s="84">
        <v>294209.90000000002</v>
      </c>
      <c r="AL27" s="84">
        <v>300326.7</v>
      </c>
      <c r="AM27" s="84">
        <v>308276.90000000002</v>
      </c>
      <c r="AN27" s="83">
        <v>319670</v>
      </c>
      <c r="AO27" s="83">
        <v>322780.7</v>
      </c>
      <c r="AP27" s="83">
        <v>325624.09999999998</v>
      </c>
      <c r="AQ27" s="83">
        <v>330546.2</v>
      </c>
      <c r="AR27" s="83">
        <v>340933.5</v>
      </c>
      <c r="AS27" s="192">
        <v>350301.4</v>
      </c>
      <c r="AT27" s="193">
        <v>368255.6</v>
      </c>
      <c r="AU27" s="193">
        <v>374968.5</v>
      </c>
      <c r="AV27" s="193">
        <v>381904.1</v>
      </c>
      <c r="AW27" s="192">
        <v>382201.9</v>
      </c>
      <c r="AX27" s="192">
        <v>387076.3</v>
      </c>
      <c r="AY27" s="192">
        <v>399176.4</v>
      </c>
      <c r="AZ27" s="192">
        <v>413968.2</v>
      </c>
      <c r="BA27" s="192">
        <v>423173.6</v>
      </c>
      <c r="BB27" s="193">
        <v>429473.3</v>
      </c>
      <c r="BC27" s="193">
        <v>440991.1</v>
      </c>
      <c r="BD27" s="193">
        <v>457701.9</v>
      </c>
      <c r="BE27" s="192">
        <v>445333.7</v>
      </c>
      <c r="BF27" s="192">
        <v>444838.9</v>
      </c>
      <c r="BG27" s="1322">
        <v>451544.6</v>
      </c>
      <c r="BH27" s="193">
        <v>461556.4</v>
      </c>
      <c r="BI27" s="1322">
        <v>463470.5</v>
      </c>
      <c r="BJ27" s="193">
        <v>470492.4</v>
      </c>
      <c r="BK27" s="193">
        <v>480227.8</v>
      </c>
      <c r="BL27" s="1322">
        <v>485619</v>
      </c>
      <c r="BM27" s="1322">
        <v>490342.8</v>
      </c>
      <c r="BN27" s="1322">
        <v>492492.7</v>
      </c>
      <c r="BO27" s="1322">
        <v>491867.2</v>
      </c>
      <c r="BP27" s="1322">
        <v>503167.9</v>
      </c>
      <c r="BQ27" s="1322">
        <v>506341.26111111109</v>
      </c>
      <c r="BR27" s="195">
        <v>514366.32857142854</v>
      </c>
    </row>
    <row r="28" spans="2:70" ht="19.5" customHeight="1">
      <c r="B28" s="71"/>
      <c r="C28" s="1875"/>
      <c r="D28" s="1875"/>
      <c r="E28" s="1876"/>
      <c r="F28" s="56"/>
      <c r="H28" s="294" t="s">
        <v>254</v>
      </c>
      <c r="I28" s="83">
        <v>3076.6</v>
      </c>
      <c r="J28" s="83">
        <v>3059.9</v>
      </c>
      <c r="K28" s="83">
        <v>3021.3</v>
      </c>
      <c r="L28" s="83">
        <v>2871.3</v>
      </c>
      <c r="M28" s="83">
        <v>2646.5</v>
      </c>
      <c r="N28" s="83">
        <v>2524.1999999999998</v>
      </c>
      <c r="O28" s="83">
        <v>2473.3000000000002</v>
      </c>
      <c r="P28" s="83">
        <v>2434.1</v>
      </c>
      <c r="Q28" s="83">
        <v>2336.3000000000002</v>
      </c>
      <c r="R28" s="83">
        <v>2341.4</v>
      </c>
      <c r="S28" s="83">
        <v>2294.1999999999998</v>
      </c>
      <c r="T28" s="83">
        <v>2241</v>
      </c>
      <c r="U28" s="83">
        <v>2111.1999999999998</v>
      </c>
      <c r="V28" s="83">
        <v>1984.6</v>
      </c>
      <c r="W28" s="83">
        <v>1933.5</v>
      </c>
      <c r="X28" s="83">
        <v>1909.2</v>
      </c>
      <c r="Y28" s="83">
        <v>1867.1</v>
      </c>
      <c r="Z28" s="83">
        <v>1864</v>
      </c>
      <c r="AA28" s="83">
        <v>1867.7</v>
      </c>
      <c r="AB28" s="84">
        <v>1887.6</v>
      </c>
      <c r="AC28" s="84">
        <v>1877.5</v>
      </c>
      <c r="AD28" s="83">
        <v>1953.2</v>
      </c>
      <c r="AE28" s="84">
        <v>2036</v>
      </c>
      <c r="AF28" s="84">
        <v>2123.5</v>
      </c>
      <c r="AK28" s="84">
        <v>2155.9</v>
      </c>
      <c r="AL28" s="84">
        <v>2282.9</v>
      </c>
      <c r="AM28" s="84">
        <v>2407</v>
      </c>
      <c r="AN28" s="83">
        <v>2523.5</v>
      </c>
      <c r="AO28" s="83">
        <v>2537.9</v>
      </c>
      <c r="AP28" s="83">
        <v>2571.9</v>
      </c>
      <c r="AQ28" s="83">
        <v>2546.5</v>
      </c>
      <c r="AR28" s="83">
        <v>2494.6999999999998</v>
      </c>
      <c r="AS28" s="192">
        <v>2440.6999999999998</v>
      </c>
      <c r="AT28" s="193">
        <v>2371.8000000000002</v>
      </c>
      <c r="AU28" s="193">
        <v>2267.1</v>
      </c>
      <c r="AV28" s="193">
        <v>2214.6999999999998</v>
      </c>
      <c r="AW28" s="192">
        <v>2154.4</v>
      </c>
      <c r="AX28" s="192">
        <v>2175.5</v>
      </c>
      <c r="AY28" s="192">
        <v>2262.3000000000002</v>
      </c>
      <c r="AZ28" s="192">
        <v>2457.6</v>
      </c>
      <c r="BA28" s="192">
        <v>2640.1</v>
      </c>
      <c r="BB28" s="193">
        <v>2938.2</v>
      </c>
      <c r="BC28" s="193">
        <v>3492.3</v>
      </c>
      <c r="BD28" s="193">
        <v>4373.2</v>
      </c>
      <c r="BE28" s="192">
        <v>4767.7</v>
      </c>
      <c r="BF28" s="192">
        <v>4966.5</v>
      </c>
      <c r="BG28" s="1322">
        <v>5167.3</v>
      </c>
      <c r="BH28" s="193">
        <v>5388.2</v>
      </c>
      <c r="BI28" s="1322">
        <v>5316.3</v>
      </c>
      <c r="BJ28" s="193">
        <v>5265.2</v>
      </c>
      <c r="BK28" s="193">
        <v>5260.6</v>
      </c>
      <c r="BL28" s="1322">
        <v>5204.6000000000004</v>
      </c>
      <c r="BM28" s="1322">
        <v>5033.8999999999996</v>
      </c>
      <c r="BN28" s="1322">
        <v>4901.8</v>
      </c>
      <c r="BO28" s="1322">
        <v>4781.8999999999996</v>
      </c>
      <c r="BP28" s="1322">
        <v>4812</v>
      </c>
      <c r="BQ28" s="1322">
        <v>4746.5</v>
      </c>
      <c r="BR28" s="195">
        <v>4877.1709677419358</v>
      </c>
    </row>
    <row r="29" spans="2:70" ht="19.5" customHeight="1">
      <c r="B29" s="245"/>
      <c r="C29" s="1875" t="s">
        <v>7</v>
      </c>
      <c r="D29" s="1875"/>
      <c r="E29" s="1890"/>
      <c r="F29" s="75"/>
      <c r="H29" s="295" t="s">
        <v>255</v>
      </c>
      <c r="I29" s="149">
        <v>5.2499999999999998E-2</v>
      </c>
      <c r="J29" s="149">
        <v>5.1700000000000003E-2</v>
      </c>
      <c r="K29" s="149">
        <v>4.99E-2</v>
      </c>
      <c r="L29" s="149">
        <v>4.82E-2</v>
      </c>
      <c r="M29" s="149">
        <v>4.6300000000000001E-2</v>
      </c>
      <c r="N29" s="149">
        <v>4.3900000000000002E-2</v>
      </c>
      <c r="O29" s="149">
        <v>4.19E-2</v>
      </c>
      <c r="P29" s="149">
        <v>4.0599999999999997E-2</v>
      </c>
      <c r="Q29" s="149">
        <v>4.0099999999999997E-2</v>
      </c>
      <c r="R29" s="149">
        <v>3.9600000000000003E-2</v>
      </c>
      <c r="S29" s="149">
        <v>3.8399999999999997E-2</v>
      </c>
      <c r="T29" s="149">
        <v>3.6600000000000001E-2</v>
      </c>
      <c r="U29" s="149">
        <v>3.5099999999999999E-2</v>
      </c>
      <c r="V29" s="149">
        <v>3.2199999999999999E-2</v>
      </c>
      <c r="W29" s="149">
        <v>3.0599999999999999E-2</v>
      </c>
      <c r="X29" s="149">
        <v>2.9100000000000001E-2</v>
      </c>
      <c r="Y29" s="149">
        <v>2.9100000000000001E-2</v>
      </c>
      <c r="Z29" s="149">
        <v>2.86E-2</v>
      </c>
      <c r="AA29" s="149">
        <v>2.7900000000000001E-2</v>
      </c>
      <c r="AB29" s="148">
        <v>2.7699999999999999E-2</v>
      </c>
      <c r="AC29" s="148">
        <v>2.81E-2</v>
      </c>
      <c r="AD29" s="149">
        <v>2.8500000000000001E-2</v>
      </c>
      <c r="AE29" s="148">
        <v>2.8799999999999999E-2</v>
      </c>
      <c r="AF29" s="148">
        <v>2.8799999999999999E-2</v>
      </c>
      <c r="AK29" s="148">
        <v>2.9700000000000001E-2</v>
      </c>
      <c r="AL29" s="148">
        <v>3.0499999999999999E-2</v>
      </c>
      <c r="AM29" s="148">
        <v>3.0977056242505414E-2</v>
      </c>
      <c r="AN29" s="149">
        <v>3.1300000000000001E-2</v>
      </c>
      <c r="AO29" s="149">
        <v>3.1899999999999998E-2</v>
      </c>
      <c r="AP29" s="149">
        <v>3.1699999999999999E-2</v>
      </c>
      <c r="AQ29" s="149">
        <v>3.0599999999999999E-2</v>
      </c>
      <c r="AR29" s="149">
        <v>2.9000000000000001E-2</v>
      </c>
      <c r="AS29" s="275">
        <v>2.8000000000000001E-2</v>
      </c>
      <c r="AT29" s="276">
        <v>2.5899999999999999E-2</v>
      </c>
      <c r="AU29" s="276">
        <v>2.41E-2</v>
      </c>
      <c r="AV29" s="276">
        <v>2.3099999999999999E-2</v>
      </c>
      <c r="AW29" s="275">
        <v>2.29E-2</v>
      </c>
      <c r="AX29" s="275">
        <v>2.2499999999999999E-2</v>
      </c>
      <c r="AY29" s="275">
        <v>2.2499999999999999E-2</v>
      </c>
      <c r="AZ29" s="275">
        <v>2.3599999999999999E-2</v>
      </c>
      <c r="BA29" s="275">
        <v>2.53E-2</v>
      </c>
      <c r="BB29" s="276">
        <v>2.7400000000000001E-2</v>
      </c>
      <c r="BC29" s="276">
        <v>3.1399999999999997E-2</v>
      </c>
      <c r="BD29" s="276">
        <v>3.7900000000000003E-2</v>
      </c>
      <c r="BE29" s="275">
        <v>4.3400000000000001E-2</v>
      </c>
      <c r="BF29" s="275">
        <v>4.48E-2</v>
      </c>
      <c r="BG29" s="1327">
        <v>4.5400000000000003E-2</v>
      </c>
      <c r="BH29" s="276">
        <v>4.6300000000000001E-2</v>
      </c>
      <c r="BI29" s="1327">
        <v>4.6100000000000002E-2</v>
      </c>
      <c r="BJ29" s="276">
        <v>4.4999999999999998E-2</v>
      </c>
      <c r="BK29" s="276">
        <v>4.36E-2</v>
      </c>
      <c r="BL29" s="1327">
        <v>4.2599999999999999E-2</v>
      </c>
      <c r="BM29" s="1327">
        <v>4.1599999999999998E-2</v>
      </c>
      <c r="BN29" s="1327">
        <v>3.9899999999999998E-2</v>
      </c>
      <c r="BO29" s="1327">
        <v>3.8600000000000002E-2</v>
      </c>
      <c r="BP29" s="1327">
        <v>3.7900000000000003E-2</v>
      </c>
      <c r="BQ29" s="1327">
        <v>3.7999999999999999E-2</v>
      </c>
      <c r="BR29" s="277">
        <v>3.7999999999999999E-2</v>
      </c>
    </row>
    <row r="30" spans="2:70" ht="19.5" customHeight="1">
      <c r="B30" s="245"/>
      <c r="C30" s="56"/>
      <c r="D30" s="235"/>
      <c r="E30" s="283"/>
      <c r="F30" s="56"/>
      <c r="H30" s="289" t="s">
        <v>463</v>
      </c>
      <c r="I30" s="83">
        <v>227389.5</v>
      </c>
      <c r="J30" s="83">
        <v>230077.6</v>
      </c>
      <c r="K30" s="83">
        <v>233317.1</v>
      </c>
      <c r="L30" s="83">
        <v>229485.2</v>
      </c>
      <c r="M30" s="83">
        <v>224205.8</v>
      </c>
      <c r="N30" s="83">
        <v>223198.7</v>
      </c>
      <c r="O30" s="83">
        <v>227081.4</v>
      </c>
      <c r="P30" s="83">
        <v>230486.3</v>
      </c>
      <c r="Q30" s="83">
        <v>229124.3</v>
      </c>
      <c r="R30" s="83">
        <v>229075.9</v>
      </c>
      <c r="S30" s="83">
        <v>228332.2</v>
      </c>
      <c r="T30" s="83">
        <v>233709.9</v>
      </c>
      <c r="U30" s="83">
        <v>235839.1</v>
      </c>
      <c r="V30" s="83">
        <v>237641.3</v>
      </c>
      <c r="W30" s="83">
        <v>241189.6</v>
      </c>
      <c r="X30" s="83">
        <v>249691.5</v>
      </c>
      <c r="Y30" s="83">
        <v>249593.60000000001</v>
      </c>
      <c r="Z30" s="83">
        <v>254647.2</v>
      </c>
      <c r="AA30" s="83">
        <v>259135.4</v>
      </c>
      <c r="AB30" s="84">
        <v>263163.5</v>
      </c>
      <c r="AC30" s="84">
        <v>263231.2</v>
      </c>
      <c r="AD30" s="83">
        <v>266748.5</v>
      </c>
      <c r="AE30" s="84">
        <v>273020.90000000002</v>
      </c>
      <c r="AF30" s="84">
        <v>284214.5</v>
      </c>
      <c r="AK30" s="84">
        <v>287458.7</v>
      </c>
      <c r="AL30" s="84">
        <v>294546.8</v>
      </c>
      <c r="AM30" s="84">
        <v>299339.5</v>
      </c>
      <c r="AN30" s="83">
        <v>308983.2</v>
      </c>
      <c r="AO30" s="83">
        <v>311609</v>
      </c>
      <c r="AP30" s="83">
        <v>313777.3</v>
      </c>
      <c r="AQ30" s="83">
        <v>318455.09999999998</v>
      </c>
      <c r="AR30" s="83">
        <v>328548.90000000002</v>
      </c>
      <c r="AS30" s="192">
        <v>339398.40000000002</v>
      </c>
      <c r="AT30" s="193">
        <v>359172.2</v>
      </c>
      <c r="AU30" s="193">
        <v>364740.2</v>
      </c>
      <c r="AV30" s="193">
        <v>371686.2</v>
      </c>
      <c r="AW30" s="192">
        <v>372305.1</v>
      </c>
      <c r="AX30" s="192">
        <v>377798.7</v>
      </c>
      <c r="AY30" s="192">
        <v>389588.2</v>
      </c>
      <c r="AZ30" s="192">
        <v>404871.9</v>
      </c>
      <c r="BA30" s="192">
        <v>414195.3</v>
      </c>
      <c r="BB30" s="193">
        <v>422138.8</v>
      </c>
      <c r="BC30" s="193">
        <v>433019.5</v>
      </c>
      <c r="BD30" s="193">
        <v>449080.6</v>
      </c>
      <c r="BE30" s="192">
        <v>433913.5</v>
      </c>
      <c r="BF30" s="192">
        <v>432670.3</v>
      </c>
      <c r="BG30" s="1322">
        <v>439351.8</v>
      </c>
      <c r="BH30" s="193">
        <v>448488.1</v>
      </c>
      <c r="BI30" s="1322">
        <v>451492.8</v>
      </c>
      <c r="BJ30" s="193">
        <v>458135.9</v>
      </c>
      <c r="BK30" s="193">
        <v>468098.4</v>
      </c>
      <c r="BL30" s="1322">
        <v>472158.2</v>
      </c>
      <c r="BM30" s="1322">
        <v>477196.4</v>
      </c>
      <c r="BN30" s="1322">
        <v>480272.8</v>
      </c>
      <c r="BO30" s="1322">
        <v>477714.4</v>
      </c>
      <c r="BP30" s="1322">
        <v>489572.4</v>
      </c>
      <c r="BQ30" s="1322">
        <v>493163.81111111108</v>
      </c>
      <c r="BR30" s="195">
        <v>503407.85824175819</v>
      </c>
    </row>
    <row r="31" spans="2:70" ht="19.5" customHeight="1">
      <c r="B31" s="245"/>
      <c r="C31" s="1875" t="s">
        <v>31</v>
      </c>
      <c r="D31" s="1875"/>
      <c r="E31" s="1890"/>
      <c r="F31" s="75"/>
      <c r="H31" s="294" t="s">
        <v>257</v>
      </c>
      <c r="I31" s="83">
        <v>1745.8</v>
      </c>
      <c r="J31" s="83">
        <v>1738.5</v>
      </c>
      <c r="K31" s="83">
        <v>1736.8</v>
      </c>
      <c r="L31" s="83">
        <v>1632.9</v>
      </c>
      <c r="M31" s="83">
        <v>1482.6</v>
      </c>
      <c r="N31" s="83">
        <v>1400.6</v>
      </c>
      <c r="O31" s="83">
        <v>1380.4</v>
      </c>
      <c r="P31" s="83">
        <v>1358.4</v>
      </c>
      <c r="Q31" s="83">
        <v>1301.4000000000001</v>
      </c>
      <c r="R31" s="83">
        <v>1263.2</v>
      </c>
      <c r="S31" s="83">
        <v>1187.4000000000001</v>
      </c>
      <c r="T31" s="83">
        <v>1148.5</v>
      </c>
      <c r="U31" s="83">
        <v>1075.7</v>
      </c>
      <c r="V31" s="83">
        <v>995.4</v>
      </c>
      <c r="W31" s="83">
        <v>923.4</v>
      </c>
      <c r="X31" s="83">
        <v>906.6</v>
      </c>
      <c r="Y31" s="83">
        <v>864.5</v>
      </c>
      <c r="Z31" s="83">
        <v>835.5</v>
      </c>
      <c r="AA31" s="83">
        <v>809.1</v>
      </c>
      <c r="AB31" s="84">
        <v>789.7</v>
      </c>
      <c r="AC31" s="84">
        <v>768.4</v>
      </c>
      <c r="AD31" s="83">
        <v>776.2</v>
      </c>
      <c r="AE31" s="84">
        <v>804</v>
      </c>
      <c r="AF31" s="84">
        <v>865.2</v>
      </c>
      <c r="AK31" s="84">
        <v>912</v>
      </c>
      <c r="AL31" s="84">
        <v>1000.7</v>
      </c>
      <c r="AM31" s="84">
        <v>1072.9000000000001</v>
      </c>
      <c r="AN31" s="83">
        <v>1151.3</v>
      </c>
      <c r="AO31" s="83">
        <v>1180.4000000000001</v>
      </c>
      <c r="AP31" s="83">
        <v>1191.2</v>
      </c>
      <c r="AQ31" s="83">
        <v>1156.3</v>
      </c>
      <c r="AR31" s="83">
        <v>1111.2</v>
      </c>
      <c r="AS31" s="192">
        <v>1078.8</v>
      </c>
      <c r="AT31" s="193">
        <v>1002.1</v>
      </c>
      <c r="AU31" s="193">
        <v>864.1</v>
      </c>
      <c r="AV31" s="193">
        <v>768.8</v>
      </c>
      <c r="AW31" s="192">
        <v>688.6</v>
      </c>
      <c r="AX31" s="192">
        <v>665.8</v>
      </c>
      <c r="AY31" s="192">
        <v>675.5</v>
      </c>
      <c r="AZ31" s="192">
        <v>782.8</v>
      </c>
      <c r="BA31" s="192">
        <v>907.2</v>
      </c>
      <c r="BB31" s="193">
        <v>1090.3</v>
      </c>
      <c r="BC31" s="193">
        <v>1541.3</v>
      </c>
      <c r="BD31" s="193">
        <v>2336.3000000000002</v>
      </c>
      <c r="BE31" s="192">
        <v>2805.8</v>
      </c>
      <c r="BF31" s="192">
        <v>2913.2</v>
      </c>
      <c r="BG31" s="1322">
        <v>3076.4</v>
      </c>
      <c r="BH31" s="193">
        <v>3257.4</v>
      </c>
      <c r="BI31" s="1322">
        <v>3167.2</v>
      </c>
      <c r="BJ31" s="193">
        <v>3110.2</v>
      </c>
      <c r="BK31" s="193">
        <v>3194.5</v>
      </c>
      <c r="BL31" s="1322">
        <v>3103.3</v>
      </c>
      <c r="BM31" s="1322">
        <v>2911.3</v>
      </c>
      <c r="BN31" s="1322">
        <v>2783.1</v>
      </c>
      <c r="BO31" s="1322">
        <v>2628.2</v>
      </c>
      <c r="BP31" s="1322">
        <v>2598.1</v>
      </c>
      <c r="BQ31" s="1322">
        <v>2537.5</v>
      </c>
      <c r="BR31" s="195">
        <v>2643</v>
      </c>
    </row>
    <row r="32" spans="2:70" ht="19.5" customHeight="1">
      <c r="B32" s="245"/>
      <c r="C32" s="56"/>
      <c r="D32" s="235"/>
      <c r="E32" s="283"/>
      <c r="F32" s="56"/>
      <c r="H32" s="295" t="s">
        <v>255</v>
      </c>
      <c r="I32" s="149">
        <v>3.0800000000000001E-2</v>
      </c>
      <c r="J32" s="149">
        <v>3.0300000000000001E-2</v>
      </c>
      <c r="K32" s="149">
        <v>2.9499999999999998E-2</v>
      </c>
      <c r="L32" s="149">
        <v>2.8299999999999999E-2</v>
      </c>
      <c r="M32" s="149">
        <v>2.6800000000000001E-2</v>
      </c>
      <c r="N32" s="149">
        <v>2.52E-2</v>
      </c>
      <c r="O32" s="149">
        <v>2.41E-2</v>
      </c>
      <c r="P32" s="149">
        <v>2.3400000000000001E-2</v>
      </c>
      <c r="Q32" s="149">
        <v>2.3E-2</v>
      </c>
      <c r="R32" s="149">
        <v>2.2100000000000002E-2</v>
      </c>
      <c r="S32" s="149">
        <v>2.06E-2</v>
      </c>
      <c r="T32" s="149">
        <v>1.95E-2</v>
      </c>
      <c r="U32" s="149">
        <v>1.8499999999999999E-2</v>
      </c>
      <c r="V32" s="149">
        <v>1.6799999999999999E-2</v>
      </c>
      <c r="W32" s="149">
        <v>1.52E-2</v>
      </c>
      <c r="X32" s="149">
        <v>1.44E-2</v>
      </c>
      <c r="Y32" s="149">
        <v>1.3899999999999999E-2</v>
      </c>
      <c r="Z32" s="149">
        <v>1.32E-2</v>
      </c>
      <c r="AA32" s="149">
        <v>1.24E-2</v>
      </c>
      <c r="AB32" s="148">
        <v>1.1899999999999999E-2</v>
      </c>
      <c r="AC32" s="148">
        <v>1.18E-2</v>
      </c>
      <c r="AD32" s="149">
        <v>1.17E-2</v>
      </c>
      <c r="AE32" s="148">
        <v>1.17E-2</v>
      </c>
      <c r="AF32" s="148">
        <v>1.21E-2</v>
      </c>
      <c r="AK32" s="148">
        <v>1.29E-2</v>
      </c>
      <c r="AL32" s="148">
        <v>1.3599999999999999E-2</v>
      </c>
      <c r="AM32" s="148">
        <v>1.422002151548587E-2</v>
      </c>
      <c r="AN32" s="149">
        <v>1.4800000000000001E-2</v>
      </c>
      <c r="AO32" s="149">
        <v>1.54E-2</v>
      </c>
      <c r="AP32" s="149">
        <v>1.52E-2</v>
      </c>
      <c r="AQ32" s="149">
        <v>1.44E-2</v>
      </c>
      <c r="AR32" s="149">
        <v>1.34E-2</v>
      </c>
      <c r="AS32" s="275">
        <v>1.2800000000000001E-2</v>
      </c>
      <c r="AT32" s="276">
        <v>1.12E-2</v>
      </c>
      <c r="AU32" s="276">
        <v>9.4000000000000004E-3</v>
      </c>
      <c r="AV32" s="276">
        <v>8.2000000000000007E-3</v>
      </c>
      <c r="AW32" s="275">
        <v>7.4999999999999997E-3</v>
      </c>
      <c r="AX32" s="275">
        <v>7.1000000000000004E-3</v>
      </c>
      <c r="AY32" s="275">
        <v>6.8999999999999999E-3</v>
      </c>
      <c r="AZ32" s="275">
        <v>7.7000000000000002E-3</v>
      </c>
      <c r="BA32" s="275">
        <v>8.8999999999999999E-3</v>
      </c>
      <c r="BB32" s="276">
        <v>1.04E-2</v>
      </c>
      <c r="BC32" s="276">
        <v>1.41E-2</v>
      </c>
      <c r="BD32" s="276">
        <v>2.06E-2</v>
      </c>
      <c r="BE32" s="275">
        <v>2.6200000000000001E-2</v>
      </c>
      <c r="BF32" s="275">
        <v>2.7E-2</v>
      </c>
      <c r="BG32" s="1327">
        <v>2.7799999999999998E-2</v>
      </c>
      <c r="BH32" s="276">
        <v>2.8799999999999999E-2</v>
      </c>
      <c r="BI32" s="1327">
        <v>2.8199999999999999E-2</v>
      </c>
      <c r="BJ32" s="276">
        <v>2.7300000000000001E-2</v>
      </c>
      <c r="BK32" s="276">
        <v>2.7099999999999999E-2</v>
      </c>
      <c r="BL32" s="1327">
        <v>2.6100000000000002E-2</v>
      </c>
      <c r="BM32" s="1327">
        <v>2.47E-2</v>
      </c>
      <c r="BN32" s="1327">
        <v>2.3199999999999998E-2</v>
      </c>
      <c r="BO32" s="1327">
        <v>2.18E-2</v>
      </c>
      <c r="BP32" s="1327">
        <v>2.1100000000000001E-2</v>
      </c>
      <c r="BQ32" s="1327">
        <v>2.0899999999999998E-2</v>
      </c>
      <c r="BR32" s="277">
        <v>2.1100000000000001E-2</v>
      </c>
    </row>
    <row r="33" spans="2:70" ht="19.5" customHeight="1">
      <c r="B33" s="245"/>
      <c r="C33" s="1875" t="s">
        <v>17</v>
      </c>
      <c r="D33" s="1875"/>
      <c r="E33" s="1890"/>
      <c r="F33" s="75"/>
      <c r="H33" s="299" t="s">
        <v>258</v>
      </c>
      <c r="I33" s="301">
        <v>2.1700000000000001E-2</v>
      </c>
      <c r="J33" s="301">
        <v>2.1399999999999999E-2</v>
      </c>
      <c r="K33" s="301">
        <v>2.0400000000000001E-2</v>
      </c>
      <c r="L33" s="301">
        <v>1.9900000000000001E-2</v>
      </c>
      <c r="M33" s="301">
        <v>1.95E-2</v>
      </c>
      <c r="N33" s="301">
        <v>1.8700000000000001E-2</v>
      </c>
      <c r="O33" s="301">
        <v>1.78E-2</v>
      </c>
      <c r="P33" s="301">
        <v>1.72E-2</v>
      </c>
      <c r="Q33" s="301">
        <v>1.7100000000000001E-2</v>
      </c>
      <c r="R33" s="301">
        <v>1.7500000000000002E-2</v>
      </c>
      <c r="S33" s="301">
        <v>1.78E-2</v>
      </c>
      <c r="T33" s="301">
        <v>1.7100000000000001E-2</v>
      </c>
      <c r="U33" s="301">
        <v>1.66E-2</v>
      </c>
      <c r="V33" s="301">
        <v>1.54E-2</v>
      </c>
      <c r="W33" s="301">
        <v>1.54E-2</v>
      </c>
      <c r="X33" s="301">
        <v>1.47E-2</v>
      </c>
      <c r="Y33" s="301">
        <v>1.52E-2</v>
      </c>
      <c r="Z33" s="301">
        <v>1.54E-2</v>
      </c>
      <c r="AA33" s="301">
        <v>1.55E-2</v>
      </c>
      <c r="AB33" s="302">
        <v>1.5800000000000002E-2</v>
      </c>
      <c r="AC33" s="302">
        <v>1.6299999999999999E-2</v>
      </c>
      <c r="AD33" s="301">
        <v>1.6799999999999999E-2</v>
      </c>
      <c r="AE33" s="302">
        <v>1.7100000000000001E-2</v>
      </c>
      <c r="AF33" s="302">
        <v>1.67E-2</v>
      </c>
      <c r="AK33" s="302">
        <v>1.6899999999999998E-2</v>
      </c>
      <c r="AL33" s="302">
        <v>1.6899999999999998E-2</v>
      </c>
      <c r="AM33" s="302">
        <v>1.6757034727019542E-2</v>
      </c>
      <c r="AN33" s="301">
        <v>1.6500000000000001E-2</v>
      </c>
      <c r="AO33" s="301">
        <v>1.6500000000000001E-2</v>
      </c>
      <c r="AP33" s="301">
        <v>1.6500000000000001E-2</v>
      </c>
      <c r="AQ33" s="301">
        <v>1.6199999999999999E-2</v>
      </c>
      <c r="AR33" s="301">
        <v>1.5599999999999999E-2</v>
      </c>
      <c r="AS33" s="303">
        <v>1.52E-2</v>
      </c>
      <c r="AT33" s="304">
        <v>1.47E-2</v>
      </c>
      <c r="AU33" s="304">
        <v>1.46E-2</v>
      </c>
      <c r="AV33" s="304">
        <v>1.4800000000000001E-2</v>
      </c>
      <c r="AW33" s="303">
        <v>1.54E-2</v>
      </c>
      <c r="AX33" s="303">
        <v>1.55E-2</v>
      </c>
      <c r="AY33" s="303">
        <v>1.5599999999999999E-2</v>
      </c>
      <c r="AZ33" s="303">
        <v>1.5900000000000001E-2</v>
      </c>
      <c r="BA33" s="303">
        <v>1.6400000000000001E-2</v>
      </c>
      <c r="BB33" s="304">
        <v>1.7100000000000001E-2</v>
      </c>
      <c r="BC33" s="304">
        <v>1.7299999999999999E-2</v>
      </c>
      <c r="BD33" s="304">
        <v>1.7299999999999999E-2</v>
      </c>
      <c r="BE33" s="303">
        <v>1.72E-2</v>
      </c>
      <c r="BF33" s="303">
        <v>1.78E-2</v>
      </c>
      <c r="BG33" s="1330">
        <v>1.7600000000000001E-2</v>
      </c>
      <c r="BH33" s="304">
        <v>1.7500000000000002E-2</v>
      </c>
      <c r="BI33" s="1330">
        <v>1.7899999999999999E-2</v>
      </c>
      <c r="BJ33" s="304">
        <v>1.77E-2</v>
      </c>
      <c r="BK33" s="304">
        <v>1.6400000000000001E-2</v>
      </c>
      <c r="BL33" s="1330">
        <v>1.6500000000000001E-2</v>
      </c>
      <c r="BM33" s="1330">
        <v>1.6899999999999998E-2</v>
      </c>
      <c r="BN33" s="1330">
        <v>1.67E-2</v>
      </c>
      <c r="BO33" s="1739">
        <v>1.67E-2</v>
      </c>
      <c r="BP33" s="1330">
        <v>1.6899999999999998E-2</v>
      </c>
      <c r="BQ33" s="1330">
        <v>1.7100000000000001E-2</v>
      </c>
      <c r="BR33" s="306">
        <v>1.703E-2</v>
      </c>
    </row>
    <row r="34" spans="2:70" ht="19.5" customHeight="1">
      <c r="B34" s="245"/>
      <c r="C34" s="56"/>
      <c r="D34" s="235"/>
      <c r="E34" s="283"/>
      <c r="F34" s="56"/>
      <c r="H34" s="307" t="s">
        <v>259</v>
      </c>
      <c r="I34" s="321">
        <v>2.2700000000000001E-2</v>
      </c>
      <c r="J34" s="321">
        <v>2.23E-2</v>
      </c>
      <c r="K34" s="321">
        <v>2.12E-2</v>
      </c>
      <c r="L34" s="321">
        <v>2.0799999999999999E-2</v>
      </c>
      <c r="M34" s="321">
        <v>2.0400000000000001E-2</v>
      </c>
      <c r="N34" s="321">
        <v>1.9599999999999999E-2</v>
      </c>
      <c r="O34" s="321">
        <v>1.8499999999999999E-2</v>
      </c>
      <c r="P34" s="321">
        <v>1.7899999999999999E-2</v>
      </c>
      <c r="Q34" s="321">
        <v>1.78E-2</v>
      </c>
      <c r="R34" s="321">
        <v>1.8200000000000001E-2</v>
      </c>
      <c r="S34" s="321">
        <v>1.8499999999999999E-2</v>
      </c>
      <c r="T34" s="321">
        <v>1.7899999999999999E-2</v>
      </c>
      <c r="U34" s="321">
        <v>1.72E-2</v>
      </c>
      <c r="V34" s="321">
        <v>1.6E-2</v>
      </c>
      <c r="W34" s="321">
        <v>1.6E-2</v>
      </c>
      <c r="X34" s="321">
        <v>1.5299999999999999E-2</v>
      </c>
      <c r="Y34" s="321">
        <v>1.5599999999999999E-2</v>
      </c>
      <c r="Z34" s="321">
        <v>1.5800000000000002E-2</v>
      </c>
      <c r="AA34" s="321">
        <v>1.5800000000000002E-2</v>
      </c>
      <c r="AB34" s="322">
        <v>1.61E-2</v>
      </c>
      <c r="AC34" s="322">
        <v>1.66E-2</v>
      </c>
      <c r="AD34" s="321">
        <v>1.72E-2</v>
      </c>
      <c r="AE34" s="322">
        <v>1.7399999999999999E-2</v>
      </c>
      <c r="AF34" s="322">
        <v>1.7100000000000001E-2</v>
      </c>
      <c r="AK34" s="322">
        <v>1.7100000000000001E-2</v>
      </c>
      <c r="AL34" s="322">
        <v>1.7100000000000001E-2</v>
      </c>
      <c r="AM34" s="322">
        <v>1.7169294031211667E-2</v>
      </c>
      <c r="AN34" s="321">
        <v>1.7000000000000001E-2</v>
      </c>
      <c r="AO34" s="321">
        <v>1.7100000000000001E-2</v>
      </c>
      <c r="AP34" s="321">
        <v>1.7000000000000001E-2</v>
      </c>
      <c r="AQ34" s="321">
        <v>1.67E-2</v>
      </c>
      <c r="AR34" s="321">
        <v>1.61E-2</v>
      </c>
      <c r="AS34" s="311">
        <v>1.5599999999999999E-2</v>
      </c>
      <c r="AT34" s="312">
        <v>1.4999999999999999E-2</v>
      </c>
      <c r="AU34" s="312">
        <v>1.49E-2</v>
      </c>
      <c r="AV34" s="312">
        <v>1.5100000000000001E-2</v>
      </c>
      <c r="AW34" s="311">
        <v>1.5599999999999999E-2</v>
      </c>
      <c r="AX34" s="311">
        <v>1.5599999999999999E-2</v>
      </c>
      <c r="AY34" s="311">
        <v>1.5800000000000002E-2</v>
      </c>
      <c r="AZ34" s="311">
        <v>1.61E-2</v>
      </c>
      <c r="BA34" s="311">
        <v>1.66E-2</v>
      </c>
      <c r="BB34" s="312">
        <v>1.7299999999999999E-2</v>
      </c>
      <c r="BC34" s="312">
        <v>1.7600000000000001E-2</v>
      </c>
      <c r="BD34" s="312">
        <v>1.77E-2</v>
      </c>
      <c r="BE34" s="311">
        <v>1.7899999999999999E-2</v>
      </c>
      <c r="BF34" s="311">
        <v>1.8499999999999999E-2</v>
      </c>
      <c r="BG34" s="1331">
        <v>1.84E-2</v>
      </c>
      <c r="BH34" s="312">
        <v>1.83E-2</v>
      </c>
      <c r="BI34" s="1331">
        <v>1.8700000000000001E-2</v>
      </c>
      <c r="BJ34" s="312">
        <v>1.84E-2</v>
      </c>
      <c r="BK34" s="312">
        <v>1.7100000000000001E-2</v>
      </c>
      <c r="BL34" s="1331">
        <v>1.72E-2</v>
      </c>
      <c r="BM34" s="1331">
        <v>1.7600000000000001E-2</v>
      </c>
      <c r="BN34" s="1331">
        <v>1.7299999999999999E-2</v>
      </c>
      <c r="BO34" s="1331">
        <v>1.7399999999999999E-2</v>
      </c>
      <c r="BP34" s="1331">
        <v>1.7500000000000002E-2</v>
      </c>
      <c r="BQ34" s="1331">
        <v>1.77E-2</v>
      </c>
      <c r="BR34" s="313">
        <v>1.7399999999999999E-2</v>
      </c>
    </row>
    <row r="35" spans="2:70" ht="19.5" customHeight="1">
      <c r="B35" s="245"/>
      <c r="C35" s="1873" t="s">
        <v>8</v>
      </c>
      <c r="D35" s="1873"/>
      <c r="E35" s="1874"/>
      <c r="F35" s="75"/>
      <c r="H35" s="284" t="s">
        <v>464</v>
      </c>
      <c r="I35" s="314"/>
      <c r="J35" s="314"/>
      <c r="K35" s="314"/>
      <c r="L35" s="314"/>
      <c r="M35" s="314"/>
      <c r="N35" s="314"/>
      <c r="O35" s="314"/>
      <c r="P35" s="314"/>
      <c r="Q35" s="314"/>
      <c r="R35" s="314"/>
      <c r="S35" s="314"/>
      <c r="T35" s="314"/>
      <c r="U35" s="314"/>
      <c r="V35" s="314"/>
      <c r="W35" s="314"/>
      <c r="X35" s="314"/>
      <c r="Y35" s="314"/>
      <c r="Z35" s="314"/>
      <c r="AA35" s="314"/>
      <c r="AB35" s="314"/>
      <c r="AC35" s="314"/>
      <c r="AD35" s="314"/>
      <c r="AE35" s="314"/>
      <c r="AF35" s="314"/>
      <c r="AG35" s="557"/>
      <c r="AH35" s="557"/>
      <c r="AS35" s="3"/>
      <c r="AT35" s="263"/>
      <c r="AU35" s="275"/>
      <c r="AV35" s="275"/>
      <c r="AW35" s="275"/>
      <c r="AX35" s="275"/>
      <c r="AY35" s="275"/>
      <c r="AZ35" s="275"/>
      <c r="BA35" s="275"/>
      <c r="BB35" s="275"/>
      <c r="BC35" s="276"/>
      <c r="BD35" s="276"/>
      <c r="BE35" s="275"/>
      <c r="BF35" s="275"/>
      <c r="BG35" s="275"/>
      <c r="BH35" s="275"/>
      <c r="BI35" s="1327"/>
      <c r="BJ35" s="275"/>
      <c r="BK35" s="275"/>
      <c r="BL35" s="275"/>
      <c r="BM35" s="275"/>
      <c r="BN35" s="1327"/>
      <c r="BO35" s="1327"/>
      <c r="BP35" s="275"/>
      <c r="BQ35" s="1327"/>
    </row>
    <row r="36" spans="2:70" ht="19.5" customHeight="1">
      <c r="B36" s="245"/>
      <c r="C36" s="227"/>
      <c r="D36" s="227"/>
      <c r="E36" s="273"/>
      <c r="F36" s="56"/>
      <c r="H36" s="558" t="s">
        <v>465</v>
      </c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T36" s="263"/>
      <c r="AU36" s="26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1410"/>
      <c r="BJ36" s="3"/>
      <c r="BK36" s="3"/>
      <c r="BL36" s="3"/>
      <c r="BM36" s="3"/>
      <c r="BN36" s="3"/>
      <c r="BO36" s="3"/>
      <c r="BP36" s="3"/>
      <c r="BQ36" s="3"/>
    </row>
    <row r="37" spans="2:70" ht="19.5" customHeight="1">
      <c r="B37" s="245"/>
      <c r="C37" s="1875" t="s">
        <v>25</v>
      </c>
      <c r="D37" s="1875"/>
      <c r="E37" s="1890"/>
      <c r="F37" s="56"/>
      <c r="H37" s="559" t="s">
        <v>466</v>
      </c>
      <c r="I37" s="149"/>
      <c r="J37" s="149"/>
      <c r="K37" s="149"/>
      <c r="L37" s="149"/>
      <c r="M37" s="149"/>
      <c r="N37" s="149"/>
      <c r="O37" s="149"/>
      <c r="P37" s="149"/>
      <c r="Q37" s="149"/>
      <c r="R37" s="149"/>
      <c r="S37" s="149"/>
      <c r="T37" s="149"/>
      <c r="U37" s="149"/>
      <c r="V37" s="149"/>
      <c r="W37" s="149"/>
      <c r="X37" s="149"/>
      <c r="Y37" s="149"/>
      <c r="Z37" s="149"/>
      <c r="AA37" s="149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2:70" ht="19.5" customHeight="1">
      <c r="B38" s="245"/>
      <c r="C38" s="235"/>
      <c r="D38" s="235"/>
      <c r="E38" s="283"/>
      <c r="F38" s="56"/>
      <c r="H38" s="289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</row>
    <row r="39" spans="2:70" ht="19.5" customHeight="1">
      <c r="B39" s="245"/>
      <c r="C39" s="1875" t="s">
        <v>32</v>
      </c>
      <c r="D39" s="1875"/>
      <c r="E39" s="1890"/>
      <c r="H39" s="294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</row>
    <row r="40" spans="2:70" ht="19.5" customHeight="1" thickBot="1">
      <c r="B40" s="296"/>
      <c r="C40" s="297"/>
      <c r="D40" s="297"/>
      <c r="E40" s="298"/>
      <c r="H40" s="326"/>
      <c r="I40" s="309"/>
      <c r="J40" s="309"/>
      <c r="K40" s="309"/>
      <c r="L40" s="309"/>
      <c r="M40" s="309"/>
      <c r="N40" s="309"/>
      <c r="O40" s="309"/>
      <c r="P40" s="309"/>
      <c r="Q40" s="309"/>
      <c r="R40" s="309"/>
      <c r="S40" s="309"/>
      <c r="T40" s="309"/>
      <c r="U40" s="309"/>
      <c r="V40" s="309"/>
      <c r="W40" s="309"/>
      <c r="X40" s="309"/>
      <c r="Y40" s="309"/>
      <c r="Z40" s="309"/>
      <c r="AA40" s="309"/>
    </row>
    <row r="41" spans="2:70" ht="19.5" customHeight="1" thickTop="1">
      <c r="H41" s="326"/>
      <c r="I41" s="309"/>
      <c r="J41" s="309"/>
      <c r="K41" s="309"/>
      <c r="L41" s="309"/>
      <c r="M41" s="309"/>
      <c r="N41" s="309"/>
      <c r="O41" s="309"/>
      <c r="P41" s="309"/>
      <c r="Q41" s="309"/>
      <c r="R41" s="309"/>
      <c r="S41" s="309"/>
      <c r="T41" s="309"/>
      <c r="U41" s="309"/>
      <c r="V41" s="309"/>
      <c r="W41" s="309"/>
      <c r="X41" s="309"/>
      <c r="Y41" s="309"/>
      <c r="Z41" s="309"/>
      <c r="AA41" s="309"/>
    </row>
    <row r="42" spans="2:70" ht="19.5" customHeight="1">
      <c r="H42" s="316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</row>
    <row r="43" spans="2:70" ht="19.5" customHeight="1"/>
    <row r="44" spans="2:70" ht="19.5" customHeight="1"/>
  </sheetData>
  <mergeCells count="25">
    <mergeCell ref="D15:E15"/>
    <mergeCell ref="B4:E4"/>
    <mergeCell ref="C8:E8"/>
    <mergeCell ref="C10:E10"/>
    <mergeCell ref="C12:E12"/>
    <mergeCell ref="C14:E14"/>
    <mergeCell ref="C39:E39"/>
    <mergeCell ref="C28:E28"/>
    <mergeCell ref="C29:E29"/>
    <mergeCell ref="C31:E31"/>
    <mergeCell ref="C33:E33"/>
    <mergeCell ref="C35:E35"/>
    <mergeCell ref="C37:E37"/>
    <mergeCell ref="D27:E27"/>
    <mergeCell ref="D16:E16"/>
    <mergeCell ref="D17:F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</mergeCells>
  <phoneticPr fontId="3" type="noConversion"/>
  <hyperlinks>
    <hyperlink ref="C12" location="G_IS!A1" display="KB Financial Group" xr:uid="{00000000-0004-0000-1100-000000000000}"/>
    <hyperlink ref="C14" location="B_IS!A1" display="KB Kookmin Bank" xr:uid="{00000000-0004-0000-1100-000001000000}"/>
    <hyperlink ref="D16:E16" location="B_BS!A1" display="Condensed Balance Sheet" xr:uid="{00000000-0004-0000-1100-000002000000}"/>
    <hyperlink ref="D15:E15" location="B_IS!A1" display="Condensed Income Statement" xr:uid="{00000000-0004-0000-1100-000003000000}"/>
    <hyperlink ref="C10" location="Hightlights!A1" display="Highlights" xr:uid="{00000000-0004-0000-1100-000004000000}"/>
    <hyperlink ref="C10:E10" location="'Financial Highlights'!A1" display="Finanial Highlights" xr:uid="{00000000-0004-0000-1100-000005000000}"/>
    <hyperlink ref="D18:E18" location="B_Fee!A1" display="Fee and Commission Income" xr:uid="{00000000-0004-0000-1100-000006000000}"/>
    <hyperlink ref="D19:E19" location="B_Other!A1" display="Other Operating Income" xr:uid="{00000000-0004-0000-1100-000007000000}"/>
    <hyperlink ref="D20:E20" location="B_Provision!A1" display="Provision for Credit Losses" xr:uid="{00000000-0004-0000-1100-000008000000}"/>
    <hyperlink ref="D21:E21" location="'B_G&amp;A'!A1" display="General &amp; Administrative Expenses" xr:uid="{00000000-0004-0000-1100-000009000000}"/>
    <hyperlink ref="D22:E22" location="B_Loans!A1" display="Loans / Deposits" xr:uid="{00000000-0004-0000-1100-00000A000000}"/>
    <hyperlink ref="D23:E23" location="B_AQ!A1" display="Asset Quality" xr:uid="{00000000-0004-0000-1100-00000B000000}"/>
    <hyperlink ref="D24:E24" location="B_Delinquency!A1" display="Delinquency" xr:uid="{00000000-0004-0000-1100-00000C000000}"/>
    <hyperlink ref="D25:E25" location="B_CAR!A1" display="Capital Adequacy" xr:uid="{00000000-0004-0000-1100-00000D000000}"/>
    <hyperlink ref="D26:E26" location="'B_Credit Rating'!A1" display="Credit Ratings" xr:uid="{00000000-0004-0000-1100-00000E000000}"/>
    <hyperlink ref="D27:E27" location="B_HPI!A1" display="Housing Price Index" xr:uid="{00000000-0004-0000-1100-00000F000000}"/>
    <hyperlink ref="C29" location="S_IS!A1" display="KB Securities" xr:uid="{00000000-0004-0000-1100-000010000000}"/>
    <hyperlink ref="C33" location="C_IS!A1" display="KB Kookmin Card" xr:uid="{00000000-0004-0000-1100-000011000000}"/>
    <hyperlink ref="C37" location="Other_IS!A1" display="Other Subsidiaries" xr:uid="{00000000-0004-0000-1100-000012000000}"/>
    <hyperlink ref="C39" location="Contacts!A1" display="Contacts" xr:uid="{00000000-0004-0000-1100-000013000000}"/>
    <hyperlink ref="C31" location="I_Key!A1" display="KB Insurance" xr:uid="{00000000-0004-0000-1100-000014000000}"/>
    <hyperlink ref="C35:E35" location="L_IS!A1" display="KB Life Insurance" xr:uid="{00000000-0004-0000-1100-000015000000}"/>
    <hyperlink ref="C8:E8" location="Disclaimer!A1" display="Disclaimer" xr:uid="{00000000-0004-0000-1100-000016000000}"/>
  </hyperlinks>
  <pageMargins left="0.39370078740157483" right="0.39370078740157483" top="0.47244094488188981" bottom="0.47244094488188981" header="0.31496062992125984" footer="0.31496062992125984"/>
  <pageSetup paperSize="9" scale="59" fitToHeight="0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1:BN49"/>
  <sheetViews>
    <sheetView showGridLines="0" view="pageBreakPreview" zoomScale="70" zoomScaleNormal="70" zoomScaleSheetLayoutView="70" workbookViewId="0">
      <selection activeCell="Q21" sqref="Q21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34" width="13.75" style="38" hidden="1" customWidth="1"/>
    <col min="35" max="35" width="13.75" style="48" hidden="1" customWidth="1"/>
    <col min="36" max="52" width="13.75" style="38" hidden="1" customWidth="1"/>
    <col min="53" max="56" width="17.375" style="38" hidden="1" customWidth="1"/>
    <col min="57" max="57" width="15.125" style="38" hidden="1" customWidth="1"/>
    <col min="58" max="62" width="14.375" style="38" customWidth="1"/>
    <col min="63" max="63" width="14.375" style="1728" customWidth="1"/>
    <col min="64" max="65" width="14.375" style="38" customWidth="1"/>
    <col min="66" max="66" width="13.625" style="38" customWidth="1"/>
    <col min="67" max="16384" width="10.75" style="38"/>
  </cols>
  <sheetData>
    <row r="1" spans="2:66" ht="5.25" customHeight="1"/>
    <row r="2" spans="2:66" ht="28.5" customHeight="1">
      <c r="H2" s="39"/>
    </row>
    <row r="3" spans="2:66" ht="3" customHeight="1">
      <c r="H3" s="40"/>
    </row>
    <row r="4" spans="2:66" ht="30" customHeight="1">
      <c r="B4" s="1879" t="s">
        <v>6</v>
      </c>
      <c r="C4" s="1879"/>
      <c r="D4" s="1879"/>
      <c r="E4" s="1879"/>
      <c r="F4" s="183"/>
      <c r="G4" s="42"/>
      <c r="H4" s="64" t="s">
        <v>14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</row>
    <row r="5" spans="2:66" ht="18" customHeight="1">
      <c r="B5" s="44"/>
      <c r="C5" s="44"/>
      <c r="D5" s="44"/>
      <c r="E5" s="44"/>
      <c r="F5" s="44"/>
      <c r="AI5" s="38"/>
      <c r="AV5" s="69"/>
      <c r="AW5" s="69"/>
      <c r="AX5" s="69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</row>
    <row r="6" spans="2:66" ht="3" customHeight="1" thickBot="1">
      <c r="H6" s="40"/>
    </row>
    <row r="7" spans="2:66" ht="12" customHeight="1" thickTop="1">
      <c r="B7" s="185"/>
      <c r="C7" s="67"/>
      <c r="D7" s="67"/>
      <c r="E7" s="68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I7" s="38"/>
    </row>
    <row r="8" spans="2:66" ht="19.5" customHeight="1" thickBot="1">
      <c r="B8" s="74"/>
      <c r="C8" s="1875" t="s">
        <v>2</v>
      </c>
      <c r="D8" s="1875"/>
      <c r="E8" s="1876"/>
      <c r="F8" s="56"/>
      <c r="H8" s="77" t="s">
        <v>39</v>
      </c>
      <c r="I8" s="78" t="s">
        <v>40</v>
      </c>
      <c r="J8" s="78" t="s">
        <v>41</v>
      </c>
      <c r="K8" s="78" t="s">
        <v>42</v>
      </c>
      <c r="L8" s="78" t="s">
        <v>43</v>
      </c>
      <c r="M8" s="78" t="s">
        <v>44</v>
      </c>
      <c r="N8" s="78" t="s">
        <v>45</v>
      </c>
      <c r="O8" s="78" t="s">
        <v>46</v>
      </c>
      <c r="P8" s="78" t="s">
        <v>47</v>
      </c>
      <c r="Q8" s="78" t="s">
        <v>48</v>
      </c>
      <c r="R8" s="78" t="s">
        <v>49</v>
      </c>
      <c r="S8" s="78" t="s">
        <v>50</v>
      </c>
      <c r="T8" s="78" t="s">
        <v>51</v>
      </c>
      <c r="U8" s="78" t="s">
        <v>52</v>
      </c>
      <c r="V8" s="78" t="s">
        <v>53</v>
      </c>
      <c r="W8" s="78" t="s">
        <v>54</v>
      </c>
      <c r="X8" s="78" t="s">
        <v>55</v>
      </c>
      <c r="Y8" s="78" t="s">
        <v>56</v>
      </c>
      <c r="Z8" s="78" t="s">
        <v>57</v>
      </c>
      <c r="AA8" s="78" t="s">
        <v>58</v>
      </c>
      <c r="AB8" s="78" t="s">
        <v>59</v>
      </c>
      <c r="AC8" s="78" t="s">
        <v>60</v>
      </c>
      <c r="AD8" s="78" t="s">
        <v>61</v>
      </c>
      <c r="AE8" s="78" t="s">
        <v>62</v>
      </c>
      <c r="AF8" s="78" t="s">
        <v>63</v>
      </c>
      <c r="AG8" s="78" t="s">
        <v>64</v>
      </c>
      <c r="AH8" s="78" t="s">
        <v>65</v>
      </c>
      <c r="AI8" s="78" t="s">
        <v>66</v>
      </c>
      <c r="AJ8" s="78" t="s">
        <v>67</v>
      </c>
      <c r="AK8" s="78" t="s">
        <v>68</v>
      </c>
      <c r="AL8" s="78" t="s">
        <v>69</v>
      </c>
      <c r="AM8" s="78" t="s">
        <v>70</v>
      </c>
      <c r="AN8" s="78" t="s">
        <v>71</v>
      </c>
      <c r="AO8" s="78" t="s">
        <v>72</v>
      </c>
      <c r="AP8" s="78" t="s">
        <v>73</v>
      </c>
      <c r="AQ8" s="78" t="s">
        <v>74</v>
      </c>
      <c r="AR8" s="81" t="s">
        <v>75</v>
      </c>
      <c r="AS8" s="81" t="s">
        <v>76</v>
      </c>
      <c r="AT8" s="81" t="s">
        <v>77</v>
      </c>
      <c r="AU8" s="81" t="s">
        <v>78</v>
      </c>
      <c r="AV8" s="81" t="s">
        <v>79</v>
      </c>
      <c r="AW8" s="81" t="s">
        <v>80</v>
      </c>
      <c r="AX8" s="81" t="s">
        <v>81</v>
      </c>
      <c r="AY8" s="81" t="s">
        <v>82</v>
      </c>
      <c r="AZ8" s="81" t="s">
        <v>83</v>
      </c>
      <c r="BA8" s="81" t="s">
        <v>84</v>
      </c>
      <c r="BB8" s="81" t="s">
        <v>85</v>
      </c>
      <c r="BC8" s="81" t="s">
        <v>783</v>
      </c>
      <c r="BD8" s="78" t="s">
        <v>793</v>
      </c>
      <c r="BE8" s="78" t="s">
        <v>797</v>
      </c>
      <c r="BF8" s="78" t="s">
        <v>805</v>
      </c>
      <c r="BG8" s="78" t="s">
        <v>815</v>
      </c>
      <c r="BH8" s="78" t="s">
        <v>822</v>
      </c>
      <c r="BI8" s="78" t="s">
        <v>835</v>
      </c>
      <c r="BJ8" s="78" t="s">
        <v>837</v>
      </c>
      <c r="BK8" s="78" t="s">
        <v>855</v>
      </c>
      <c r="BL8" s="78" t="s">
        <v>861</v>
      </c>
      <c r="BM8" s="78" t="s">
        <v>888</v>
      </c>
      <c r="BN8" s="78" t="s">
        <v>891</v>
      </c>
    </row>
    <row r="9" spans="2:66" ht="19.5" customHeight="1">
      <c r="B9" s="71"/>
      <c r="C9" s="75"/>
      <c r="D9" s="75"/>
      <c r="E9" s="76"/>
      <c r="F9" s="75"/>
      <c r="H9" s="229" t="s">
        <v>265</v>
      </c>
      <c r="I9" s="198">
        <v>37.700000000000003</v>
      </c>
      <c r="J9" s="198">
        <v>34.799999999999997</v>
      </c>
      <c r="K9" s="198">
        <v>31.5</v>
      </c>
      <c r="L9" s="198">
        <v>31.7</v>
      </c>
      <c r="M9" s="198">
        <v>34.4</v>
      </c>
      <c r="N9" s="198">
        <v>35.6</v>
      </c>
      <c r="O9" s="198">
        <v>30.7</v>
      </c>
      <c r="P9" s="198">
        <v>36.9</v>
      </c>
      <c r="Q9" s="198">
        <v>40.1</v>
      </c>
      <c r="R9" s="198">
        <v>44.9</v>
      </c>
      <c r="S9" s="198">
        <v>59.7</v>
      </c>
      <c r="T9" s="198">
        <v>58.7</v>
      </c>
      <c r="U9" s="198">
        <v>77.599999999999994</v>
      </c>
      <c r="V9" s="198">
        <v>71.099999999999994</v>
      </c>
      <c r="W9" s="198">
        <v>57.3</v>
      </c>
      <c r="X9" s="198">
        <v>35.299999999999997</v>
      </c>
      <c r="Y9" s="198">
        <v>43.1</v>
      </c>
      <c r="Z9" s="198">
        <v>42.2</v>
      </c>
      <c r="AA9" s="198">
        <v>50.9</v>
      </c>
      <c r="AB9" s="198">
        <v>46.2</v>
      </c>
      <c r="AC9" s="199">
        <v>80.400000000000006</v>
      </c>
      <c r="AD9" s="198">
        <v>57.4</v>
      </c>
      <c r="AE9" s="199">
        <v>75.900000000000006</v>
      </c>
      <c r="AF9" s="199">
        <v>92.3</v>
      </c>
      <c r="AG9" s="199">
        <v>106</v>
      </c>
      <c r="AH9" s="199">
        <v>86.6</v>
      </c>
      <c r="AI9" s="199">
        <v>48.500000000000057</v>
      </c>
      <c r="AJ9" s="198">
        <v>46.200000000000045</v>
      </c>
      <c r="AK9" s="198">
        <v>72.800000000000011</v>
      </c>
      <c r="AL9" s="198">
        <v>92.399999999999977</v>
      </c>
      <c r="AM9" s="198">
        <v>72</v>
      </c>
      <c r="AN9" s="198">
        <v>70.900000000000006</v>
      </c>
      <c r="AO9" s="202">
        <v>74.7</v>
      </c>
      <c r="AP9" s="203">
        <v>35.19999999999996</v>
      </c>
      <c r="AQ9" s="203">
        <v>60.300000000000068</v>
      </c>
      <c r="AR9" s="203">
        <v>63.4</v>
      </c>
      <c r="AS9" s="202">
        <v>101.19999999999999</v>
      </c>
      <c r="AT9" s="202">
        <v>70.400000000000034</v>
      </c>
      <c r="AU9" s="202">
        <v>73.099999999999994</v>
      </c>
      <c r="AV9" s="202">
        <v>63</v>
      </c>
      <c r="AW9" s="202">
        <v>62.200000000000017</v>
      </c>
      <c r="AX9" s="203">
        <v>46.299999999999983</v>
      </c>
      <c r="AY9" s="203">
        <v>50</v>
      </c>
      <c r="AZ9" s="202">
        <v>42.7</v>
      </c>
      <c r="BA9" s="202">
        <v>56.6</v>
      </c>
      <c r="BB9" s="202">
        <v>66.900000000000006</v>
      </c>
      <c r="BC9" s="1323">
        <v>60.6</v>
      </c>
      <c r="BD9" s="203">
        <v>56.5</v>
      </c>
      <c r="BE9" s="1323">
        <v>47.1</v>
      </c>
      <c r="BF9" s="203">
        <v>45</v>
      </c>
      <c r="BG9" s="203">
        <v>45.3</v>
      </c>
      <c r="BH9" s="1323">
        <v>45.1</v>
      </c>
      <c r="BI9" s="1323">
        <v>46</v>
      </c>
      <c r="BJ9" s="1323">
        <v>49.2</v>
      </c>
      <c r="BK9" s="1323">
        <v>66.5</v>
      </c>
      <c r="BL9" s="1323">
        <v>83.699999999999932</v>
      </c>
      <c r="BM9" s="1323">
        <v>126.19999999999999</v>
      </c>
      <c r="BN9" s="205">
        <v>163.79999999999995</v>
      </c>
    </row>
    <row r="10" spans="2:66" ht="19.5" customHeight="1">
      <c r="B10" s="74"/>
      <c r="C10" s="1875" t="s">
        <v>36</v>
      </c>
      <c r="D10" s="1875"/>
      <c r="E10" s="1876"/>
      <c r="F10" s="56"/>
      <c r="H10" s="1426" t="s">
        <v>266</v>
      </c>
      <c r="I10" s="198">
        <v>294.39999999999998</v>
      </c>
      <c r="J10" s="198">
        <v>274.7</v>
      </c>
      <c r="K10" s="198">
        <v>296.2</v>
      </c>
      <c r="L10" s="198">
        <v>252.4</v>
      </c>
      <c r="M10" s="198">
        <v>243.5</v>
      </c>
      <c r="N10" s="198">
        <v>251.2</v>
      </c>
      <c r="O10" s="198">
        <v>231.2</v>
      </c>
      <c r="P10" s="198">
        <v>241.2</v>
      </c>
      <c r="Q10" s="198">
        <v>213.1</v>
      </c>
      <c r="R10" s="198">
        <v>210.1</v>
      </c>
      <c r="S10" s="198">
        <v>214.7</v>
      </c>
      <c r="T10" s="198">
        <v>236.7</v>
      </c>
      <c r="U10" s="198">
        <v>208.9</v>
      </c>
      <c r="V10" s="198">
        <v>238</v>
      </c>
      <c r="W10" s="198">
        <v>239</v>
      </c>
      <c r="X10" s="198">
        <v>229.2</v>
      </c>
      <c r="Y10" s="198">
        <v>221.1</v>
      </c>
      <c r="Z10" s="198">
        <v>232.5</v>
      </c>
      <c r="AA10" s="198">
        <v>229.5</v>
      </c>
      <c r="AB10" s="198">
        <v>222.4</v>
      </c>
      <c r="AC10" s="199">
        <v>228.7</v>
      </c>
      <c r="AD10" s="198">
        <v>234.4</v>
      </c>
      <c r="AE10" s="199">
        <v>233.2</v>
      </c>
      <c r="AF10" s="199">
        <v>222.4</v>
      </c>
      <c r="AG10" s="199">
        <v>239.4</v>
      </c>
      <c r="AH10" s="199">
        <v>224.8</v>
      </c>
      <c r="AI10" s="199">
        <v>198.3</v>
      </c>
      <c r="AJ10" s="198">
        <v>172.89999999999998</v>
      </c>
      <c r="AK10" s="198">
        <v>202</v>
      </c>
      <c r="AL10" s="198">
        <v>210.7</v>
      </c>
      <c r="AM10" s="198">
        <v>196.8</v>
      </c>
      <c r="AN10" s="198">
        <v>215.7</v>
      </c>
      <c r="AO10" s="202">
        <v>211.1</v>
      </c>
      <c r="AP10" s="203">
        <v>222.00000000000003</v>
      </c>
      <c r="AQ10" s="203">
        <v>209.89999999999998</v>
      </c>
      <c r="AR10" s="203">
        <v>191.3</v>
      </c>
      <c r="AS10" s="202">
        <v>215.7</v>
      </c>
      <c r="AT10" s="202">
        <v>210.8</v>
      </c>
      <c r="AU10" s="202">
        <v>218.19999999999996</v>
      </c>
      <c r="AV10" s="202">
        <v>235.5</v>
      </c>
      <c r="AW10" s="202">
        <v>208.6</v>
      </c>
      <c r="AX10" s="203">
        <v>232.00000000000003</v>
      </c>
      <c r="AY10" s="203">
        <v>227.2</v>
      </c>
      <c r="AZ10" s="202">
        <v>227.6</v>
      </c>
      <c r="BA10" s="202">
        <v>250.8</v>
      </c>
      <c r="BB10" s="202">
        <f>+BB11+BB12+BB13+BB19</f>
        <v>223</v>
      </c>
      <c r="BC10" s="1323">
        <f>+BC11+BC12+BC13+BC19</f>
        <v>208.19999999999996</v>
      </c>
      <c r="BD10" s="203">
        <v>245.7</v>
      </c>
      <c r="BE10" s="1323">
        <v>253.29999999999998</v>
      </c>
      <c r="BF10" s="203">
        <v>215.89999999999998</v>
      </c>
      <c r="BG10" s="203">
        <f>BG20-BG9</f>
        <v>228.09999999999997</v>
      </c>
      <c r="BH10" s="1323">
        <f>BH20-BH9</f>
        <v>233.1</v>
      </c>
      <c r="BI10" s="1323">
        <f>BI20-BI9</f>
        <v>224.2</v>
      </c>
      <c r="BJ10" s="1323">
        <v>252.7</v>
      </c>
      <c r="BK10" s="1323">
        <v>227.89999999999998</v>
      </c>
      <c r="BL10" s="1323">
        <v>253.3</v>
      </c>
      <c r="BM10" s="1323">
        <f>BM20-BM9</f>
        <v>246.8</v>
      </c>
      <c r="BN10" s="205">
        <f>BN20-BN9</f>
        <v>244</v>
      </c>
    </row>
    <row r="11" spans="2:66" ht="19.5" customHeight="1">
      <c r="B11" s="74"/>
      <c r="C11" s="89"/>
      <c r="D11" s="75"/>
      <c r="E11" s="76"/>
      <c r="F11" s="75"/>
      <c r="H11" s="1" t="s">
        <v>267</v>
      </c>
      <c r="I11" s="83">
        <v>0.6</v>
      </c>
      <c r="J11" s="83">
        <v>0.2</v>
      </c>
      <c r="K11" s="83">
        <v>0.3</v>
      </c>
      <c r="L11" s="83">
        <v>0.4</v>
      </c>
      <c r="M11" s="83">
        <v>0.2</v>
      </c>
      <c r="N11" s="83">
        <v>0.3</v>
      </c>
      <c r="O11" s="83">
        <v>0.3</v>
      </c>
      <c r="P11" s="83">
        <v>0.2</v>
      </c>
      <c r="Q11" s="83">
        <v>0.2</v>
      </c>
      <c r="R11" s="83">
        <v>0.2</v>
      </c>
      <c r="S11" s="83">
        <v>0.3</v>
      </c>
      <c r="T11" s="83">
        <v>0.2</v>
      </c>
      <c r="U11" s="83">
        <v>0.2</v>
      </c>
      <c r="V11" s="83">
        <v>0.2</v>
      </c>
      <c r="W11" s="83">
        <v>0.3</v>
      </c>
      <c r="X11" s="83">
        <v>0.2</v>
      </c>
      <c r="Y11" s="83">
        <v>0.2</v>
      </c>
      <c r="Z11" s="83">
        <v>-0.2</v>
      </c>
      <c r="AA11" s="83">
        <v>0.3</v>
      </c>
      <c r="AB11" s="83">
        <v>-0.4</v>
      </c>
      <c r="AC11" s="84">
        <v>0</v>
      </c>
      <c r="AD11" s="83">
        <v>0.2</v>
      </c>
      <c r="AE11" s="84">
        <v>0</v>
      </c>
      <c r="AF11" s="84">
        <v>-0.2</v>
      </c>
      <c r="AG11" s="84">
        <v>0.1</v>
      </c>
      <c r="AH11" s="84">
        <v>-0.2</v>
      </c>
      <c r="AI11" s="84">
        <v>0</v>
      </c>
      <c r="AJ11" s="83">
        <v>-16.899999999999999</v>
      </c>
      <c r="AK11" s="83">
        <v>-4.0999999999999996</v>
      </c>
      <c r="AL11" s="83">
        <v>-4.4000000000000004</v>
      </c>
      <c r="AM11" s="83">
        <v>-12.6</v>
      </c>
      <c r="AN11" s="83">
        <v>-6.7</v>
      </c>
      <c r="AO11" s="192">
        <v>-6.2</v>
      </c>
      <c r="AP11" s="193">
        <v>-5.9999999999999991</v>
      </c>
      <c r="AQ11" s="193">
        <v>-7.1000000000000014</v>
      </c>
      <c r="AR11" s="193">
        <v>-7.3</v>
      </c>
      <c r="AS11" s="192">
        <v>-4.9000000000000004</v>
      </c>
      <c r="AT11" s="192">
        <v>-7.1999999999999993</v>
      </c>
      <c r="AU11" s="192">
        <v>-7.2000000000000011</v>
      </c>
      <c r="AV11" s="192">
        <v>-9.4</v>
      </c>
      <c r="AW11" s="192">
        <v>-6.9</v>
      </c>
      <c r="AX11" s="193">
        <v>-8.1999999999999993</v>
      </c>
      <c r="AY11" s="193">
        <v>-11.7</v>
      </c>
      <c r="AZ11" s="192">
        <v>-10.6</v>
      </c>
      <c r="BA11" s="192">
        <v>-7.7</v>
      </c>
      <c r="BB11" s="192">
        <v>-10.7</v>
      </c>
      <c r="BC11" s="1322">
        <v>-11.1</v>
      </c>
      <c r="BD11" s="193">
        <v>-11.5</v>
      </c>
      <c r="BE11" s="1322">
        <v>-9.1999999999999993</v>
      </c>
      <c r="BF11" s="193">
        <v>-11.2</v>
      </c>
      <c r="BG11" s="193">
        <v>-11.6</v>
      </c>
      <c r="BH11" s="1322">
        <v>-11.2</v>
      </c>
      <c r="BI11" s="1322">
        <v>-9.1999999999999993</v>
      </c>
      <c r="BJ11" s="1322">
        <v>-10.6</v>
      </c>
      <c r="BK11" s="1322">
        <v>-13.2</v>
      </c>
      <c r="BL11" s="1322">
        <v>-11.799999999999997</v>
      </c>
      <c r="BM11" s="1322">
        <v>-9.4</v>
      </c>
      <c r="BN11" s="195">
        <v>-10.1</v>
      </c>
    </row>
    <row r="12" spans="2:66" ht="19.5" customHeight="1">
      <c r="B12" s="74"/>
      <c r="C12" s="1875" t="s">
        <v>0</v>
      </c>
      <c r="D12" s="1875"/>
      <c r="E12" s="1876"/>
      <c r="F12" s="56"/>
      <c r="H12" s="3" t="s">
        <v>268</v>
      </c>
      <c r="I12" s="83">
        <v>8.3000000000000007</v>
      </c>
      <c r="J12" s="83">
        <v>8.1999999999999993</v>
      </c>
      <c r="K12" s="83">
        <v>8.5</v>
      </c>
      <c r="L12" s="83">
        <v>8.6</v>
      </c>
      <c r="M12" s="83">
        <v>8</v>
      </c>
      <c r="N12" s="83">
        <v>8.5</v>
      </c>
      <c r="O12" s="83">
        <v>9.5</v>
      </c>
      <c r="P12" s="83">
        <v>8.1999999999999993</v>
      </c>
      <c r="Q12" s="83">
        <v>6.8</v>
      </c>
      <c r="R12" s="83">
        <v>7.7</v>
      </c>
      <c r="S12" s="83">
        <v>7.2</v>
      </c>
      <c r="T12" s="83">
        <v>7.6</v>
      </c>
      <c r="U12" s="83">
        <v>7.1</v>
      </c>
      <c r="V12" s="83">
        <v>7.4</v>
      </c>
      <c r="W12" s="83">
        <v>7.6</v>
      </c>
      <c r="X12" s="83">
        <v>7.8</v>
      </c>
      <c r="Y12" s="83">
        <v>7.4</v>
      </c>
      <c r="Z12" s="83">
        <v>7.6</v>
      </c>
      <c r="AA12" s="83">
        <v>7.9</v>
      </c>
      <c r="AB12" s="83">
        <v>7.6</v>
      </c>
      <c r="AC12" s="84">
        <v>7.4</v>
      </c>
      <c r="AD12" s="83">
        <v>7.5</v>
      </c>
      <c r="AE12" s="84">
        <v>7.1</v>
      </c>
      <c r="AF12" s="84">
        <v>7.4</v>
      </c>
      <c r="AG12" s="84">
        <v>7.1</v>
      </c>
      <c r="AH12" s="84">
        <v>7.6</v>
      </c>
      <c r="AI12" s="84">
        <v>8.8000000000000007</v>
      </c>
      <c r="AJ12" s="83">
        <v>8.8999999999999986</v>
      </c>
      <c r="AK12" s="83">
        <v>8.5</v>
      </c>
      <c r="AL12" s="83">
        <v>9.3999999999999986</v>
      </c>
      <c r="AM12" s="83">
        <v>10.1</v>
      </c>
      <c r="AN12" s="83">
        <v>11.2</v>
      </c>
      <c r="AO12" s="192">
        <v>11.8</v>
      </c>
      <c r="AP12" s="193">
        <v>11.5</v>
      </c>
      <c r="AQ12" s="193">
        <v>11.999999999999996</v>
      </c>
      <c r="AR12" s="193">
        <v>11.6</v>
      </c>
      <c r="AS12" s="192">
        <v>11.1</v>
      </c>
      <c r="AT12" s="192">
        <v>10.9</v>
      </c>
      <c r="AU12" s="192">
        <v>11.799999999999999</v>
      </c>
      <c r="AV12" s="192">
        <v>12.8</v>
      </c>
      <c r="AW12" s="192">
        <v>13</v>
      </c>
      <c r="AX12" s="193">
        <v>14.399999999999999</v>
      </c>
      <c r="AY12" s="193">
        <v>16</v>
      </c>
      <c r="AZ12" s="192">
        <v>17.5</v>
      </c>
      <c r="BA12" s="192">
        <v>15.9</v>
      </c>
      <c r="BB12" s="192">
        <v>18.3</v>
      </c>
      <c r="BC12" s="1322">
        <v>19.7</v>
      </c>
      <c r="BD12" s="193">
        <v>20.9</v>
      </c>
      <c r="BE12" s="1322">
        <v>23.5</v>
      </c>
      <c r="BF12" s="193">
        <v>22.3</v>
      </c>
      <c r="BG12" s="193">
        <v>21.9</v>
      </c>
      <c r="BH12" s="1322">
        <v>23.6</v>
      </c>
      <c r="BI12" s="1322">
        <v>24.8</v>
      </c>
      <c r="BJ12" s="1322">
        <v>21.6</v>
      </c>
      <c r="BK12" s="1322">
        <v>14</v>
      </c>
      <c r="BL12" s="1322">
        <v>19.699999999999996</v>
      </c>
      <c r="BM12" s="1322">
        <v>20.399999999999999</v>
      </c>
      <c r="BN12" s="195">
        <v>21.9</v>
      </c>
    </row>
    <row r="13" spans="2:66" ht="19.5" customHeight="1">
      <c r="B13" s="74"/>
      <c r="C13" s="206"/>
      <c r="E13" s="110"/>
      <c r="H13" s="1423" t="s">
        <v>269</v>
      </c>
      <c r="I13" s="83">
        <v>265.2</v>
      </c>
      <c r="J13" s="83">
        <v>242.1</v>
      </c>
      <c r="K13" s="83">
        <v>265.2</v>
      </c>
      <c r="L13" s="83">
        <v>223.1</v>
      </c>
      <c r="M13" s="83">
        <v>214.1</v>
      </c>
      <c r="N13" s="83">
        <v>220.7</v>
      </c>
      <c r="O13" s="83">
        <v>199.6</v>
      </c>
      <c r="P13" s="83">
        <v>212.9</v>
      </c>
      <c r="Q13" s="83">
        <v>186.6</v>
      </c>
      <c r="R13" s="83">
        <v>180.5</v>
      </c>
      <c r="S13" s="83">
        <v>187.1</v>
      </c>
      <c r="T13" s="83">
        <v>209.4</v>
      </c>
      <c r="U13" s="83">
        <v>182.3</v>
      </c>
      <c r="V13" s="83">
        <v>210.2</v>
      </c>
      <c r="W13" s="83">
        <v>210.5</v>
      </c>
      <c r="X13" s="83">
        <v>201.1</v>
      </c>
      <c r="Y13" s="83">
        <v>193.9</v>
      </c>
      <c r="Z13" s="83">
        <v>205</v>
      </c>
      <c r="AA13" s="83">
        <v>203</v>
      </c>
      <c r="AB13" s="83">
        <v>196.9</v>
      </c>
      <c r="AC13" s="84">
        <v>203.9</v>
      </c>
      <c r="AD13" s="83">
        <v>207.4</v>
      </c>
      <c r="AE13" s="84">
        <v>209.5</v>
      </c>
      <c r="AF13" s="84">
        <v>200.8</v>
      </c>
      <c r="AG13" s="84">
        <v>216.5</v>
      </c>
      <c r="AH13" s="84">
        <v>199.9</v>
      </c>
      <c r="AI13" s="84">
        <v>173.59999999999997</v>
      </c>
      <c r="AJ13" s="83">
        <v>165.5</v>
      </c>
      <c r="AK13" s="83">
        <v>183.2</v>
      </c>
      <c r="AL13" s="83">
        <v>184.7</v>
      </c>
      <c r="AM13" s="83">
        <v>181.6</v>
      </c>
      <c r="AN13" s="83">
        <v>195.3</v>
      </c>
      <c r="AO13" s="192">
        <v>191.1</v>
      </c>
      <c r="AP13" s="193">
        <v>193.20000000000002</v>
      </c>
      <c r="AQ13" s="193">
        <v>187.3</v>
      </c>
      <c r="AR13" s="193">
        <v>159.80000000000001</v>
      </c>
      <c r="AS13" s="192">
        <v>185.3</v>
      </c>
      <c r="AT13" s="192">
        <v>180.59999999999994</v>
      </c>
      <c r="AU13" s="192">
        <v>187.19999999999996</v>
      </c>
      <c r="AV13" s="192">
        <v>205</v>
      </c>
      <c r="AW13" s="192">
        <v>174.8</v>
      </c>
      <c r="AX13" s="193">
        <v>192.8</v>
      </c>
      <c r="AY13" s="193">
        <v>186.7</v>
      </c>
      <c r="AZ13" s="192">
        <v>187.8</v>
      </c>
      <c r="BA13" s="192">
        <v>209.3</v>
      </c>
      <c r="BB13" s="192">
        <v>174.4</v>
      </c>
      <c r="BC13" s="1322">
        <v>162.49999999999997</v>
      </c>
      <c r="BD13" s="193">
        <v>208.8</v>
      </c>
      <c r="BE13" s="1322">
        <v>211.9</v>
      </c>
      <c r="BF13" s="193">
        <v>176.39999999999998</v>
      </c>
      <c r="BG13" s="193">
        <f>BG10-BG12-BG19-BG11</f>
        <v>195.69999999999996</v>
      </c>
      <c r="BH13" s="1322">
        <f>BH10-BH12-BH19-BH11</f>
        <v>197.7</v>
      </c>
      <c r="BI13" s="1322">
        <v>183.59999999999997</v>
      </c>
      <c r="BJ13" s="1322">
        <v>216.6</v>
      </c>
      <c r="BK13" s="1322">
        <v>191</v>
      </c>
      <c r="BL13" s="1322">
        <v>214</v>
      </c>
      <c r="BM13" s="1322">
        <f>BM10-BM11-BM12-BM19</f>
        <v>193.2</v>
      </c>
      <c r="BN13" s="195">
        <f>BN10-BN11-BN12-BN19</f>
        <v>196.10000000000002</v>
      </c>
    </row>
    <row r="14" spans="2:66" ht="19.5" customHeight="1">
      <c r="B14" s="74"/>
      <c r="C14" s="1875" t="s">
        <v>6</v>
      </c>
      <c r="D14" s="1875"/>
      <c r="E14" s="1876"/>
      <c r="F14" s="56"/>
      <c r="H14" s="207" t="s">
        <v>270</v>
      </c>
      <c r="I14" s="83">
        <v>153.9</v>
      </c>
      <c r="J14" s="83">
        <v>139.9</v>
      </c>
      <c r="K14" s="83">
        <v>132</v>
      </c>
      <c r="L14" s="83">
        <v>124.4</v>
      </c>
      <c r="M14" s="83">
        <v>114.3</v>
      </c>
      <c r="N14" s="83">
        <v>99.6</v>
      </c>
      <c r="O14" s="83">
        <v>100</v>
      </c>
      <c r="P14" s="83">
        <v>97.6</v>
      </c>
      <c r="Q14" s="83">
        <v>95.4</v>
      </c>
      <c r="R14" s="83">
        <v>84.2</v>
      </c>
      <c r="S14" s="83">
        <v>93</v>
      </c>
      <c r="T14" s="83">
        <v>99.7</v>
      </c>
      <c r="U14" s="83">
        <v>94.4</v>
      </c>
      <c r="V14" s="83">
        <v>99.7</v>
      </c>
      <c r="W14" s="83">
        <v>107.1</v>
      </c>
      <c r="X14" s="83">
        <v>104.9</v>
      </c>
      <c r="Y14" s="83">
        <v>95.4</v>
      </c>
      <c r="Z14" s="83">
        <v>102.8</v>
      </c>
      <c r="AA14" s="83">
        <v>98.3</v>
      </c>
      <c r="AB14" s="83">
        <v>90.6</v>
      </c>
      <c r="AC14" s="84">
        <v>92.8</v>
      </c>
      <c r="AD14" s="83">
        <v>90.9</v>
      </c>
      <c r="AE14" s="84">
        <v>85.9</v>
      </c>
      <c r="AF14" s="84">
        <v>80.400000000000006</v>
      </c>
      <c r="AG14" s="84">
        <v>74.5</v>
      </c>
      <c r="AH14" s="84">
        <v>77.7</v>
      </c>
      <c r="AI14" s="84">
        <v>80.700000000000017</v>
      </c>
      <c r="AJ14" s="83">
        <v>79.599999999999994</v>
      </c>
      <c r="AK14" s="83">
        <v>72.3</v>
      </c>
      <c r="AL14" s="83">
        <v>85.500000000000014</v>
      </c>
      <c r="AM14" s="83">
        <v>82.8</v>
      </c>
      <c r="AN14" s="83">
        <v>80.900000000000006</v>
      </c>
      <c r="AO14" s="192">
        <v>77.8</v>
      </c>
      <c r="AP14" s="193">
        <v>85.000000000000014</v>
      </c>
      <c r="AQ14" s="193">
        <v>85.799999999999983</v>
      </c>
      <c r="AR14" s="193">
        <v>72.3</v>
      </c>
      <c r="AS14" s="192">
        <v>64.900000000000006</v>
      </c>
      <c r="AT14" s="192">
        <v>75.299999999999983</v>
      </c>
      <c r="AU14" s="192">
        <v>75.200000000000017</v>
      </c>
      <c r="AV14" s="192">
        <v>70.900000000000006</v>
      </c>
      <c r="AW14" s="192">
        <v>58.7</v>
      </c>
      <c r="AX14" s="193">
        <v>77.899999999999991</v>
      </c>
      <c r="AY14" s="193">
        <v>86.6</v>
      </c>
      <c r="AZ14" s="192">
        <v>101.3</v>
      </c>
      <c r="BA14" s="192">
        <v>73.3</v>
      </c>
      <c r="BB14" s="192">
        <v>62.9</v>
      </c>
      <c r="BC14" s="1322">
        <v>66</v>
      </c>
      <c r="BD14" s="193">
        <v>63.3</v>
      </c>
      <c r="BE14" s="1322">
        <v>70.400000000000006</v>
      </c>
      <c r="BF14" s="193">
        <v>59.7</v>
      </c>
      <c r="BG14" s="193">
        <v>68.5</v>
      </c>
      <c r="BH14" s="1322">
        <v>62.4</v>
      </c>
      <c r="BI14" s="1322">
        <v>77.8</v>
      </c>
      <c r="BJ14" s="1322">
        <v>90.4</v>
      </c>
      <c r="BK14" s="1322">
        <v>70.700000000000017</v>
      </c>
      <c r="BL14" s="1322">
        <v>52.200000000000017</v>
      </c>
      <c r="BM14" s="1322">
        <v>55.3</v>
      </c>
      <c r="BN14" s="195">
        <v>49</v>
      </c>
    </row>
    <row r="15" spans="2:66" ht="19.5" customHeight="1">
      <c r="B15" s="74"/>
      <c r="C15" s="206"/>
      <c r="D15" s="1886" t="s">
        <v>9</v>
      </c>
      <c r="E15" s="1887"/>
      <c r="F15" s="208"/>
      <c r="H15" s="207" t="s">
        <v>271</v>
      </c>
      <c r="I15" s="83">
        <v>45</v>
      </c>
      <c r="J15" s="83">
        <v>43</v>
      </c>
      <c r="K15" s="83">
        <v>41.6</v>
      </c>
      <c r="L15" s="83">
        <v>42.4</v>
      </c>
      <c r="M15" s="83">
        <v>42.3</v>
      </c>
      <c r="N15" s="83">
        <v>48.5</v>
      </c>
      <c r="O15" s="83">
        <v>42.3</v>
      </c>
      <c r="P15" s="83">
        <v>41.1</v>
      </c>
      <c r="Q15" s="83">
        <v>38.799999999999997</v>
      </c>
      <c r="R15" s="83">
        <v>36.5</v>
      </c>
      <c r="S15" s="83">
        <v>35.9</v>
      </c>
      <c r="T15" s="83">
        <v>34.5</v>
      </c>
      <c r="U15" s="83">
        <v>35</v>
      </c>
      <c r="V15" s="83">
        <v>46.3</v>
      </c>
      <c r="W15" s="83">
        <v>41.4</v>
      </c>
      <c r="X15" s="83">
        <v>37.5</v>
      </c>
      <c r="Y15" s="83">
        <v>40</v>
      </c>
      <c r="Z15" s="83">
        <v>40.1</v>
      </c>
      <c r="AA15" s="83">
        <v>41</v>
      </c>
      <c r="AB15" s="83">
        <v>36.1</v>
      </c>
      <c r="AC15" s="84">
        <v>38.1</v>
      </c>
      <c r="AD15" s="83">
        <v>42.6</v>
      </c>
      <c r="AE15" s="84">
        <v>46</v>
      </c>
      <c r="AF15" s="84">
        <v>49.5</v>
      </c>
      <c r="AG15" s="84">
        <v>52.9</v>
      </c>
      <c r="AH15" s="84">
        <v>36.1</v>
      </c>
      <c r="AI15" s="84">
        <v>29.699999999999996</v>
      </c>
      <c r="AJ15" s="83">
        <v>28.200000000000003</v>
      </c>
      <c r="AK15" s="83">
        <v>29.8</v>
      </c>
      <c r="AL15" s="83">
        <v>34.099999999999994</v>
      </c>
      <c r="AM15" s="83">
        <v>34</v>
      </c>
      <c r="AN15" s="83">
        <v>31</v>
      </c>
      <c r="AO15" s="192">
        <v>35.9</v>
      </c>
      <c r="AP15" s="193">
        <v>37.500000000000007</v>
      </c>
      <c r="AQ15" s="193">
        <v>39.899999999999991</v>
      </c>
      <c r="AR15" s="193">
        <v>40.200000000000003</v>
      </c>
      <c r="AS15" s="192">
        <v>45.1</v>
      </c>
      <c r="AT15" s="192">
        <v>37.199999999999996</v>
      </c>
      <c r="AU15" s="192">
        <v>35.300000000000004</v>
      </c>
      <c r="AV15" s="192">
        <v>29.4</v>
      </c>
      <c r="AW15" s="192">
        <v>26.6</v>
      </c>
      <c r="AX15" s="193">
        <v>29.6</v>
      </c>
      <c r="AY15" s="193">
        <v>27.6</v>
      </c>
      <c r="AZ15" s="192">
        <v>21.7</v>
      </c>
      <c r="BA15" s="192">
        <v>25.4</v>
      </c>
      <c r="BB15" s="192">
        <v>24.1</v>
      </c>
      <c r="BC15" s="1322">
        <v>24.1</v>
      </c>
      <c r="BD15" s="193">
        <v>21.6</v>
      </c>
      <c r="BE15" s="1322">
        <v>22.8</v>
      </c>
      <c r="BF15" s="193">
        <v>24.5</v>
      </c>
      <c r="BG15" s="193">
        <v>27.9</v>
      </c>
      <c r="BH15" s="1322">
        <v>25.8</v>
      </c>
      <c r="BI15" s="1322">
        <v>26.5</v>
      </c>
      <c r="BJ15" s="1322">
        <v>29.4</v>
      </c>
      <c r="BK15" s="1322">
        <v>39.300000000000004</v>
      </c>
      <c r="BL15" s="1322">
        <v>42.100000000000009</v>
      </c>
      <c r="BM15" s="1322">
        <v>48.7</v>
      </c>
      <c r="BN15" s="195">
        <v>58.3</v>
      </c>
    </row>
    <row r="16" spans="2:66" ht="19.5" customHeight="1">
      <c r="B16" s="74"/>
      <c r="C16" s="206"/>
      <c r="D16" s="1886" t="s">
        <v>11</v>
      </c>
      <c r="E16" s="1887"/>
      <c r="F16" s="208"/>
      <c r="H16" s="207" t="s">
        <v>272</v>
      </c>
      <c r="I16" s="83">
        <v>42.6</v>
      </c>
      <c r="J16" s="83">
        <v>42.1</v>
      </c>
      <c r="K16" s="83">
        <v>43.7</v>
      </c>
      <c r="L16" s="83">
        <v>43.2</v>
      </c>
      <c r="M16" s="83">
        <v>41.2</v>
      </c>
      <c r="N16" s="83">
        <v>43</v>
      </c>
      <c r="O16" s="83">
        <v>43.8</v>
      </c>
      <c r="P16" s="83">
        <v>43.6</v>
      </c>
      <c r="Q16" s="83">
        <v>42</v>
      </c>
      <c r="R16" s="83">
        <v>43.1</v>
      </c>
      <c r="S16" s="83">
        <v>43.2</v>
      </c>
      <c r="T16" s="83">
        <v>43.6</v>
      </c>
      <c r="U16" s="83">
        <v>42.3</v>
      </c>
      <c r="V16" s="83">
        <v>43.5</v>
      </c>
      <c r="W16" s="83">
        <v>43.5</v>
      </c>
      <c r="X16" s="83">
        <v>44.1</v>
      </c>
      <c r="Y16" s="83">
        <v>43.4</v>
      </c>
      <c r="Z16" s="83">
        <v>45.6</v>
      </c>
      <c r="AA16" s="83">
        <v>46.2</v>
      </c>
      <c r="AB16" s="83">
        <v>47.2</v>
      </c>
      <c r="AC16" s="84">
        <v>46.9</v>
      </c>
      <c r="AD16" s="83">
        <v>49.2</v>
      </c>
      <c r="AE16" s="84">
        <v>48.6</v>
      </c>
      <c r="AF16" s="84">
        <v>49.9</v>
      </c>
      <c r="AG16" s="84">
        <v>51</v>
      </c>
      <c r="AH16" s="84">
        <v>51.8</v>
      </c>
      <c r="AI16" s="84">
        <v>52.000000000000014</v>
      </c>
      <c r="AJ16" s="83">
        <v>54.699999999999989</v>
      </c>
      <c r="AK16" s="83">
        <v>53.1</v>
      </c>
      <c r="AL16" s="83">
        <v>54.999999999999993</v>
      </c>
      <c r="AM16" s="83">
        <v>56.5</v>
      </c>
      <c r="AN16" s="83">
        <v>57</v>
      </c>
      <c r="AO16" s="192">
        <v>51.6</v>
      </c>
      <c r="AP16" s="193">
        <v>47.999999999999993</v>
      </c>
      <c r="AQ16" s="193">
        <v>48.300000000000011</v>
      </c>
      <c r="AR16" s="193">
        <v>48.3</v>
      </c>
      <c r="AS16" s="192">
        <v>47</v>
      </c>
      <c r="AT16" s="192">
        <v>47.099999999999994</v>
      </c>
      <c r="AU16" s="192">
        <v>46.599999999999994</v>
      </c>
      <c r="AV16" s="192">
        <v>47.4</v>
      </c>
      <c r="AW16" s="192">
        <v>46.4</v>
      </c>
      <c r="AX16" s="193">
        <v>48.6</v>
      </c>
      <c r="AY16" s="193">
        <v>48.1</v>
      </c>
      <c r="AZ16" s="192">
        <v>47.8</v>
      </c>
      <c r="BA16" s="192">
        <v>48.2</v>
      </c>
      <c r="BB16" s="192">
        <v>47.7</v>
      </c>
      <c r="BC16" s="1322">
        <v>47.3</v>
      </c>
      <c r="BD16" s="193">
        <v>48.1</v>
      </c>
      <c r="BE16" s="1322">
        <v>49.9</v>
      </c>
      <c r="BF16" s="193">
        <v>49.6</v>
      </c>
      <c r="BG16" s="193">
        <v>49.6</v>
      </c>
      <c r="BH16" s="1322">
        <v>48.4</v>
      </c>
      <c r="BI16" s="1322">
        <v>50.4</v>
      </c>
      <c r="BJ16" s="1322">
        <v>52.3</v>
      </c>
      <c r="BK16" s="1322">
        <v>53.399999999999991</v>
      </c>
      <c r="BL16" s="1322">
        <v>53.099999999999994</v>
      </c>
      <c r="BM16" s="1322">
        <v>53.3</v>
      </c>
      <c r="BN16" s="195">
        <v>52.600000000000009</v>
      </c>
    </row>
    <row r="17" spans="2:66" ht="19.5" customHeight="1">
      <c r="B17" s="74"/>
      <c r="C17" s="206"/>
      <c r="D17" s="1886" t="s">
        <v>12</v>
      </c>
      <c r="E17" s="1887"/>
      <c r="F17" s="208"/>
      <c r="H17" s="207" t="s">
        <v>467</v>
      </c>
      <c r="I17" s="83">
        <v>20.7</v>
      </c>
      <c r="J17" s="83">
        <v>22.6</v>
      </c>
      <c r="K17" s="83">
        <v>24.4</v>
      </c>
      <c r="L17" s="83">
        <v>21.9</v>
      </c>
      <c r="M17" s="83">
        <v>24.1</v>
      </c>
      <c r="N17" s="83">
        <v>26.2</v>
      </c>
      <c r="O17" s="83">
        <v>19.600000000000001</v>
      </c>
      <c r="P17" s="83">
        <v>20.3</v>
      </c>
      <c r="Q17" s="83">
        <v>17.399999999999999</v>
      </c>
      <c r="R17" s="83">
        <v>17.7</v>
      </c>
      <c r="S17" s="83">
        <v>18.399999999999999</v>
      </c>
      <c r="T17" s="83">
        <v>20.100000000000001</v>
      </c>
      <c r="U17" s="83">
        <v>19.600000000000001</v>
      </c>
      <c r="V17" s="83">
        <v>24.1</v>
      </c>
      <c r="W17" s="83">
        <v>21.5</v>
      </c>
      <c r="X17" s="83">
        <v>22</v>
      </c>
      <c r="Y17" s="83">
        <v>18.399999999999999</v>
      </c>
      <c r="Z17" s="83">
        <v>19.2</v>
      </c>
      <c r="AA17" s="83">
        <v>21.1</v>
      </c>
      <c r="AB17" s="83">
        <v>20.100000000000001</v>
      </c>
      <c r="AC17" s="84">
        <v>18.899999999999999</v>
      </c>
      <c r="AD17" s="83">
        <v>17.3</v>
      </c>
      <c r="AE17" s="84">
        <v>20.2</v>
      </c>
      <c r="AF17" s="84">
        <v>17.100000000000001</v>
      </c>
      <c r="AG17" s="84">
        <v>19.3</v>
      </c>
      <c r="AH17" s="84">
        <v>17.8</v>
      </c>
      <c r="AI17" s="84">
        <v>17.100000000000005</v>
      </c>
      <c r="AJ17" s="83">
        <v>18.799999999999997</v>
      </c>
      <c r="AK17" s="83">
        <v>18.5</v>
      </c>
      <c r="AL17" s="83">
        <v>18</v>
      </c>
      <c r="AM17" s="83">
        <v>18.5</v>
      </c>
      <c r="AN17" s="83">
        <v>21.5</v>
      </c>
      <c r="AO17" s="192">
        <v>22.9</v>
      </c>
      <c r="AP17" s="193">
        <v>20.700000000000003</v>
      </c>
      <c r="AQ17" s="193">
        <v>21.800000000000004</v>
      </c>
      <c r="AR17" s="193">
        <v>20.100000000000001</v>
      </c>
      <c r="AS17" s="192">
        <v>21.1</v>
      </c>
      <c r="AT17" s="192">
        <v>18.899999999999999</v>
      </c>
      <c r="AU17" s="192">
        <v>17.700000000000003</v>
      </c>
      <c r="AV17" s="192">
        <v>15.8</v>
      </c>
      <c r="AW17" s="192">
        <v>15.8</v>
      </c>
      <c r="AX17" s="193">
        <v>16.499999999999996</v>
      </c>
      <c r="AY17" s="193">
        <v>16.2</v>
      </c>
      <c r="AZ17" s="192">
        <v>16.899999999999999</v>
      </c>
      <c r="BA17" s="192">
        <v>19.899999999999999</v>
      </c>
      <c r="BB17" s="192">
        <v>21.1</v>
      </c>
      <c r="BC17" s="1322">
        <v>19.600000000000001</v>
      </c>
      <c r="BD17" s="193">
        <v>15.5</v>
      </c>
      <c r="BE17" s="1322">
        <v>22.4</v>
      </c>
      <c r="BF17" s="193">
        <v>22</v>
      </c>
      <c r="BG17" s="193">
        <v>19.3</v>
      </c>
      <c r="BH17" s="1322">
        <v>17</v>
      </c>
      <c r="BI17" s="1322">
        <v>20.7</v>
      </c>
      <c r="BJ17" s="1322">
        <v>19.5</v>
      </c>
      <c r="BK17" s="1322">
        <v>16.899999999999999</v>
      </c>
      <c r="BL17" s="1322">
        <v>12.100000000000001</v>
      </c>
      <c r="BM17" s="1322">
        <v>13.8</v>
      </c>
      <c r="BN17" s="195">
        <v>11.5</v>
      </c>
    </row>
    <row r="18" spans="2:66" ht="19.5" customHeight="1">
      <c r="B18" s="74"/>
      <c r="C18" s="206"/>
      <c r="D18" s="1884" t="s">
        <v>14</v>
      </c>
      <c r="E18" s="1884"/>
      <c r="F18" s="1884"/>
      <c r="H18" s="1423" t="s">
        <v>274</v>
      </c>
      <c r="I18" s="83">
        <v>3</v>
      </c>
      <c r="J18" s="83">
        <v>-5.5</v>
      </c>
      <c r="K18" s="83">
        <v>23.5</v>
      </c>
      <c r="L18" s="83">
        <v>-8.8000000000000007</v>
      </c>
      <c r="M18" s="83">
        <v>-7.8</v>
      </c>
      <c r="N18" s="83">
        <v>3.4</v>
      </c>
      <c r="O18" s="83">
        <v>-6.1</v>
      </c>
      <c r="P18" s="83">
        <v>10.3</v>
      </c>
      <c r="Q18" s="83">
        <v>-7</v>
      </c>
      <c r="R18" s="83">
        <v>-1</v>
      </c>
      <c r="S18" s="83">
        <v>-3.4</v>
      </c>
      <c r="T18" s="83">
        <v>11.5</v>
      </c>
      <c r="U18" s="83">
        <v>-9</v>
      </c>
      <c r="V18" s="83">
        <v>-3.4</v>
      </c>
      <c r="W18" s="83">
        <v>-3</v>
      </c>
      <c r="X18" s="83">
        <v>-7.4</v>
      </c>
      <c r="Y18" s="83">
        <v>-3.3</v>
      </c>
      <c r="Z18" s="83">
        <v>-2.7</v>
      </c>
      <c r="AA18" s="83">
        <v>-3.6</v>
      </c>
      <c r="AB18" s="83">
        <v>2.9</v>
      </c>
      <c r="AC18" s="84">
        <v>7.2</v>
      </c>
      <c r="AD18" s="83">
        <v>7.4</v>
      </c>
      <c r="AE18" s="84">
        <v>8.8000000000000007</v>
      </c>
      <c r="AF18" s="84">
        <v>3.9</v>
      </c>
      <c r="AG18" s="84">
        <v>18.8</v>
      </c>
      <c r="AH18" s="84">
        <v>16.5</v>
      </c>
      <c r="AI18" s="84">
        <v>-5.9000000000000625</v>
      </c>
      <c r="AJ18" s="83">
        <v>-15.799999999999955</v>
      </c>
      <c r="AK18" s="83">
        <v>9.5</v>
      </c>
      <c r="AL18" s="83">
        <v>-7.9000000000000341</v>
      </c>
      <c r="AM18" s="83">
        <v>-10.199999999999999</v>
      </c>
      <c r="AN18" s="83">
        <v>4.9000000000000004</v>
      </c>
      <c r="AO18" s="192">
        <v>2.9</v>
      </c>
      <c r="AP18" s="193">
        <v>1.9999999999999716</v>
      </c>
      <c r="AQ18" s="193">
        <v>-8.4999999999998863</v>
      </c>
      <c r="AR18" s="193">
        <v>-21.1</v>
      </c>
      <c r="AS18" s="192">
        <v>7.2</v>
      </c>
      <c r="AT18" s="192">
        <v>2.099999999999973</v>
      </c>
      <c r="AU18" s="192">
        <v>12.399999999999935</v>
      </c>
      <c r="AV18" s="192">
        <v>41.5</v>
      </c>
      <c r="AW18" s="192">
        <v>27.299999999999983</v>
      </c>
      <c r="AX18" s="193">
        <v>20.200000000000017</v>
      </c>
      <c r="AY18" s="193">
        <v>8.1999999999999993</v>
      </c>
      <c r="AZ18" s="192">
        <v>0.1</v>
      </c>
      <c r="BA18" s="192">
        <v>42.5</v>
      </c>
      <c r="BB18" s="192">
        <v>18.600000000000001</v>
      </c>
      <c r="BC18" s="1322">
        <v>5.5</v>
      </c>
      <c r="BD18" s="193">
        <v>60.3</v>
      </c>
      <c r="BE18" s="1322">
        <v>46.400000000000013</v>
      </c>
      <c r="BF18" s="193">
        <v>20.599999999999994</v>
      </c>
      <c r="BG18" s="193">
        <f>BG13-BG14-BG15-BG17-BG16</f>
        <v>30.399999999999956</v>
      </c>
      <c r="BH18" s="1322">
        <f>BH13-BH14-BH15-BH17-BH16</f>
        <v>44.099999999999987</v>
      </c>
      <c r="BI18" s="1322">
        <v>8.1999999999999709</v>
      </c>
      <c r="BJ18" s="1322">
        <v>25</v>
      </c>
      <c r="BK18" s="1322">
        <v>10.699999999999982</v>
      </c>
      <c r="BL18" s="1322">
        <v>54.5</v>
      </c>
      <c r="BM18" s="1322">
        <f>BM13-BM14-BM15-BM16-BM17</f>
        <v>22.099999999999977</v>
      </c>
      <c r="BN18" s="195">
        <f>BN13-BN14-BN15-BN16-BN17</f>
        <v>24.700000000000017</v>
      </c>
    </row>
    <row r="19" spans="2:66" ht="19.5" customHeight="1">
      <c r="B19" s="74"/>
      <c r="C19" s="206"/>
      <c r="D19" s="1886" t="s">
        <v>16</v>
      </c>
      <c r="E19" s="1887"/>
      <c r="F19" s="208"/>
      <c r="H19" s="323" t="s">
        <v>275</v>
      </c>
      <c r="I19" s="83">
        <v>20.3</v>
      </c>
      <c r="J19" s="83">
        <v>24.2</v>
      </c>
      <c r="K19" s="83">
        <v>22.2</v>
      </c>
      <c r="L19" s="83">
        <v>20.3</v>
      </c>
      <c r="M19" s="83">
        <v>21.2</v>
      </c>
      <c r="N19" s="83">
        <v>21.7</v>
      </c>
      <c r="O19" s="83">
        <v>21.8</v>
      </c>
      <c r="P19" s="83">
        <v>19.899999999999999</v>
      </c>
      <c r="Q19" s="83">
        <v>19.5</v>
      </c>
      <c r="R19" s="83">
        <v>21.7</v>
      </c>
      <c r="S19" s="83">
        <v>20.100000000000001</v>
      </c>
      <c r="T19" s="83">
        <v>19.5</v>
      </c>
      <c r="U19" s="83">
        <v>19.3</v>
      </c>
      <c r="V19" s="83">
        <v>20.2</v>
      </c>
      <c r="W19" s="83">
        <v>20.6</v>
      </c>
      <c r="X19" s="83">
        <v>20.100000000000001</v>
      </c>
      <c r="Y19" s="83">
        <v>19.600000000000001</v>
      </c>
      <c r="Z19" s="83">
        <v>20.100000000000001</v>
      </c>
      <c r="AA19" s="128">
        <v>18.3</v>
      </c>
      <c r="AB19" s="83">
        <v>18.3</v>
      </c>
      <c r="AC19" s="84">
        <v>17.399999999999999</v>
      </c>
      <c r="AD19" s="83">
        <v>19.3</v>
      </c>
      <c r="AE19" s="84">
        <v>16.600000000000001</v>
      </c>
      <c r="AF19" s="84">
        <v>14.4</v>
      </c>
      <c r="AG19" s="84">
        <v>15.7</v>
      </c>
      <c r="AH19" s="84">
        <v>17.5</v>
      </c>
      <c r="AI19" s="84">
        <v>15.900000000000034</v>
      </c>
      <c r="AJ19" s="83">
        <v>15.399999999999977</v>
      </c>
      <c r="AK19" s="83">
        <v>14.400000000000006</v>
      </c>
      <c r="AL19" s="83">
        <v>21.000000000000028</v>
      </c>
      <c r="AM19" s="83">
        <v>17.7</v>
      </c>
      <c r="AN19" s="83">
        <v>15.9</v>
      </c>
      <c r="AO19" s="192">
        <v>14.4</v>
      </c>
      <c r="AP19" s="193">
        <v>23.299999999999983</v>
      </c>
      <c r="AQ19" s="193">
        <v>17.699999999999989</v>
      </c>
      <c r="AR19" s="193">
        <v>27.2</v>
      </c>
      <c r="AS19" s="192">
        <v>24.199999999999989</v>
      </c>
      <c r="AT19" s="192">
        <v>26.500000000000057</v>
      </c>
      <c r="AU19" s="192">
        <v>26.399999999999977</v>
      </c>
      <c r="AV19" s="192">
        <v>27.1</v>
      </c>
      <c r="AW19" s="192">
        <v>27.699999999999989</v>
      </c>
      <c r="AX19" s="193">
        <v>33</v>
      </c>
      <c r="AY19" s="193">
        <v>36.200000000000003</v>
      </c>
      <c r="AZ19" s="192">
        <v>32.9</v>
      </c>
      <c r="BA19" s="192">
        <v>33.299999999999997</v>
      </c>
      <c r="BB19" s="192">
        <v>41</v>
      </c>
      <c r="BC19" s="1322">
        <v>37.1</v>
      </c>
      <c r="BD19" s="193">
        <v>27.5</v>
      </c>
      <c r="BE19" s="1322">
        <v>27.1</v>
      </c>
      <c r="BF19" s="193">
        <v>28.4</v>
      </c>
      <c r="BG19" s="193">
        <v>22.1</v>
      </c>
      <c r="BH19" s="1322">
        <v>23</v>
      </c>
      <c r="BI19" s="1322">
        <v>25</v>
      </c>
      <c r="BJ19" s="1322">
        <v>25.1</v>
      </c>
      <c r="BK19" s="1322">
        <v>36.099999999999966</v>
      </c>
      <c r="BL19" s="1322">
        <v>31.400000000000091</v>
      </c>
      <c r="BM19" s="1322">
        <v>42.6</v>
      </c>
      <c r="BN19" s="195">
        <v>36.099999999999966</v>
      </c>
    </row>
    <row r="20" spans="2:66" ht="19.5" customHeight="1">
      <c r="B20" s="74"/>
      <c r="C20" s="206"/>
      <c r="D20" s="1886" t="s">
        <v>19</v>
      </c>
      <c r="E20" s="1887"/>
      <c r="F20" s="208"/>
      <c r="H20" s="324" t="s">
        <v>276</v>
      </c>
      <c r="I20" s="253">
        <v>332.1</v>
      </c>
      <c r="J20" s="253">
        <v>309.5</v>
      </c>
      <c r="K20" s="253">
        <v>327.7</v>
      </c>
      <c r="L20" s="253">
        <v>284.10000000000002</v>
      </c>
      <c r="M20" s="253">
        <v>277.89999999999998</v>
      </c>
      <c r="N20" s="253">
        <v>286.8</v>
      </c>
      <c r="O20" s="253">
        <v>261.89999999999998</v>
      </c>
      <c r="P20" s="253">
        <v>278.10000000000002</v>
      </c>
      <c r="Q20" s="253">
        <v>253.2</v>
      </c>
      <c r="R20" s="253">
        <v>255</v>
      </c>
      <c r="S20" s="253">
        <v>274.39999999999998</v>
      </c>
      <c r="T20" s="253">
        <v>295.39999999999998</v>
      </c>
      <c r="U20" s="253">
        <v>286.5</v>
      </c>
      <c r="V20" s="253">
        <v>309.10000000000002</v>
      </c>
      <c r="W20" s="253">
        <v>296.3</v>
      </c>
      <c r="X20" s="253">
        <v>264.5</v>
      </c>
      <c r="Y20" s="253">
        <v>264.2</v>
      </c>
      <c r="Z20" s="253">
        <v>274.7</v>
      </c>
      <c r="AA20" s="253">
        <v>280.39999999999998</v>
      </c>
      <c r="AB20" s="253">
        <v>268.60000000000002</v>
      </c>
      <c r="AC20" s="254">
        <v>309.10000000000002</v>
      </c>
      <c r="AD20" s="253">
        <v>291.8</v>
      </c>
      <c r="AE20" s="254">
        <v>309.10000000000002</v>
      </c>
      <c r="AF20" s="254">
        <v>314.7</v>
      </c>
      <c r="AG20" s="254">
        <v>345.4</v>
      </c>
      <c r="AH20" s="254">
        <v>311.39999999999998</v>
      </c>
      <c r="AI20" s="254">
        <v>246.80000000000007</v>
      </c>
      <c r="AJ20" s="253">
        <v>219.10000000000002</v>
      </c>
      <c r="AK20" s="253">
        <v>274.8</v>
      </c>
      <c r="AL20" s="253">
        <v>303.09999999999997</v>
      </c>
      <c r="AM20" s="253">
        <v>268.8</v>
      </c>
      <c r="AN20" s="253">
        <v>286.60000000000002</v>
      </c>
      <c r="AO20" s="257">
        <v>285.8</v>
      </c>
      <c r="AP20" s="258">
        <v>257.2</v>
      </c>
      <c r="AQ20" s="258">
        <v>270.20000000000005</v>
      </c>
      <c r="AR20" s="258">
        <v>254.7</v>
      </c>
      <c r="AS20" s="257">
        <v>316.89999999999998</v>
      </c>
      <c r="AT20" s="257">
        <v>281.20000000000005</v>
      </c>
      <c r="AU20" s="257">
        <v>291.29999999999995</v>
      </c>
      <c r="AV20" s="257">
        <v>298.5</v>
      </c>
      <c r="AW20" s="257">
        <v>270.8</v>
      </c>
      <c r="AX20" s="258">
        <v>278.3</v>
      </c>
      <c r="AY20" s="258">
        <v>277.2</v>
      </c>
      <c r="AZ20" s="257">
        <v>270.3</v>
      </c>
      <c r="BA20" s="257">
        <v>307.39999999999998</v>
      </c>
      <c r="BB20" s="257">
        <v>289.89999999999998</v>
      </c>
      <c r="BC20" s="1326">
        <f>+BC9+BC10</f>
        <v>268.79999999999995</v>
      </c>
      <c r="BD20" s="258">
        <v>302.2</v>
      </c>
      <c r="BE20" s="1326">
        <v>300.39999999999998</v>
      </c>
      <c r="BF20" s="258">
        <v>260.89999999999998</v>
      </c>
      <c r="BG20" s="258">
        <v>273.39999999999998</v>
      </c>
      <c r="BH20" s="1326">
        <v>278.2</v>
      </c>
      <c r="BI20" s="1326">
        <v>270.2</v>
      </c>
      <c r="BJ20" s="1326">
        <v>301.89999999999998</v>
      </c>
      <c r="BK20" s="1738">
        <v>294.39999999999998</v>
      </c>
      <c r="BL20" s="1326">
        <v>337</v>
      </c>
      <c r="BM20" s="1326">
        <v>373</v>
      </c>
      <c r="BN20" s="260">
        <v>407.79999999999995</v>
      </c>
    </row>
    <row r="21" spans="2:66" ht="19.5" customHeight="1">
      <c r="B21" s="74"/>
      <c r="C21" s="206"/>
      <c r="D21" s="1886" t="s">
        <v>21</v>
      </c>
      <c r="E21" s="1887"/>
      <c r="F21" s="208"/>
      <c r="H21" s="179"/>
      <c r="I21" s="285"/>
      <c r="J21" s="285"/>
      <c r="K21" s="285"/>
      <c r="L21" s="285"/>
      <c r="M21" s="285"/>
      <c r="N21" s="285"/>
      <c r="O21" s="285"/>
      <c r="P21" s="285"/>
      <c r="Q21" s="285"/>
      <c r="R21" s="285"/>
      <c r="S21" s="285"/>
      <c r="T21" s="285"/>
      <c r="U21" s="285"/>
      <c r="V21" s="285"/>
      <c r="W21" s="285"/>
      <c r="X21" s="285"/>
      <c r="Y21" s="285"/>
      <c r="Z21" s="285"/>
      <c r="AA21" s="285"/>
      <c r="AB21" s="285"/>
      <c r="AC21" s="285"/>
      <c r="AD21" s="285"/>
      <c r="AE21" s="285"/>
      <c r="AF21" s="285"/>
      <c r="AG21" s="285"/>
      <c r="AH21" s="285"/>
      <c r="AI21" s="286"/>
      <c r="AJ21" s="285"/>
      <c r="AK21" s="285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1410"/>
      <c r="BF21" s="3"/>
      <c r="BG21" s="3"/>
      <c r="BH21" s="3"/>
      <c r="BI21" s="1410"/>
      <c r="BJ21" s="3"/>
      <c r="BK21" s="3"/>
      <c r="BL21" s="3"/>
      <c r="BM21" s="3"/>
    </row>
    <row r="22" spans="2:66" ht="19.5" customHeight="1">
      <c r="B22" s="74"/>
      <c r="C22" s="206"/>
      <c r="D22" s="1886" t="s">
        <v>23</v>
      </c>
      <c r="E22" s="1887"/>
      <c r="F22" s="208"/>
      <c r="H22" s="289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BA22" s="83"/>
      <c r="BB22" s="83"/>
      <c r="BC22" s="83"/>
      <c r="BD22" s="83"/>
      <c r="BE22" s="1370"/>
      <c r="BF22" s="83"/>
      <c r="BG22" s="83"/>
      <c r="BH22" s="83"/>
      <c r="BI22" s="1370"/>
      <c r="BJ22" s="83"/>
      <c r="BK22" s="83"/>
      <c r="BL22" s="83"/>
      <c r="BM22" s="83"/>
    </row>
    <row r="23" spans="2:66" ht="19.5" customHeight="1">
      <c r="B23" s="71"/>
      <c r="C23" s="206"/>
      <c r="D23" s="1886" t="s">
        <v>22</v>
      </c>
      <c r="E23" s="1887"/>
      <c r="F23" s="208"/>
      <c r="H23" s="560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BE23" s="1482"/>
      <c r="BI23" s="1482"/>
    </row>
    <row r="24" spans="2:66" ht="19.5" customHeight="1">
      <c r="B24" s="71"/>
      <c r="C24" s="206"/>
      <c r="D24" s="1886" t="s">
        <v>28</v>
      </c>
      <c r="E24" s="1887"/>
      <c r="F24" s="208"/>
      <c r="H24" s="561"/>
      <c r="I24" s="198"/>
      <c r="J24" s="198"/>
      <c r="K24" s="198"/>
      <c r="L24" s="198"/>
      <c r="M24" s="198"/>
      <c r="N24" s="198"/>
      <c r="O24" s="198"/>
      <c r="P24" s="198"/>
      <c r="Q24" s="198"/>
      <c r="R24" s="198"/>
      <c r="S24" s="198"/>
      <c r="T24" s="198"/>
      <c r="U24" s="198"/>
      <c r="V24" s="198"/>
      <c r="W24" s="198"/>
      <c r="X24" s="198"/>
      <c r="Y24" s="198"/>
      <c r="Z24" s="198"/>
      <c r="AA24" s="198"/>
      <c r="AB24" s="198"/>
      <c r="AC24" s="198"/>
      <c r="AD24" s="198"/>
      <c r="AE24" s="198"/>
      <c r="AF24" s="198"/>
      <c r="BE24" s="1482"/>
      <c r="BI24" s="1482"/>
    </row>
    <row r="25" spans="2:66" ht="19.5" customHeight="1">
      <c r="B25" s="71"/>
      <c r="C25" s="206"/>
      <c r="D25" s="1886" t="s">
        <v>26</v>
      </c>
      <c r="E25" s="1887"/>
      <c r="F25" s="208"/>
      <c r="H25" s="6"/>
      <c r="BI25" s="1482"/>
    </row>
    <row r="26" spans="2:66" ht="19.5" customHeight="1">
      <c r="B26" s="71"/>
      <c r="C26" s="206"/>
      <c r="D26" s="1886" t="s">
        <v>30</v>
      </c>
      <c r="E26" s="1887"/>
      <c r="F26" s="208"/>
    </row>
    <row r="27" spans="2:66" ht="19.5" customHeight="1">
      <c r="B27" s="71"/>
      <c r="C27" s="206"/>
      <c r="D27" s="1886" t="s">
        <v>33</v>
      </c>
      <c r="E27" s="1887"/>
      <c r="F27" s="208"/>
    </row>
    <row r="28" spans="2:66" ht="19.5" customHeight="1">
      <c r="B28" s="71"/>
      <c r="C28" s="1875"/>
      <c r="D28" s="1875"/>
      <c r="E28" s="1876"/>
      <c r="F28" s="56"/>
    </row>
    <row r="29" spans="2:66" ht="19.5" customHeight="1">
      <c r="B29" s="245"/>
      <c r="C29" s="1875" t="s">
        <v>7</v>
      </c>
      <c r="D29" s="1875"/>
      <c r="E29" s="1890"/>
      <c r="F29" s="75"/>
    </row>
    <row r="30" spans="2:66" ht="19.5" customHeight="1">
      <c r="B30" s="245"/>
      <c r="C30" s="56"/>
      <c r="D30" s="235"/>
      <c r="E30" s="283"/>
      <c r="F30" s="56"/>
    </row>
    <row r="31" spans="2:66" ht="19.5" customHeight="1">
      <c r="B31" s="245"/>
      <c r="C31" s="1875" t="s">
        <v>31</v>
      </c>
      <c r="D31" s="1875"/>
      <c r="E31" s="1890"/>
      <c r="F31" s="75"/>
    </row>
    <row r="32" spans="2:66" ht="19.5" customHeight="1">
      <c r="B32" s="245"/>
      <c r="C32" s="56"/>
      <c r="D32" s="235"/>
      <c r="E32" s="283"/>
      <c r="F32" s="56"/>
    </row>
    <row r="33" spans="2:6" ht="19.5" customHeight="1">
      <c r="B33" s="245"/>
      <c r="C33" s="1875" t="s">
        <v>17</v>
      </c>
      <c r="D33" s="1875"/>
      <c r="E33" s="1890"/>
      <c r="F33" s="75"/>
    </row>
    <row r="34" spans="2:6" ht="19.5" customHeight="1">
      <c r="B34" s="245"/>
      <c r="C34" s="56"/>
      <c r="D34" s="235"/>
      <c r="E34" s="283"/>
      <c r="F34" s="56"/>
    </row>
    <row r="35" spans="2:6" ht="19.5" customHeight="1">
      <c r="B35" s="245"/>
      <c r="C35" s="1873" t="s">
        <v>8</v>
      </c>
      <c r="D35" s="1873"/>
      <c r="E35" s="1874"/>
      <c r="F35" s="75"/>
    </row>
    <row r="36" spans="2:6" ht="19.5" customHeight="1">
      <c r="B36" s="245"/>
      <c r="C36" s="227"/>
      <c r="D36" s="227"/>
      <c r="E36" s="273"/>
      <c r="F36" s="56"/>
    </row>
    <row r="37" spans="2:6" ht="19.5" customHeight="1">
      <c r="B37" s="245"/>
      <c r="C37" s="1875" t="s">
        <v>25</v>
      </c>
      <c r="D37" s="1875"/>
      <c r="E37" s="1890"/>
      <c r="F37" s="56"/>
    </row>
    <row r="38" spans="2:6" ht="19.5" customHeight="1">
      <c r="B38" s="245"/>
      <c r="C38" s="235"/>
      <c r="D38" s="235"/>
      <c r="E38" s="283"/>
      <c r="F38" s="56"/>
    </row>
    <row r="39" spans="2:6" ht="19.5" customHeight="1">
      <c r="B39" s="245"/>
      <c r="C39" s="1875" t="s">
        <v>32</v>
      </c>
      <c r="D39" s="1875"/>
      <c r="E39" s="1890"/>
    </row>
    <row r="40" spans="2:6" ht="19.5" customHeight="1" thickBot="1">
      <c r="B40" s="296"/>
      <c r="C40" s="297"/>
      <c r="D40" s="297"/>
      <c r="E40" s="298"/>
    </row>
    <row r="41" spans="2:6" ht="19.5" customHeight="1" thickTop="1"/>
    <row r="42" spans="2:6" ht="19.5" customHeight="1"/>
    <row r="43" spans="2:6" ht="19.5" customHeight="1"/>
    <row r="44" spans="2:6" ht="19.5" customHeight="1"/>
    <row r="45" spans="2:6" ht="19.5" customHeight="1"/>
    <row r="46" spans="2:6" ht="19.5" customHeight="1"/>
    <row r="47" spans="2:6" ht="19.5" customHeight="1"/>
    <row r="48" spans="2:6" ht="19.5" customHeight="1"/>
    <row r="49" ht="19.5" customHeight="1"/>
  </sheetData>
  <mergeCells count="25">
    <mergeCell ref="D15:E15"/>
    <mergeCell ref="B4:E4"/>
    <mergeCell ref="C8:E8"/>
    <mergeCell ref="C10:E10"/>
    <mergeCell ref="C12:E12"/>
    <mergeCell ref="C14:E14"/>
    <mergeCell ref="D16:E16"/>
    <mergeCell ref="D17:E17"/>
    <mergeCell ref="D19:E19"/>
    <mergeCell ref="D20:E20"/>
    <mergeCell ref="D21:E21"/>
    <mergeCell ref="C39:E39"/>
    <mergeCell ref="D18:F18"/>
    <mergeCell ref="C28:E28"/>
    <mergeCell ref="C29:E29"/>
    <mergeCell ref="C31:E31"/>
    <mergeCell ref="C33:E33"/>
    <mergeCell ref="C35:E35"/>
    <mergeCell ref="C37:E37"/>
    <mergeCell ref="D22:E22"/>
    <mergeCell ref="D23:E23"/>
    <mergeCell ref="D24:E24"/>
    <mergeCell ref="D25:E25"/>
    <mergeCell ref="D26:E26"/>
    <mergeCell ref="D27:E27"/>
  </mergeCells>
  <phoneticPr fontId="3" type="noConversion"/>
  <hyperlinks>
    <hyperlink ref="C12" location="G_IS!A1" display="KB Financial Group" xr:uid="{00000000-0004-0000-1200-000000000000}"/>
    <hyperlink ref="C14" location="B_IS!A1" display="KB Kookmin Bank" xr:uid="{00000000-0004-0000-1200-000001000000}"/>
    <hyperlink ref="D16:E16" location="B_BS!A1" display="Condensed Balance Sheet" xr:uid="{00000000-0004-0000-1200-000002000000}"/>
    <hyperlink ref="D17:E17" location="'B_Interest Income'!A1" display="Interest Income / Spread / Margin" xr:uid="{00000000-0004-0000-1200-000003000000}"/>
    <hyperlink ref="D15:E15" location="B_IS!A1" display="Condensed Income Statement" xr:uid="{00000000-0004-0000-1200-000004000000}"/>
    <hyperlink ref="C10" location="Hightlights!A1" display="Highlights" xr:uid="{00000000-0004-0000-1200-000005000000}"/>
    <hyperlink ref="C10:E10" location="'Financial Highlights'!A1" display="Finanial Highlights" xr:uid="{00000000-0004-0000-1200-000006000000}"/>
    <hyperlink ref="D19:E19" location="B_Other!A1" display="Other Operating Income" xr:uid="{00000000-0004-0000-1200-000007000000}"/>
    <hyperlink ref="D20:E20" location="B_Provision!A1" display="Provision for Credit Losses" xr:uid="{00000000-0004-0000-1200-000008000000}"/>
    <hyperlink ref="D21:E21" location="'B_G&amp;A'!A1" display="General &amp; Administrative Expenses" xr:uid="{00000000-0004-0000-1200-000009000000}"/>
    <hyperlink ref="D22:E22" location="B_Loans!A1" display="Loans / Deposits" xr:uid="{00000000-0004-0000-1200-00000A000000}"/>
    <hyperlink ref="D23:E23" location="B_AQ!A1" display="Asset Quality" xr:uid="{00000000-0004-0000-1200-00000B000000}"/>
    <hyperlink ref="D24:E24" location="B_Delinquency!A1" display="Delinquency" xr:uid="{00000000-0004-0000-1200-00000C000000}"/>
    <hyperlink ref="D25:E25" location="B_CAR!A1" display="Capital Adequacy" xr:uid="{00000000-0004-0000-1200-00000D000000}"/>
    <hyperlink ref="D26:E26" location="'B_Credit Rating'!A1" display="Credit Ratings" xr:uid="{00000000-0004-0000-1200-00000E000000}"/>
    <hyperlink ref="D27:E27" location="B_HPI!A1" display="Housing Price Index" xr:uid="{00000000-0004-0000-1200-00000F000000}"/>
    <hyperlink ref="C29" location="S_IS!A1" display="KB Securities" xr:uid="{00000000-0004-0000-1200-000010000000}"/>
    <hyperlink ref="C33" location="C_IS!A1" display="KB Kookmin Card" xr:uid="{00000000-0004-0000-1200-000011000000}"/>
    <hyperlink ref="C37" location="Other_IS!A1" display="Other Subsidiaries" xr:uid="{00000000-0004-0000-1200-000012000000}"/>
    <hyperlink ref="C39" location="Contacts!A1" display="Contacts" xr:uid="{00000000-0004-0000-1200-000013000000}"/>
    <hyperlink ref="C31" location="I_Key!A1" display="KB Insurance" xr:uid="{00000000-0004-0000-1200-000014000000}"/>
    <hyperlink ref="C35:E35" location="L_IS!A1" display="KB Life Insurance" xr:uid="{00000000-0004-0000-1200-000015000000}"/>
    <hyperlink ref="C8:E8" location="Disclaimer!A1" display="Disclaimer" xr:uid="{00000000-0004-0000-1200-000016000000}"/>
  </hyperlinks>
  <pageMargins left="0.39370078740157483" right="0.39370078740157483" top="0.47244094488188981" bottom="0.47244094488188981" header="0.31496062992125984" footer="0.31496062992125984"/>
  <pageSetup paperSize="9" scale="58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BM67"/>
  <sheetViews>
    <sheetView showGridLines="0" view="pageBreakPreview" zoomScale="70" zoomScaleNormal="70" zoomScaleSheetLayoutView="70" workbookViewId="0"/>
  </sheetViews>
  <sheetFormatPr defaultColWidth="9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18" width="12.125" style="38" customWidth="1"/>
    <col min="19" max="16384" width="9" style="38"/>
  </cols>
  <sheetData>
    <row r="1" spans="2:18" ht="5.25" customHeight="1"/>
    <row r="2" spans="2:18" ht="28.5" customHeight="1">
      <c r="H2" s="39"/>
    </row>
    <row r="3" spans="2:18" ht="3" customHeight="1">
      <c r="H3" s="40"/>
    </row>
    <row r="4" spans="2:18" ht="30" customHeight="1">
      <c r="B4" s="1872" t="s">
        <v>2</v>
      </c>
      <c r="C4" s="1872"/>
      <c r="D4" s="1872"/>
      <c r="E4" s="1872"/>
      <c r="F4" s="41"/>
      <c r="G4" s="42"/>
      <c r="H4" s="43"/>
      <c r="I4" s="42"/>
      <c r="J4" s="42"/>
      <c r="K4" s="42"/>
      <c r="L4" s="42"/>
      <c r="M4" s="42"/>
      <c r="N4" s="42"/>
      <c r="O4" s="42"/>
      <c r="P4" s="42"/>
      <c r="Q4" s="42"/>
      <c r="R4" s="42"/>
    </row>
    <row r="5" spans="2:18" ht="18" customHeight="1">
      <c r="B5" s="44"/>
      <c r="C5" s="44"/>
      <c r="D5" s="44"/>
      <c r="E5" s="44"/>
      <c r="F5" s="44"/>
    </row>
    <row r="6" spans="2:18" ht="3" customHeight="1" thickBot="1">
      <c r="H6" s="40"/>
    </row>
    <row r="7" spans="2:18" ht="12" customHeight="1" thickTop="1">
      <c r="B7" s="45"/>
      <c r="C7" s="46"/>
      <c r="D7" s="46"/>
      <c r="E7" s="47"/>
      <c r="F7" s="48"/>
    </row>
    <row r="8" spans="2:18" ht="19.5" customHeight="1">
      <c r="B8" s="49"/>
      <c r="C8" s="1871" t="s">
        <v>2</v>
      </c>
      <c r="D8" s="1871"/>
      <c r="E8" s="1871"/>
      <c r="F8" s="1871"/>
    </row>
    <row r="9" spans="2:18" ht="19.5" customHeight="1">
      <c r="B9" s="50"/>
      <c r="C9" s="51"/>
      <c r="D9" s="51"/>
      <c r="E9" s="52"/>
      <c r="F9" s="51"/>
    </row>
    <row r="10" spans="2:18" ht="19.5" customHeight="1">
      <c r="B10" s="49"/>
      <c r="C10" s="1869" t="s">
        <v>36</v>
      </c>
      <c r="D10" s="1869"/>
      <c r="E10" s="1870"/>
      <c r="F10" s="53"/>
    </row>
    <row r="11" spans="2:18" ht="19.5" customHeight="1">
      <c r="B11" s="49"/>
      <c r="C11" s="54"/>
      <c r="D11" s="51"/>
      <c r="E11" s="52"/>
      <c r="F11" s="51"/>
    </row>
    <row r="12" spans="2:18" ht="19.5" customHeight="1">
      <c r="B12" s="49"/>
      <c r="C12" s="1869" t="s">
        <v>0</v>
      </c>
      <c r="D12" s="1869"/>
      <c r="E12" s="1870"/>
      <c r="F12" s="53"/>
    </row>
    <row r="13" spans="2:18" ht="19.5" customHeight="1">
      <c r="B13" s="49"/>
      <c r="C13" s="54"/>
      <c r="D13" s="51"/>
      <c r="E13" s="52"/>
      <c r="F13" s="51"/>
    </row>
    <row r="14" spans="2:18" ht="19.5" customHeight="1">
      <c r="B14" s="49"/>
      <c r="C14" s="1869" t="s">
        <v>6</v>
      </c>
      <c r="D14" s="1869"/>
      <c r="E14" s="1870"/>
      <c r="F14" s="53"/>
    </row>
    <row r="15" spans="2:18" ht="19.5" customHeight="1">
      <c r="B15" s="49"/>
      <c r="C15" s="54"/>
      <c r="D15" s="51"/>
      <c r="E15" s="52"/>
      <c r="F15" s="51"/>
    </row>
    <row r="16" spans="2:18" ht="19.5" customHeight="1">
      <c r="B16" s="49"/>
      <c r="C16" s="1869" t="s">
        <v>7</v>
      </c>
      <c r="D16" s="1869"/>
      <c r="E16" s="1870"/>
      <c r="F16" s="53"/>
    </row>
    <row r="17" spans="2:20" ht="19.5" customHeight="1">
      <c r="B17" s="49"/>
      <c r="C17" s="54"/>
      <c r="D17" s="51"/>
      <c r="E17" s="52"/>
      <c r="F17" s="51"/>
    </row>
    <row r="18" spans="2:20" ht="19.5" customHeight="1">
      <c r="B18" s="49"/>
      <c r="C18" s="1869" t="s">
        <v>31</v>
      </c>
      <c r="D18" s="1869"/>
      <c r="E18" s="1870"/>
      <c r="F18" s="53"/>
    </row>
    <row r="19" spans="2:20" ht="19.5" customHeight="1">
      <c r="B19" s="49"/>
      <c r="C19" s="54"/>
      <c r="D19" s="51"/>
      <c r="E19" s="52"/>
      <c r="F19" s="51"/>
    </row>
    <row r="20" spans="2:20" ht="19.5" customHeight="1">
      <c r="B20" s="49"/>
      <c r="C20" s="1869" t="s">
        <v>17</v>
      </c>
      <c r="D20" s="1869"/>
      <c r="E20" s="1870"/>
      <c r="F20" s="53"/>
    </row>
    <row r="21" spans="2:20" ht="19.5" customHeight="1">
      <c r="B21" s="49"/>
      <c r="C21" s="54"/>
      <c r="D21" s="51"/>
      <c r="E21" s="52"/>
      <c r="F21" s="51"/>
    </row>
    <row r="22" spans="2:20" ht="19.5" customHeight="1">
      <c r="B22" s="49"/>
      <c r="C22" s="1869" t="s">
        <v>8</v>
      </c>
      <c r="D22" s="1869"/>
      <c r="E22" s="1870"/>
      <c r="F22" s="53"/>
      <c r="G22" s="55"/>
      <c r="H22" s="56"/>
    </row>
    <row r="23" spans="2:20" ht="19.5" customHeight="1">
      <c r="B23" s="50"/>
      <c r="C23" s="51"/>
      <c r="D23" s="51"/>
      <c r="E23" s="52"/>
      <c r="F23" s="51"/>
    </row>
    <row r="24" spans="2:20" ht="19.5" customHeight="1">
      <c r="B24" s="50"/>
      <c r="C24" s="1869" t="s">
        <v>25</v>
      </c>
      <c r="D24" s="1869"/>
      <c r="E24" s="1870"/>
      <c r="F24" s="53"/>
    </row>
    <row r="25" spans="2:20" ht="19.5" customHeight="1">
      <c r="B25" s="50"/>
      <c r="C25" s="48"/>
      <c r="D25" s="48"/>
      <c r="E25" s="57"/>
      <c r="F25" s="48"/>
    </row>
    <row r="26" spans="2:20" ht="19.5" customHeight="1">
      <c r="B26" s="50"/>
      <c r="C26" s="1869" t="s">
        <v>32</v>
      </c>
      <c r="D26" s="1869"/>
      <c r="E26" s="1870"/>
      <c r="F26" s="53"/>
    </row>
    <row r="27" spans="2:20" ht="19.5" customHeight="1" thickBot="1">
      <c r="B27" s="58"/>
      <c r="C27" s="59"/>
      <c r="D27" s="59"/>
      <c r="E27" s="60"/>
      <c r="F27" s="48"/>
    </row>
    <row r="28" spans="2:20" ht="19.5" customHeight="1" thickTop="1">
      <c r="T28" s="61"/>
    </row>
    <row r="29" spans="2:20" ht="19.5" customHeight="1"/>
    <row r="30" spans="2:20" ht="19.5" customHeight="1"/>
    <row r="31" spans="2:20" ht="19.5" customHeight="1"/>
    <row r="67" spans="65:65" ht="18" customHeight="1">
      <c r="BM67" s="38">
        <v>1026</v>
      </c>
    </row>
  </sheetData>
  <mergeCells count="11">
    <mergeCell ref="C16:E16"/>
    <mergeCell ref="C8:F8"/>
    <mergeCell ref="B4:E4"/>
    <mergeCell ref="C10:E10"/>
    <mergeCell ref="C12:E12"/>
    <mergeCell ref="C14:E14"/>
    <mergeCell ref="C18:E18"/>
    <mergeCell ref="C20:E20"/>
    <mergeCell ref="C22:E22"/>
    <mergeCell ref="C24:E24"/>
    <mergeCell ref="C26:E26"/>
  </mergeCells>
  <phoneticPr fontId="3" type="noConversion"/>
  <hyperlinks>
    <hyperlink ref="C10" location="Hightlights!A1" display="Highlights" xr:uid="{00000000-0004-0000-0100-000000000000}"/>
    <hyperlink ref="C12" location="G_IS!A1" display="KB Financial Group" xr:uid="{00000000-0004-0000-0100-000001000000}"/>
    <hyperlink ref="C14" location="B_IS!A1" display="KB Kookmin Bank" xr:uid="{00000000-0004-0000-0100-000002000000}"/>
    <hyperlink ref="C16" location="S_IS!A1" display="KB Securities" xr:uid="{00000000-0004-0000-0100-000003000000}"/>
    <hyperlink ref="C18" location="I_Key!A1" display="KB Insurance" xr:uid="{00000000-0004-0000-0100-000004000000}"/>
    <hyperlink ref="C20" location="C_IS!A1" display="KB Kookmin Card" xr:uid="{00000000-0004-0000-0100-000005000000}"/>
    <hyperlink ref="C24" location="Other_IS!A1" display="Other Subsidiaries" xr:uid="{00000000-0004-0000-0100-000006000000}"/>
    <hyperlink ref="C26" location="Contacts!A1" display="Contacts" xr:uid="{00000000-0004-0000-0100-000007000000}"/>
    <hyperlink ref="C18:E18" location="I_IS!A1" display="KB Insurance" xr:uid="{00000000-0004-0000-0100-000008000000}"/>
    <hyperlink ref="C10:E10" location="'Financial Highlights'!A1" display="Finanial Highlights" xr:uid="{00000000-0004-0000-0100-000009000000}"/>
    <hyperlink ref="C22:G22" location="P_IS!Print_Area" display="Prudential Life Insurance" xr:uid="{00000000-0004-0000-0100-00000A000000}"/>
    <hyperlink ref="C22:E22" location="L_IS!A1" display="KB Life Insurance" xr:uid="{00000000-0004-0000-0100-00000B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1:BS45"/>
  <sheetViews>
    <sheetView showGridLines="0" view="pageBreakPreview" zoomScale="70" zoomScaleNormal="70" zoomScaleSheetLayoutView="70" workbookViewId="0">
      <selection activeCell="Q21" sqref="Q21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56" width="13.75" style="38" hidden="1" customWidth="1"/>
    <col min="57" max="60" width="17.375" style="38" hidden="1" customWidth="1"/>
    <col min="61" max="61" width="15.125" style="38" hidden="1" customWidth="1"/>
    <col min="62" max="66" width="15.125" style="38" customWidth="1"/>
    <col min="67" max="67" width="15.125" style="1728" customWidth="1"/>
    <col min="68" max="68" width="15.125" style="38" customWidth="1"/>
    <col min="69" max="69" width="15.125" style="1776" customWidth="1"/>
    <col min="70" max="70" width="15.125" style="38" customWidth="1"/>
    <col min="71" max="16384" width="10.75" style="38"/>
  </cols>
  <sheetData>
    <row r="1" spans="2:71" ht="5.25" customHeight="1">
      <c r="AI1" s="48"/>
    </row>
    <row r="2" spans="2:71" ht="28.5" customHeight="1">
      <c r="H2" s="39"/>
      <c r="AI2" s="48"/>
    </row>
    <row r="3" spans="2:71" ht="3" customHeight="1">
      <c r="H3" s="40"/>
      <c r="AI3" s="48"/>
    </row>
    <row r="4" spans="2:71" ht="30" customHeight="1">
      <c r="B4" s="1879" t="s">
        <v>6</v>
      </c>
      <c r="C4" s="1879"/>
      <c r="D4" s="1879"/>
      <c r="E4" s="1879"/>
      <c r="F4" s="183"/>
      <c r="G4" s="42"/>
      <c r="H4" s="64" t="s">
        <v>16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</row>
    <row r="5" spans="2:71" ht="18" customHeight="1">
      <c r="B5" s="44"/>
      <c r="C5" s="44"/>
      <c r="D5" s="44"/>
      <c r="E5" s="44"/>
      <c r="F5" s="44"/>
      <c r="AV5" s="69"/>
      <c r="AW5" s="69"/>
      <c r="AX5" s="69"/>
      <c r="AY5" s="70"/>
      <c r="AZ5" s="70"/>
      <c r="BA5" s="70"/>
      <c r="BB5" s="70"/>
    </row>
    <row r="6" spans="2:71" ht="3" customHeight="1" thickBot="1">
      <c r="H6" s="40"/>
      <c r="AI6" s="48"/>
    </row>
    <row r="7" spans="2:71" ht="12" customHeight="1" thickTop="1">
      <c r="B7" s="185"/>
      <c r="C7" s="67"/>
      <c r="D7" s="67"/>
      <c r="E7" s="68"/>
      <c r="AC7" s="543"/>
      <c r="AD7" s="543"/>
      <c r="AE7" s="543"/>
      <c r="AF7" s="543"/>
      <c r="AG7" s="543"/>
      <c r="AH7" s="543"/>
      <c r="AI7" s="543"/>
      <c r="AJ7" s="543"/>
      <c r="AK7" s="543"/>
      <c r="AL7" s="543"/>
      <c r="AM7" s="543"/>
      <c r="AN7" s="543"/>
      <c r="AO7" s="543"/>
      <c r="AP7" s="543"/>
      <c r="AQ7" s="544"/>
      <c r="AR7" s="544"/>
      <c r="AS7" s="544"/>
      <c r="AT7" s="544"/>
      <c r="AU7" s="544"/>
      <c r="AV7" s="544"/>
      <c r="AW7" s="544"/>
      <c r="AX7" s="544"/>
      <c r="AY7" s="544"/>
      <c r="AZ7" s="544"/>
      <c r="BA7" s="544"/>
      <c r="BB7" s="544"/>
      <c r="BC7" s="544"/>
      <c r="BD7" s="544"/>
      <c r="BE7" s="544"/>
      <c r="BF7" s="544"/>
      <c r="BG7" s="544"/>
      <c r="BH7" s="544"/>
      <c r="BI7" s="544"/>
      <c r="BJ7" s="544"/>
      <c r="BK7" s="544"/>
      <c r="BL7" s="544"/>
      <c r="BM7" s="544"/>
      <c r="BN7" s="544"/>
      <c r="BO7" s="544"/>
      <c r="BP7" s="544"/>
      <c r="BQ7" s="544"/>
      <c r="BR7" s="544"/>
    </row>
    <row r="8" spans="2:71" ht="19.5" customHeight="1" thickBot="1">
      <c r="B8" s="74"/>
      <c r="C8" s="1875" t="s">
        <v>2</v>
      </c>
      <c r="D8" s="1875"/>
      <c r="E8" s="1876"/>
      <c r="F8" s="56"/>
      <c r="H8" s="77" t="s">
        <v>39</v>
      </c>
      <c r="I8" s="78" t="s">
        <v>40</v>
      </c>
      <c r="J8" s="78" t="s">
        <v>41</v>
      </c>
      <c r="K8" s="78" t="s">
        <v>42</v>
      </c>
      <c r="L8" s="78" t="s">
        <v>43</v>
      </c>
      <c r="M8" s="78" t="s">
        <v>44</v>
      </c>
      <c r="N8" s="78" t="s">
        <v>45</v>
      </c>
      <c r="O8" s="78" t="s">
        <v>46</v>
      </c>
      <c r="P8" s="78" t="s">
        <v>47</v>
      </c>
      <c r="Q8" s="78" t="s">
        <v>48</v>
      </c>
      <c r="R8" s="78" t="s">
        <v>49</v>
      </c>
      <c r="S8" s="78" t="s">
        <v>50</v>
      </c>
      <c r="T8" s="78" t="s">
        <v>51</v>
      </c>
      <c r="U8" s="78" t="s">
        <v>52</v>
      </c>
      <c r="V8" s="78" t="s">
        <v>53</v>
      </c>
      <c r="W8" s="78" t="s">
        <v>54</v>
      </c>
      <c r="X8" s="78" t="s">
        <v>55</v>
      </c>
      <c r="Y8" s="78" t="s">
        <v>56</v>
      </c>
      <c r="Z8" s="78" t="s">
        <v>57</v>
      </c>
      <c r="AA8" s="78" t="s">
        <v>58</v>
      </c>
      <c r="AB8" s="78" t="s">
        <v>128</v>
      </c>
      <c r="AC8" s="78" t="s">
        <v>129</v>
      </c>
      <c r="AD8" s="78" t="s">
        <v>61</v>
      </c>
      <c r="AE8" s="78" t="s">
        <v>62</v>
      </c>
      <c r="AF8" s="187" t="s">
        <v>63</v>
      </c>
      <c r="AG8" s="188" t="s">
        <v>60</v>
      </c>
      <c r="AH8" s="78" t="s">
        <v>61</v>
      </c>
      <c r="AI8" s="78" t="s">
        <v>62</v>
      </c>
      <c r="AJ8" s="187" t="s">
        <v>63</v>
      </c>
      <c r="AK8" s="78" t="s">
        <v>64</v>
      </c>
      <c r="AL8" s="78" t="s">
        <v>65</v>
      </c>
      <c r="AM8" s="78" t="s">
        <v>66</v>
      </c>
      <c r="AN8" s="78" t="s">
        <v>67</v>
      </c>
      <c r="AO8" s="78" t="s">
        <v>68</v>
      </c>
      <c r="AP8" s="78" t="s">
        <v>69</v>
      </c>
      <c r="AQ8" s="78" t="s">
        <v>70</v>
      </c>
      <c r="AR8" s="78" t="s">
        <v>71</v>
      </c>
      <c r="AS8" s="78" t="s">
        <v>72</v>
      </c>
      <c r="AT8" s="78" t="s">
        <v>73</v>
      </c>
      <c r="AU8" s="78" t="s">
        <v>74</v>
      </c>
      <c r="AV8" s="81" t="s">
        <v>75</v>
      </c>
      <c r="AW8" s="81" t="s">
        <v>76</v>
      </c>
      <c r="AX8" s="81" t="s">
        <v>77</v>
      </c>
      <c r="AY8" s="81" t="s">
        <v>78</v>
      </c>
      <c r="AZ8" s="81" t="s">
        <v>79</v>
      </c>
      <c r="BA8" s="81" t="s">
        <v>80</v>
      </c>
      <c r="BB8" s="81" t="s">
        <v>81</v>
      </c>
      <c r="BC8" s="81" t="s">
        <v>82</v>
      </c>
      <c r="BD8" s="81" t="s">
        <v>83</v>
      </c>
      <c r="BE8" s="81" t="s">
        <v>84</v>
      </c>
      <c r="BF8" s="81" t="s">
        <v>85</v>
      </c>
      <c r="BG8" s="81" t="s">
        <v>783</v>
      </c>
      <c r="BH8" s="81" t="s">
        <v>793</v>
      </c>
      <c r="BI8" s="81" t="s">
        <v>797</v>
      </c>
      <c r="BJ8" s="81" t="s">
        <v>805</v>
      </c>
      <c r="BK8" s="81" t="s">
        <v>815</v>
      </c>
      <c r="BL8" s="81" t="s">
        <v>822</v>
      </c>
      <c r="BM8" s="81" t="s">
        <v>835</v>
      </c>
      <c r="BN8" s="81" t="s">
        <v>837</v>
      </c>
      <c r="BO8" s="81" t="s">
        <v>855</v>
      </c>
      <c r="BP8" s="81" t="s">
        <v>861</v>
      </c>
      <c r="BQ8" s="1778" t="s">
        <v>897</v>
      </c>
      <c r="BR8" s="1778" t="s">
        <v>898</v>
      </c>
    </row>
    <row r="9" spans="2:71" ht="19.5" customHeight="1">
      <c r="B9" s="71"/>
      <c r="C9" s="75"/>
      <c r="D9" s="75"/>
      <c r="E9" s="76"/>
      <c r="F9" s="75"/>
      <c r="H9" s="330" t="s">
        <v>286</v>
      </c>
      <c r="I9" s="198">
        <v>105.6</v>
      </c>
      <c r="J9" s="198">
        <v>103.1</v>
      </c>
      <c r="K9" s="198">
        <v>19.2</v>
      </c>
      <c r="L9" s="198">
        <v>-28.3</v>
      </c>
      <c r="M9" s="198">
        <v>33.1</v>
      </c>
      <c r="N9" s="198">
        <v>-47.2</v>
      </c>
      <c r="O9" s="198">
        <v>168.5</v>
      </c>
      <c r="P9" s="198">
        <v>53.1</v>
      </c>
      <c r="Q9" s="198">
        <v>59.8</v>
      </c>
      <c r="R9" s="198">
        <v>60.8</v>
      </c>
      <c r="S9" s="198">
        <v>109.1</v>
      </c>
      <c r="T9" s="198">
        <v>-23.4</v>
      </c>
      <c r="U9" s="198">
        <v>87.7</v>
      </c>
      <c r="V9" s="198">
        <v>250</v>
      </c>
      <c r="W9" s="198">
        <v>-6.9</v>
      </c>
      <c r="X9" s="198">
        <v>122.6</v>
      </c>
      <c r="Y9" s="198">
        <v>159.19999999999999</v>
      </c>
      <c r="Z9" s="198">
        <v>149.5</v>
      </c>
      <c r="AA9" s="198">
        <v>94.7</v>
      </c>
      <c r="AB9" s="198">
        <v>-53.9</v>
      </c>
      <c r="AC9" s="199">
        <v>100.8</v>
      </c>
      <c r="AD9" s="198">
        <v>-12.5</v>
      </c>
      <c r="AE9" s="199">
        <v>82.8</v>
      </c>
      <c r="AF9" s="200">
        <v>14.4</v>
      </c>
      <c r="AG9" s="201">
        <v>62.099999999999994</v>
      </c>
      <c r="AH9" s="199">
        <v>-53.2</v>
      </c>
      <c r="AI9" s="199">
        <v>38.4</v>
      </c>
      <c r="AJ9" s="200">
        <v>-32.299999999999997</v>
      </c>
      <c r="AK9" s="199">
        <v>0.8</v>
      </c>
      <c r="AL9" s="199">
        <v>56.3</v>
      </c>
      <c r="AM9" s="199">
        <v>118.00000000000003</v>
      </c>
      <c r="AN9" s="198">
        <v>26.099999999999994</v>
      </c>
      <c r="AO9" s="198">
        <v>160.9</v>
      </c>
      <c r="AP9" s="198">
        <v>95.899999999999949</v>
      </c>
      <c r="AQ9" s="202">
        <v>97.6</v>
      </c>
      <c r="AR9" s="202">
        <v>26.1</v>
      </c>
      <c r="AS9" s="202">
        <v>76.900000000000006</v>
      </c>
      <c r="AT9" s="203">
        <v>231.29999999999998</v>
      </c>
      <c r="AU9" s="203">
        <v>86.5</v>
      </c>
      <c r="AV9" s="203">
        <v>108.4</v>
      </c>
      <c r="AW9" s="202">
        <v>58</v>
      </c>
      <c r="AX9" s="202">
        <v>84.7</v>
      </c>
      <c r="AY9" s="202">
        <v>32.5</v>
      </c>
      <c r="AZ9" s="202">
        <v>-26.8</v>
      </c>
      <c r="BA9" s="202">
        <v>-162.6</v>
      </c>
      <c r="BB9" s="203">
        <v>-313.19999999999993</v>
      </c>
      <c r="BC9" s="203">
        <v>-224.70000000000005</v>
      </c>
      <c r="BD9" s="203">
        <v>216.00000000000006</v>
      </c>
      <c r="BE9" s="202">
        <v>347.7</v>
      </c>
      <c r="BF9" s="202">
        <v>-92.8</v>
      </c>
      <c r="BG9" s="1323">
        <v>-117.3</v>
      </c>
      <c r="BH9" s="203">
        <v>694.3</v>
      </c>
      <c r="BI9" s="1323">
        <v>-22</v>
      </c>
      <c r="BJ9" s="203">
        <v>268.89999999999998</v>
      </c>
      <c r="BK9" s="203">
        <v>427.9</v>
      </c>
      <c r="BL9" s="1323">
        <v>192.8</v>
      </c>
      <c r="BM9" s="1323">
        <v>396.2</v>
      </c>
      <c r="BN9" s="1323">
        <v>-39.5</v>
      </c>
      <c r="BO9" s="1323">
        <v>14.800000000000068</v>
      </c>
      <c r="BP9" s="1323">
        <v>-440.00000000000023</v>
      </c>
      <c r="BQ9" s="1323">
        <v>-572.1</v>
      </c>
      <c r="BR9" s="205">
        <v>-522.30000000000007</v>
      </c>
      <c r="BS9" s="83"/>
    </row>
    <row r="10" spans="2:71" ht="19.5" customHeight="1">
      <c r="B10" s="74"/>
      <c r="C10" s="1875" t="s">
        <v>36</v>
      </c>
      <c r="D10" s="1875"/>
      <c r="E10" s="1876"/>
      <c r="F10" s="56"/>
      <c r="H10" s="289" t="s">
        <v>468</v>
      </c>
      <c r="I10" s="83">
        <v>66.400000000000006</v>
      </c>
      <c r="J10" s="83">
        <v>77.5</v>
      </c>
      <c r="K10" s="83">
        <v>140.69999999999999</v>
      </c>
      <c r="L10" s="83">
        <v>39.9</v>
      </c>
      <c r="M10" s="83">
        <v>81.7</v>
      </c>
      <c r="N10" s="83">
        <v>-27.3</v>
      </c>
      <c r="O10" s="83">
        <v>91</v>
      </c>
      <c r="P10" s="83">
        <v>37</v>
      </c>
      <c r="Q10" s="83">
        <v>52.6</v>
      </c>
      <c r="R10" s="83">
        <v>70.900000000000006</v>
      </c>
      <c r="S10" s="83">
        <v>80.599999999999994</v>
      </c>
      <c r="T10" s="83">
        <v>53.2</v>
      </c>
      <c r="U10" s="83">
        <v>106</v>
      </c>
      <c r="V10" s="83">
        <v>5.0999999999999996</v>
      </c>
      <c r="W10" s="83">
        <v>60.3</v>
      </c>
      <c r="X10" s="83">
        <v>17.600000000000001</v>
      </c>
      <c r="Y10" s="83">
        <v>76.2</v>
      </c>
      <c r="Z10" s="83">
        <v>72.3</v>
      </c>
      <c r="AA10" s="83">
        <v>39.6</v>
      </c>
      <c r="AB10" s="83">
        <v>-43.4</v>
      </c>
      <c r="AC10" s="84">
        <v>41.2</v>
      </c>
      <c r="AD10" s="83">
        <v>48.5</v>
      </c>
      <c r="AE10" s="84">
        <v>29.7</v>
      </c>
      <c r="AF10" s="190">
        <v>22.7</v>
      </c>
      <c r="AG10" s="191">
        <v>2.5</v>
      </c>
      <c r="AH10" s="84">
        <v>7.7999999999999972</v>
      </c>
      <c r="AI10" s="84">
        <v>-14.7</v>
      </c>
      <c r="AJ10" s="190">
        <v>-23.9</v>
      </c>
      <c r="AK10" s="84">
        <v>-28.8</v>
      </c>
      <c r="AL10" s="84">
        <v>37.6</v>
      </c>
      <c r="AM10" s="84">
        <v>68.600000000000023</v>
      </c>
      <c r="AN10" s="83">
        <v>-3.2000000000000313</v>
      </c>
      <c r="AO10" s="83">
        <v>96</v>
      </c>
      <c r="AP10" s="83">
        <v>68.199999999999989</v>
      </c>
      <c r="AQ10" s="192">
        <v>59.5</v>
      </c>
      <c r="AR10" s="192">
        <v>18.2</v>
      </c>
      <c r="AS10" s="192">
        <v>-38.5</v>
      </c>
      <c r="AT10" s="193">
        <v>174.2</v>
      </c>
      <c r="AU10" s="193">
        <v>56</v>
      </c>
      <c r="AV10" s="193">
        <v>100.3</v>
      </c>
      <c r="AW10" s="192">
        <v>-4</v>
      </c>
      <c r="AX10" s="192">
        <v>62.3</v>
      </c>
      <c r="AY10" s="192">
        <v>29.7</v>
      </c>
      <c r="AZ10" s="192">
        <v>43.6</v>
      </c>
      <c r="BA10" s="192">
        <v>-172.1</v>
      </c>
      <c r="BB10" s="193">
        <v>-304.79999999999995</v>
      </c>
      <c r="BC10" s="193">
        <v>-220</v>
      </c>
      <c r="BD10" s="193">
        <v>216.10000000000002</v>
      </c>
      <c r="BE10" s="192">
        <v>355.8</v>
      </c>
      <c r="BF10" s="192">
        <v>-96.4</v>
      </c>
      <c r="BG10" s="1322">
        <v>-105</v>
      </c>
      <c r="BH10" s="193">
        <v>747.5</v>
      </c>
      <c r="BI10" s="1322">
        <v>-49.4</v>
      </c>
      <c r="BJ10" s="193">
        <v>247.2</v>
      </c>
      <c r="BK10" s="193">
        <v>426.9</v>
      </c>
      <c r="BL10" s="1322">
        <v>177.4</v>
      </c>
      <c r="BM10" s="1322">
        <v>331.8</v>
      </c>
      <c r="BN10" s="1322">
        <v>-69.3</v>
      </c>
      <c r="BO10" s="1322">
        <v>-14.999999999999943</v>
      </c>
      <c r="BP10" s="1322">
        <v>-452.10000000000025</v>
      </c>
      <c r="BQ10" s="1322">
        <v>-602.5</v>
      </c>
      <c r="BR10" s="195">
        <v>-524.90000000000009</v>
      </c>
      <c r="BS10" s="83"/>
    </row>
    <row r="11" spans="2:71" ht="19.5" customHeight="1">
      <c r="B11" s="74"/>
      <c r="C11" s="89"/>
      <c r="D11" s="75"/>
      <c r="E11" s="76"/>
      <c r="F11" s="75"/>
      <c r="H11" s="289" t="s">
        <v>469</v>
      </c>
      <c r="I11" s="83">
        <v>39.200000000000003</v>
      </c>
      <c r="J11" s="83">
        <v>25.6</v>
      </c>
      <c r="K11" s="83">
        <v>-121.5</v>
      </c>
      <c r="L11" s="83">
        <v>-68.2</v>
      </c>
      <c r="M11" s="83">
        <v>-48.6</v>
      </c>
      <c r="N11" s="83">
        <v>-19.899999999999999</v>
      </c>
      <c r="O11" s="83">
        <v>77.5</v>
      </c>
      <c r="P11" s="83">
        <v>16.100000000000001</v>
      </c>
      <c r="Q11" s="83">
        <v>7.2</v>
      </c>
      <c r="R11" s="83">
        <v>-10.1</v>
      </c>
      <c r="S11" s="83">
        <v>28.5</v>
      </c>
      <c r="T11" s="83">
        <v>-76.599999999999994</v>
      </c>
      <c r="U11" s="83">
        <v>-18.3</v>
      </c>
      <c r="V11" s="83">
        <v>244.9</v>
      </c>
      <c r="W11" s="83">
        <v>-67.2</v>
      </c>
      <c r="X11" s="83">
        <v>105</v>
      </c>
      <c r="Y11" s="83">
        <v>83</v>
      </c>
      <c r="Z11" s="83">
        <v>77.2</v>
      </c>
      <c r="AA11" s="83">
        <v>55.1</v>
      </c>
      <c r="AB11" s="83">
        <v>-10.5</v>
      </c>
      <c r="AC11" s="84">
        <v>59.6</v>
      </c>
      <c r="AD11" s="83">
        <v>-61</v>
      </c>
      <c r="AE11" s="84">
        <v>53.1</v>
      </c>
      <c r="AF11" s="190">
        <v>-8.3000000000000007</v>
      </c>
      <c r="AG11" s="191">
        <v>59.6</v>
      </c>
      <c r="AH11" s="84">
        <v>-61</v>
      </c>
      <c r="AI11" s="84">
        <v>53.1</v>
      </c>
      <c r="AJ11" s="190">
        <v>-8.3000000000000007</v>
      </c>
      <c r="AK11" s="84">
        <v>29.6</v>
      </c>
      <c r="AL11" s="84">
        <v>18.7</v>
      </c>
      <c r="AM11" s="84">
        <v>49.4</v>
      </c>
      <c r="AN11" s="83">
        <v>29.300000000000011</v>
      </c>
      <c r="AO11" s="83">
        <v>64.900000000000006</v>
      </c>
      <c r="AP11" s="83">
        <v>27.699999999999989</v>
      </c>
      <c r="AQ11" s="192">
        <v>38.1</v>
      </c>
      <c r="AR11" s="192">
        <v>7.9</v>
      </c>
      <c r="AS11" s="192">
        <v>115.4</v>
      </c>
      <c r="AT11" s="193">
        <v>57.099999999999994</v>
      </c>
      <c r="AU11" s="193">
        <v>30.5</v>
      </c>
      <c r="AV11" s="193">
        <v>8.1</v>
      </c>
      <c r="AW11" s="192">
        <v>62</v>
      </c>
      <c r="AX11" s="192">
        <v>22.4</v>
      </c>
      <c r="AY11" s="192">
        <v>2.8</v>
      </c>
      <c r="AZ11" s="192">
        <v>-70.400000000000006</v>
      </c>
      <c r="BA11" s="192">
        <v>9.5</v>
      </c>
      <c r="BB11" s="193">
        <v>-8.4</v>
      </c>
      <c r="BC11" s="193">
        <v>-4.7</v>
      </c>
      <c r="BD11" s="193">
        <v>-0.10000000000000009</v>
      </c>
      <c r="BE11" s="192">
        <v>-8.1</v>
      </c>
      <c r="BF11" s="192">
        <v>3.6</v>
      </c>
      <c r="BG11" s="1322">
        <v>-12.3</v>
      </c>
      <c r="BH11" s="193">
        <v>-53.2</v>
      </c>
      <c r="BI11" s="1322">
        <v>27.4</v>
      </c>
      <c r="BJ11" s="193">
        <v>21.7</v>
      </c>
      <c r="BK11" s="193">
        <v>1</v>
      </c>
      <c r="BL11" s="1322">
        <v>15.4</v>
      </c>
      <c r="BM11" s="1322">
        <v>64.400000000000006</v>
      </c>
      <c r="BN11" s="1322">
        <v>29.8</v>
      </c>
      <c r="BO11" s="1322">
        <v>29.799999999999997</v>
      </c>
      <c r="BP11" s="1322">
        <v>12.099999999999994</v>
      </c>
      <c r="BQ11" s="1322">
        <v>30.4</v>
      </c>
      <c r="BR11" s="195">
        <v>2.6000000000000014</v>
      </c>
      <c r="BS11" s="83"/>
    </row>
    <row r="12" spans="2:71" ht="19.5" customHeight="1">
      <c r="B12" s="74"/>
      <c r="C12" s="1875" t="s">
        <v>0</v>
      </c>
      <c r="D12" s="1875"/>
      <c r="E12" s="1876"/>
      <c r="F12" s="56"/>
      <c r="H12" s="336" t="s">
        <v>470</v>
      </c>
      <c r="I12" s="83">
        <v>16.2</v>
      </c>
      <c r="J12" s="83">
        <v>18.899999999999999</v>
      </c>
      <c r="K12" s="83">
        <v>22.2</v>
      </c>
      <c r="L12" s="83">
        <v>19.600000000000001</v>
      </c>
      <c r="M12" s="83">
        <v>14.8</v>
      </c>
      <c r="N12" s="83">
        <v>28.6</v>
      </c>
      <c r="O12" s="83">
        <v>66.599999999999994</v>
      </c>
      <c r="P12" s="83">
        <v>9.5</v>
      </c>
      <c r="Q12" s="83">
        <v>9.6</v>
      </c>
      <c r="R12" s="83">
        <v>6.2</v>
      </c>
      <c r="S12" s="83">
        <v>22.1</v>
      </c>
      <c r="T12" s="83">
        <v>16.3</v>
      </c>
      <c r="U12" s="83">
        <v>24.9</v>
      </c>
      <c r="V12" s="83">
        <v>264.89999999999998</v>
      </c>
      <c r="W12" s="83">
        <v>22.5</v>
      </c>
      <c r="X12" s="83">
        <v>83.6</v>
      </c>
      <c r="Y12" s="83">
        <v>48.2</v>
      </c>
      <c r="Z12" s="83">
        <v>64.5</v>
      </c>
      <c r="AA12" s="83">
        <v>41.8</v>
      </c>
      <c r="AB12" s="83">
        <v>-12.8</v>
      </c>
      <c r="AC12" s="84">
        <v>3.1</v>
      </c>
      <c r="AD12" s="83">
        <v>-71</v>
      </c>
      <c r="AE12" s="84">
        <v>44.1</v>
      </c>
      <c r="AF12" s="190">
        <v>-33.200000000000003</v>
      </c>
      <c r="AG12" s="191">
        <v>3.1</v>
      </c>
      <c r="AH12" s="84">
        <v>-71</v>
      </c>
      <c r="AI12" s="84">
        <v>44.1</v>
      </c>
      <c r="AJ12" s="190">
        <v>-33.200000000000003</v>
      </c>
      <c r="AK12" s="84">
        <v>2.6</v>
      </c>
      <c r="AL12" s="84">
        <v>13.6</v>
      </c>
      <c r="AM12" s="84">
        <v>45.7</v>
      </c>
      <c r="AN12" s="83">
        <v>26.199999999999996</v>
      </c>
      <c r="AO12" s="83">
        <v>33</v>
      </c>
      <c r="AP12" s="83">
        <v>24.5</v>
      </c>
      <c r="AQ12" s="192">
        <v>33.200000000000003</v>
      </c>
      <c r="AR12" s="192">
        <v>4.8</v>
      </c>
      <c r="AS12" s="192">
        <v>91.2</v>
      </c>
      <c r="AT12" s="193">
        <v>54.7</v>
      </c>
      <c r="AU12" s="193">
        <v>29.599999999999994</v>
      </c>
      <c r="AV12" s="193">
        <v>5.8</v>
      </c>
      <c r="AW12" s="192">
        <v>44.5</v>
      </c>
      <c r="AX12" s="192">
        <v>22</v>
      </c>
      <c r="AY12" s="192">
        <v>2.7</v>
      </c>
      <c r="AZ12" s="192">
        <v>-70.3</v>
      </c>
      <c r="BA12" s="192">
        <v>-0.4</v>
      </c>
      <c r="BB12" s="193">
        <v>-8.4</v>
      </c>
      <c r="BC12" s="193">
        <v>-4.6999999999999993</v>
      </c>
      <c r="BD12" s="193">
        <v>-0.1</v>
      </c>
      <c r="BE12" s="192">
        <v>-10.7</v>
      </c>
      <c r="BF12" s="192">
        <v>1.8</v>
      </c>
      <c r="BG12" s="1322">
        <v>-12.3</v>
      </c>
      <c r="BH12" s="193">
        <v>-53.3</v>
      </c>
      <c r="BI12" s="1322">
        <v>21</v>
      </c>
      <c r="BJ12" s="193">
        <v>21.7</v>
      </c>
      <c r="BK12" s="193">
        <v>0.9</v>
      </c>
      <c r="BL12" s="1322">
        <v>15.3</v>
      </c>
      <c r="BM12" s="1322">
        <v>52</v>
      </c>
      <c r="BN12" s="1322">
        <v>29.9</v>
      </c>
      <c r="BO12" s="1322">
        <v>29.599999999999994</v>
      </c>
      <c r="BP12" s="1322">
        <v>12.099999999999994</v>
      </c>
      <c r="BQ12" s="1322">
        <v>15.1</v>
      </c>
      <c r="BR12" s="195">
        <v>2.5000000000000018</v>
      </c>
      <c r="BS12" s="83"/>
    </row>
    <row r="13" spans="2:71" ht="19.5" customHeight="1">
      <c r="B13" s="74"/>
      <c r="C13" s="89"/>
      <c r="D13" s="75"/>
      <c r="E13" s="76"/>
      <c r="F13" s="75"/>
      <c r="H13" s="336" t="s">
        <v>471</v>
      </c>
      <c r="I13" s="83">
        <v>-0.5</v>
      </c>
      <c r="J13" s="83">
        <v>-4.9000000000000004</v>
      </c>
      <c r="K13" s="83">
        <v>-158.1</v>
      </c>
      <c r="L13" s="83">
        <v>-99.4</v>
      </c>
      <c r="M13" s="83">
        <v>-83</v>
      </c>
      <c r="N13" s="83">
        <v>-69.7</v>
      </c>
      <c r="O13" s="83">
        <v>0</v>
      </c>
      <c r="P13" s="83">
        <v>-2.5</v>
      </c>
      <c r="Q13" s="83">
        <v>-24.5</v>
      </c>
      <c r="R13" s="83">
        <v>-31.8</v>
      </c>
      <c r="S13" s="83">
        <v>-6.7</v>
      </c>
      <c r="T13" s="83">
        <v>-117.8</v>
      </c>
      <c r="U13" s="83">
        <v>-67</v>
      </c>
      <c r="V13" s="83">
        <v>-38.5</v>
      </c>
      <c r="W13" s="83">
        <v>-104</v>
      </c>
      <c r="X13" s="83">
        <v>-6.5</v>
      </c>
      <c r="Y13" s="83">
        <v>-1.7</v>
      </c>
      <c r="Z13" s="83">
        <v>-0.8</v>
      </c>
      <c r="AA13" s="83">
        <v>0</v>
      </c>
      <c r="AB13" s="83">
        <v>-19.7</v>
      </c>
      <c r="AC13" s="84">
        <v>-1</v>
      </c>
      <c r="AD13" s="83">
        <v>-0.7</v>
      </c>
      <c r="AE13" s="84">
        <v>-3.3</v>
      </c>
      <c r="AF13" s="190">
        <v>-7.4</v>
      </c>
      <c r="AG13" s="191">
        <v>-1</v>
      </c>
      <c r="AH13" s="84">
        <v>-0.7</v>
      </c>
      <c r="AI13" s="84">
        <v>-3.3</v>
      </c>
      <c r="AJ13" s="190">
        <v>-7.4</v>
      </c>
      <c r="AK13" s="84">
        <v>0</v>
      </c>
      <c r="AL13" s="84">
        <v>0</v>
      </c>
      <c r="AM13" s="84">
        <v>0</v>
      </c>
      <c r="AN13" s="83">
        <v>0</v>
      </c>
      <c r="AO13" s="83">
        <v>0</v>
      </c>
      <c r="AP13" s="83">
        <v>0</v>
      </c>
      <c r="AQ13" s="192">
        <v>0</v>
      </c>
      <c r="AR13" s="192">
        <v>0</v>
      </c>
      <c r="AS13" s="192">
        <v>0</v>
      </c>
      <c r="AT13" s="193">
        <v>0</v>
      </c>
      <c r="AU13" s="193">
        <v>0</v>
      </c>
      <c r="AV13" s="193">
        <v>0</v>
      </c>
      <c r="AW13" s="192">
        <v>-0.1</v>
      </c>
      <c r="AX13" s="192">
        <v>0.1</v>
      </c>
      <c r="AY13" s="192">
        <v>0.1</v>
      </c>
      <c r="AZ13" s="192">
        <v>-0.1</v>
      </c>
      <c r="BA13" s="192">
        <v>0</v>
      </c>
      <c r="BB13" s="193">
        <v>0</v>
      </c>
      <c r="BC13" s="193">
        <v>0</v>
      </c>
      <c r="BD13" s="193">
        <v>0</v>
      </c>
      <c r="BE13" s="192">
        <v>0</v>
      </c>
      <c r="BF13" s="192">
        <v>0</v>
      </c>
      <c r="BG13" s="1322">
        <v>0</v>
      </c>
      <c r="BH13" s="193">
        <v>0</v>
      </c>
      <c r="BI13" s="1322">
        <v>0</v>
      </c>
      <c r="BJ13" s="193">
        <v>0</v>
      </c>
      <c r="BK13" s="193">
        <v>-0.1</v>
      </c>
      <c r="BL13" s="1322">
        <v>0.1</v>
      </c>
      <c r="BM13" s="1322">
        <v>0</v>
      </c>
      <c r="BN13" s="1322">
        <v>-0.1</v>
      </c>
      <c r="BO13" s="1322">
        <v>0.10000000000000853</v>
      </c>
      <c r="BP13" s="1322">
        <v>0</v>
      </c>
      <c r="BQ13" s="1322">
        <v>0</v>
      </c>
      <c r="BR13" s="195">
        <v>9.9999999999994316E-2</v>
      </c>
      <c r="BS13" s="83"/>
    </row>
    <row r="14" spans="2:71" ht="19.5" customHeight="1">
      <c r="B14" s="74"/>
      <c r="C14" s="1875" t="s">
        <v>6</v>
      </c>
      <c r="D14" s="1875"/>
      <c r="E14" s="1876"/>
      <c r="F14" s="56"/>
      <c r="H14" s="336" t="s">
        <v>472</v>
      </c>
      <c r="I14" s="83">
        <v>23.5</v>
      </c>
      <c r="J14" s="83">
        <v>11.6</v>
      </c>
      <c r="K14" s="83">
        <v>14.4</v>
      </c>
      <c r="L14" s="83">
        <v>11.6</v>
      </c>
      <c r="M14" s="83">
        <v>19.600000000000001</v>
      </c>
      <c r="N14" s="83">
        <v>21.2</v>
      </c>
      <c r="O14" s="83">
        <v>10.9</v>
      </c>
      <c r="P14" s="83">
        <v>9.1</v>
      </c>
      <c r="Q14" s="83">
        <v>22.1</v>
      </c>
      <c r="R14" s="83">
        <v>15.5</v>
      </c>
      <c r="S14" s="83">
        <v>13.1</v>
      </c>
      <c r="T14" s="83">
        <v>24.9</v>
      </c>
      <c r="U14" s="83">
        <v>23.8</v>
      </c>
      <c r="V14" s="83">
        <v>18.5</v>
      </c>
      <c r="W14" s="83">
        <v>14.3</v>
      </c>
      <c r="X14" s="83">
        <v>27.9</v>
      </c>
      <c r="Y14" s="83">
        <v>36.5</v>
      </c>
      <c r="Z14" s="83">
        <v>13.5</v>
      </c>
      <c r="AA14" s="83">
        <v>13.3</v>
      </c>
      <c r="AB14" s="83">
        <v>22</v>
      </c>
      <c r="AC14" s="84">
        <v>57.5</v>
      </c>
      <c r="AD14" s="83">
        <v>10.7</v>
      </c>
      <c r="AE14" s="84">
        <v>12.3</v>
      </c>
      <c r="AF14" s="190">
        <v>32.299999999999997</v>
      </c>
      <c r="AG14" s="191">
        <v>57.5</v>
      </c>
      <c r="AH14" s="84">
        <v>10.7</v>
      </c>
      <c r="AI14" s="84">
        <v>12.3</v>
      </c>
      <c r="AJ14" s="190">
        <v>32.299999999999997</v>
      </c>
      <c r="AK14" s="84">
        <v>27</v>
      </c>
      <c r="AL14" s="84">
        <v>5.0999999999999996</v>
      </c>
      <c r="AM14" s="84">
        <v>3.7</v>
      </c>
      <c r="AN14" s="83">
        <v>3.1000000000000014</v>
      </c>
      <c r="AO14" s="83">
        <v>31.9</v>
      </c>
      <c r="AP14" s="83">
        <v>3.2000000000000028</v>
      </c>
      <c r="AQ14" s="192">
        <v>4.9000000000000004</v>
      </c>
      <c r="AR14" s="192">
        <v>3.1</v>
      </c>
      <c r="AS14" s="192">
        <v>24.2</v>
      </c>
      <c r="AT14" s="193">
        <v>2.4000000000000021</v>
      </c>
      <c r="AU14" s="193">
        <v>0.89999999999999858</v>
      </c>
      <c r="AV14" s="193">
        <v>2.2999999999999998</v>
      </c>
      <c r="AW14" s="192">
        <v>17.600000000000001</v>
      </c>
      <c r="AX14" s="192">
        <v>0.3</v>
      </c>
      <c r="AY14" s="192">
        <v>0</v>
      </c>
      <c r="AZ14" s="192">
        <v>0</v>
      </c>
      <c r="BA14" s="192">
        <v>9.9</v>
      </c>
      <c r="BB14" s="193">
        <v>0</v>
      </c>
      <c r="BC14" s="193">
        <v>0</v>
      </c>
      <c r="BD14" s="193">
        <v>0</v>
      </c>
      <c r="BE14" s="192">
        <v>2.6</v>
      </c>
      <c r="BF14" s="192">
        <v>1.8</v>
      </c>
      <c r="BG14" s="1322">
        <v>0</v>
      </c>
      <c r="BH14" s="193">
        <v>0.1</v>
      </c>
      <c r="BI14" s="1322">
        <v>6.4</v>
      </c>
      <c r="BJ14" s="193">
        <v>0</v>
      </c>
      <c r="BK14" s="193">
        <v>0.2</v>
      </c>
      <c r="BL14" s="1322">
        <v>0</v>
      </c>
      <c r="BM14" s="1322">
        <v>12.4</v>
      </c>
      <c r="BN14" s="1322">
        <v>0</v>
      </c>
      <c r="BO14" s="1322">
        <v>9.9999999999999645E-2</v>
      </c>
      <c r="BP14" s="1322">
        <v>0</v>
      </c>
      <c r="BQ14" s="1322">
        <v>15.3</v>
      </c>
      <c r="BR14" s="195">
        <v>0</v>
      </c>
      <c r="BS14" s="83"/>
    </row>
    <row r="15" spans="2:71" ht="30" customHeight="1">
      <c r="B15" s="74"/>
      <c r="C15" s="206"/>
      <c r="D15" s="1886" t="s">
        <v>9</v>
      </c>
      <c r="E15" s="1887"/>
      <c r="F15" s="208"/>
      <c r="H15" s="562" t="s">
        <v>292</v>
      </c>
      <c r="I15" s="198">
        <v>38.9</v>
      </c>
      <c r="J15" s="198">
        <v>87.1</v>
      </c>
      <c r="K15" s="198">
        <v>-12.6</v>
      </c>
      <c r="L15" s="198">
        <v>-5.3</v>
      </c>
      <c r="M15" s="198">
        <v>6</v>
      </c>
      <c r="N15" s="198">
        <v>59.3</v>
      </c>
      <c r="O15" s="198">
        <v>96.9</v>
      </c>
      <c r="P15" s="198">
        <v>83.8</v>
      </c>
      <c r="Q15" s="198">
        <v>29</v>
      </c>
      <c r="R15" s="198">
        <v>82.5</v>
      </c>
      <c r="S15" s="198">
        <v>4.4000000000000004</v>
      </c>
      <c r="T15" s="198">
        <v>23.9</v>
      </c>
      <c r="U15" s="198">
        <v>16.100000000000001</v>
      </c>
      <c r="V15" s="198">
        <v>44.7</v>
      </c>
      <c r="W15" s="198">
        <v>1</v>
      </c>
      <c r="X15" s="198">
        <v>60</v>
      </c>
      <c r="Y15" s="198">
        <v>6.9</v>
      </c>
      <c r="Z15" s="198">
        <v>25.2</v>
      </c>
      <c r="AA15" s="198">
        <v>64</v>
      </c>
      <c r="AB15" s="198">
        <v>73.3</v>
      </c>
      <c r="AC15" s="199">
        <v>123.2</v>
      </c>
      <c r="AD15" s="198">
        <v>15.9</v>
      </c>
      <c r="AE15" s="199">
        <v>40.799999999999997</v>
      </c>
      <c r="AF15" s="200">
        <v>125.6</v>
      </c>
      <c r="AG15" s="201">
        <v>123.2</v>
      </c>
      <c r="AH15" s="199">
        <v>15.9</v>
      </c>
      <c r="AI15" s="199">
        <v>40.799999999999997</v>
      </c>
      <c r="AJ15" s="200">
        <v>125.6</v>
      </c>
      <c r="AK15" s="199">
        <v>69.2</v>
      </c>
      <c r="AL15" s="199">
        <v>20</v>
      </c>
      <c r="AM15" s="199">
        <v>75.399999999999991</v>
      </c>
      <c r="AN15" s="198">
        <v>19.199999999999932</v>
      </c>
      <c r="AO15" s="198">
        <v>18.399999999999999</v>
      </c>
      <c r="AP15" s="198">
        <v>32.4</v>
      </c>
      <c r="AQ15" s="202">
        <v>74.599999999999994</v>
      </c>
      <c r="AR15" s="202">
        <v>98.8</v>
      </c>
      <c r="AS15" s="202">
        <v>-17.5</v>
      </c>
      <c r="AT15" s="203">
        <v>93.8</v>
      </c>
      <c r="AU15" s="203">
        <v>107.8</v>
      </c>
      <c r="AV15" s="203">
        <v>137.69999999999999</v>
      </c>
      <c r="AW15" s="202">
        <v>64.200000000000017</v>
      </c>
      <c r="AX15" s="202">
        <v>41.4</v>
      </c>
      <c r="AY15" s="202">
        <v>9.3000000000000007</v>
      </c>
      <c r="AZ15" s="202">
        <v>102.7</v>
      </c>
      <c r="BA15" s="202">
        <v>226.5</v>
      </c>
      <c r="BB15" s="203">
        <v>241.7</v>
      </c>
      <c r="BC15" s="203">
        <v>157.00000000000006</v>
      </c>
      <c r="BD15" s="203">
        <v>141.79999999999995</v>
      </c>
      <c r="BE15" s="202">
        <v>-58.2</v>
      </c>
      <c r="BF15" s="202">
        <v>274</v>
      </c>
      <c r="BG15" s="1323">
        <v>190.1</v>
      </c>
      <c r="BH15" s="203">
        <v>-371.5</v>
      </c>
      <c r="BI15" s="1323">
        <v>132.19999999999999</v>
      </c>
      <c r="BJ15" s="203">
        <v>-143.4</v>
      </c>
      <c r="BK15" s="203">
        <v>-8.8000000000000007</v>
      </c>
      <c r="BL15" s="1323">
        <v>-208.4</v>
      </c>
      <c r="BM15" s="1323">
        <v>-185.7</v>
      </c>
      <c r="BN15" s="1323">
        <v>484.2</v>
      </c>
      <c r="BO15" s="1323">
        <v>130.10000000000002</v>
      </c>
      <c r="BP15" s="1323">
        <v>666.20000000000016</v>
      </c>
      <c r="BQ15" s="1323">
        <v>639.1</v>
      </c>
      <c r="BR15" s="205">
        <v>655.50000000000011</v>
      </c>
      <c r="BS15" s="83"/>
    </row>
    <row r="16" spans="2:71" ht="19.5" customHeight="1">
      <c r="B16" s="74"/>
      <c r="C16" s="206"/>
      <c r="D16" s="1886" t="s">
        <v>11</v>
      </c>
      <c r="E16" s="1887"/>
      <c r="F16" s="208"/>
      <c r="H16" s="203" t="s">
        <v>295</v>
      </c>
      <c r="I16" s="198">
        <v>-127.4</v>
      </c>
      <c r="J16" s="198">
        <v>-178</v>
      </c>
      <c r="K16" s="198">
        <v>-162.1</v>
      </c>
      <c r="L16" s="198">
        <v>-349.9</v>
      </c>
      <c r="M16" s="198">
        <v>-155.9</v>
      </c>
      <c r="N16" s="198">
        <v>-203.5</v>
      </c>
      <c r="O16" s="198">
        <v>-179.2</v>
      </c>
      <c r="P16" s="198">
        <v>-279.8</v>
      </c>
      <c r="Q16" s="198">
        <v>-165.5</v>
      </c>
      <c r="R16" s="198">
        <v>-194.7</v>
      </c>
      <c r="S16" s="198">
        <v>-167.3</v>
      </c>
      <c r="T16" s="198">
        <v>-230.9</v>
      </c>
      <c r="U16" s="198">
        <v>-194.4</v>
      </c>
      <c r="V16" s="198">
        <v>-101.2</v>
      </c>
      <c r="W16" s="198">
        <v>-213.6</v>
      </c>
      <c r="X16" s="198">
        <v>-200.7</v>
      </c>
      <c r="Y16" s="198">
        <v>-173.3</v>
      </c>
      <c r="Z16" s="198">
        <v>-166.3</v>
      </c>
      <c r="AA16" s="198">
        <v>-185.6</v>
      </c>
      <c r="AB16" s="198">
        <v>-197.9</v>
      </c>
      <c r="AC16" s="199">
        <v>-176.1</v>
      </c>
      <c r="AD16" s="198">
        <v>-178.1</v>
      </c>
      <c r="AE16" s="199">
        <v>-170.4</v>
      </c>
      <c r="AF16" s="200">
        <v>-155.19999999999999</v>
      </c>
      <c r="AG16" s="201">
        <v>-176.1</v>
      </c>
      <c r="AH16" s="199">
        <v>-178.1</v>
      </c>
      <c r="AI16" s="199">
        <v>-170.4</v>
      </c>
      <c r="AJ16" s="200">
        <v>-155.19999999999999</v>
      </c>
      <c r="AK16" s="199">
        <v>-188.2</v>
      </c>
      <c r="AL16" s="199">
        <v>-190.8</v>
      </c>
      <c r="AM16" s="199">
        <v>-187.2</v>
      </c>
      <c r="AN16" s="198">
        <v>-188.80000000000052</v>
      </c>
      <c r="AO16" s="198">
        <v>-205.70000000000016</v>
      </c>
      <c r="AP16" s="198">
        <v>-178.09999999999951</v>
      </c>
      <c r="AQ16" s="202">
        <v>-192.2</v>
      </c>
      <c r="AR16" s="202">
        <v>-206.8</v>
      </c>
      <c r="AS16" s="202">
        <v>-186.3</v>
      </c>
      <c r="AT16" s="203">
        <v>-189.29999999999998</v>
      </c>
      <c r="AU16" s="203">
        <v>-212.99999999999989</v>
      </c>
      <c r="AV16" s="203">
        <v>-222.3</v>
      </c>
      <c r="AW16" s="202">
        <v>-215.49999999999997</v>
      </c>
      <c r="AX16" s="202">
        <v>-212.2</v>
      </c>
      <c r="AY16" s="202">
        <v>-194</v>
      </c>
      <c r="AZ16" s="202">
        <v>-221.2</v>
      </c>
      <c r="BA16" s="202">
        <v>-229.89999999999984</v>
      </c>
      <c r="BB16" s="203">
        <v>-234.60000000000022</v>
      </c>
      <c r="BC16" s="203">
        <v>-288.19999999999976</v>
      </c>
      <c r="BD16" s="203">
        <v>-263.29999999999973</v>
      </c>
      <c r="BE16" s="202">
        <v>-254.6</v>
      </c>
      <c r="BF16" s="202">
        <v>-257.89999999999998</v>
      </c>
      <c r="BG16" s="1323">
        <v>-281</v>
      </c>
      <c r="BH16" s="203">
        <v>-653.29999999999995</v>
      </c>
      <c r="BI16" s="1323">
        <v>-277.5</v>
      </c>
      <c r="BJ16" s="203">
        <v>-299</v>
      </c>
      <c r="BK16" s="203">
        <v>-294.5</v>
      </c>
      <c r="BL16" s="1323">
        <v>-391.7</v>
      </c>
      <c r="BM16" s="1323">
        <v>-339.3</v>
      </c>
      <c r="BN16" s="1323">
        <v>-347.8</v>
      </c>
      <c r="BO16" s="1323">
        <v>-368.29999999999905</v>
      </c>
      <c r="BP16" s="1323">
        <v>-429.20000000000027</v>
      </c>
      <c r="BQ16" s="1323">
        <v>-334.99999999999994</v>
      </c>
      <c r="BR16" s="205">
        <v>-380.89999999999958</v>
      </c>
      <c r="BS16" s="83"/>
    </row>
    <row r="17" spans="2:71" ht="19.5" customHeight="1">
      <c r="B17" s="74"/>
      <c r="C17" s="206"/>
      <c r="D17" s="1886" t="s">
        <v>12</v>
      </c>
      <c r="E17" s="1887"/>
      <c r="F17" s="208"/>
      <c r="H17" s="336" t="s">
        <v>296</v>
      </c>
      <c r="I17" s="83">
        <v>-161.9</v>
      </c>
      <c r="J17" s="83">
        <v>-162.19999999999999</v>
      </c>
      <c r="K17" s="83">
        <v>-168.1</v>
      </c>
      <c r="L17" s="83">
        <v>-168.2</v>
      </c>
      <c r="M17" s="83">
        <v>-163.80000000000001</v>
      </c>
      <c r="N17" s="83">
        <v>-168.5</v>
      </c>
      <c r="O17" s="83">
        <v>-169.2</v>
      </c>
      <c r="P17" s="83">
        <v>-170.7</v>
      </c>
      <c r="Q17" s="83">
        <v>-170</v>
      </c>
      <c r="R17" s="83">
        <v>-186.1</v>
      </c>
      <c r="S17" s="83">
        <v>-169</v>
      </c>
      <c r="T17" s="83">
        <v>-182.4</v>
      </c>
      <c r="U17" s="83">
        <v>-178.2</v>
      </c>
      <c r="V17" s="83">
        <v>-178.2</v>
      </c>
      <c r="W17" s="83">
        <v>-177.6</v>
      </c>
      <c r="X17" s="83">
        <v>-176.5</v>
      </c>
      <c r="Y17" s="83">
        <v>-164.5</v>
      </c>
      <c r="Z17" s="83">
        <v>-168.9</v>
      </c>
      <c r="AA17" s="83">
        <v>-175.7</v>
      </c>
      <c r="AB17" s="83">
        <v>-173.8</v>
      </c>
      <c r="AC17" s="84">
        <v>-173.7</v>
      </c>
      <c r="AD17" s="83">
        <v>-158.9</v>
      </c>
      <c r="AE17" s="84">
        <v>-156.69999999999999</v>
      </c>
      <c r="AF17" s="190">
        <v>-163.4</v>
      </c>
      <c r="AG17" s="191">
        <v>-173.7</v>
      </c>
      <c r="AH17" s="84">
        <v>-158.9</v>
      </c>
      <c r="AI17" s="84">
        <v>-156.69999999999999</v>
      </c>
      <c r="AJ17" s="190">
        <v>-163.4</v>
      </c>
      <c r="AK17" s="84">
        <v>-184.4</v>
      </c>
      <c r="AL17" s="84">
        <v>-181.6</v>
      </c>
      <c r="AM17" s="84">
        <v>-185.20000000000002</v>
      </c>
      <c r="AN17" s="83">
        <v>-189.59999999999991</v>
      </c>
      <c r="AO17" s="83">
        <v>-190</v>
      </c>
      <c r="AP17" s="83">
        <v>-188.39999999999998</v>
      </c>
      <c r="AQ17" s="192">
        <v>-189.1</v>
      </c>
      <c r="AR17" s="192">
        <v>-195</v>
      </c>
      <c r="AS17" s="192">
        <v>-200.6</v>
      </c>
      <c r="AT17" s="193">
        <v>-208.4</v>
      </c>
      <c r="AU17" s="193">
        <v>-210.39999999999998</v>
      </c>
      <c r="AV17" s="193">
        <v>-217.5</v>
      </c>
      <c r="AW17" s="192">
        <v>-217.9</v>
      </c>
      <c r="AX17" s="192">
        <v>-223</v>
      </c>
      <c r="AY17" s="192">
        <v>-208</v>
      </c>
      <c r="AZ17" s="192">
        <v>-224.1</v>
      </c>
      <c r="BA17" s="192">
        <v>-223.8</v>
      </c>
      <c r="BB17" s="193">
        <v>-237.39999999999998</v>
      </c>
      <c r="BC17" s="193">
        <v>-244.1</v>
      </c>
      <c r="BD17" s="193">
        <v>-254.1</v>
      </c>
      <c r="BE17" s="192">
        <v>-253.1</v>
      </c>
      <c r="BF17" s="192">
        <v>-250.3</v>
      </c>
      <c r="BG17" s="1322">
        <v>-257.89999999999998</v>
      </c>
      <c r="BH17" s="193">
        <v>-276.39999999999998</v>
      </c>
      <c r="BI17" s="1322">
        <v>-264.7</v>
      </c>
      <c r="BJ17" s="193">
        <v>-268.5</v>
      </c>
      <c r="BK17" s="193">
        <v>-277.2</v>
      </c>
      <c r="BL17" s="1322">
        <v>-279.89999999999998</v>
      </c>
      <c r="BM17" s="1322">
        <v>-283.8</v>
      </c>
      <c r="BN17" s="1322">
        <v>-290.2</v>
      </c>
      <c r="BO17" s="1322">
        <v>-291</v>
      </c>
      <c r="BP17" s="1322">
        <v>-297</v>
      </c>
      <c r="BQ17" s="1322">
        <v>-297.89999999999998</v>
      </c>
      <c r="BR17" s="195">
        <v>-303.5</v>
      </c>
      <c r="BS17" s="83"/>
    </row>
    <row r="18" spans="2:71" ht="19.5" customHeight="1">
      <c r="B18" s="74"/>
      <c r="C18" s="206"/>
      <c r="D18" s="1886" t="s">
        <v>14</v>
      </c>
      <c r="E18" s="1887"/>
      <c r="F18" s="208"/>
      <c r="H18" s="341" t="s">
        <v>297</v>
      </c>
      <c r="I18" s="83">
        <v>4.4000000000000004</v>
      </c>
      <c r="J18" s="83">
        <v>-17.100000000000001</v>
      </c>
      <c r="K18" s="83">
        <v>-5.4</v>
      </c>
      <c r="L18" s="83">
        <v>-115.8</v>
      </c>
      <c r="M18" s="83">
        <v>7.2</v>
      </c>
      <c r="N18" s="83">
        <v>-16.8</v>
      </c>
      <c r="O18" s="83">
        <v>-2.6</v>
      </c>
      <c r="P18" s="83">
        <v>-95.8</v>
      </c>
      <c r="Q18" s="83">
        <v>6.4</v>
      </c>
      <c r="R18" s="83">
        <v>7.2</v>
      </c>
      <c r="S18" s="83">
        <v>23.3</v>
      </c>
      <c r="T18" s="83">
        <v>-25.9</v>
      </c>
      <c r="U18" s="83">
        <v>1.1000000000000001</v>
      </c>
      <c r="V18" s="83">
        <v>86.3</v>
      </c>
      <c r="W18" s="83">
        <v>5.4</v>
      </c>
      <c r="X18" s="83">
        <v>-2.7</v>
      </c>
      <c r="Y18" s="83">
        <v>3.3</v>
      </c>
      <c r="Z18" s="83">
        <v>15.3</v>
      </c>
      <c r="AA18" s="83">
        <v>-5.6</v>
      </c>
      <c r="AB18" s="83">
        <v>1.3</v>
      </c>
      <c r="AC18" s="84">
        <v>3.5</v>
      </c>
      <c r="AD18" s="83">
        <v>23.8</v>
      </c>
      <c r="AE18" s="84">
        <v>1.7</v>
      </c>
      <c r="AF18" s="190">
        <v>-5.6</v>
      </c>
      <c r="AG18" s="191">
        <v>3.5</v>
      </c>
      <c r="AH18" s="84">
        <v>23.8</v>
      </c>
      <c r="AI18" s="84">
        <v>1.7</v>
      </c>
      <c r="AJ18" s="190">
        <v>-5.6</v>
      </c>
      <c r="AK18" s="84">
        <v>1.8</v>
      </c>
      <c r="AL18" s="84">
        <v>3.3</v>
      </c>
      <c r="AM18" s="84">
        <v>0.80000000000000049</v>
      </c>
      <c r="AN18" s="83">
        <v>3.0999999999999996</v>
      </c>
      <c r="AO18" s="83">
        <v>2.2999999999999998</v>
      </c>
      <c r="AP18" s="83">
        <v>3.7</v>
      </c>
      <c r="AQ18" s="192">
        <v>2.2999999999999998</v>
      </c>
      <c r="AR18" s="192">
        <v>-4</v>
      </c>
      <c r="AS18" s="192">
        <v>19.600000000000001</v>
      </c>
      <c r="AT18" s="193">
        <v>17.5</v>
      </c>
      <c r="AU18" s="193">
        <v>7.1000000000000014</v>
      </c>
      <c r="AV18" s="193">
        <v>39.200000000000003</v>
      </c>
      <c r="AW18" s="192">
        <v>5.6</v>
      </c>
      <c r="AX18" s="192">
        <v>21.8</v>
      </c>
      <c r="AY18" s="192">
        <v>4.3</v>
      </c>
      <c r="AZ18" s="192">
        <v>6.8</v>
      </c>
      <c r="BA18" s="192">
        <v>5.7</v>
      </c>
      <c r="BB18" s="193">
        <v>18.5</v>
      </c>
      <c r="BC18" s="193">
        <v>-43.5</v>
      </c>
      <c r="BD18" s="193">
        <v>-3.2</v>
      </c>
      <c r="BE18" s="192">
        <v>10.1</v>
      </c>
      <c r="BF18" s="192">
        <v>9.5</v>
      </c>
      <c r="BG18" s="1322">
        <v>3.4</v>
      </c>
      <c r="BH18" s="193">
        <v>-14.6</v>
      </c>
      <c r="BI18" s="1322">
        <v>31.3</v>
      </c>
      <c r="BJ18" s="193">
        <v>-15.3</v>
      </c>
      <c r="BK18" s="193">
        <v>0</v>
      </c>
      <c r="BL18" s="1322">
        <v>-28.6</v>
      </c>
      <c r="BM18" s="1322">
        <v>-17.399999999999999</v>
      </c>
      <c r="BN18" s="1322">
        <v>-61.7</v>
      </c>
      <c r="BO18" s="1322">
        <v>-27.400000000000006</v>
      </c>
      <c r="BP18" s="1322">
        <v>-94.199999999999989</v>
      </c>
      <c r="BQ18" s="1322">
        <v>-14.4</v>
      </c>
      <c r="BR18" s="195">
        <v>-95</v>
      </c>
      <c r="BS18" s="83"/>
    </row>
    <row r="19" spans="2:71" ht="19.5" customHeight="1">
      <c r="B19" s="74"/>
      <c r="C19" s="206"/>
      <c r="D19" s="1884" t="s">
        <v>16</v>
      </c>
      <c r="E19" s="1884"/>
      <c r="F19" s="1884"/>
      <c r="H19" s="563" t="s">
        <v>298</v>
      </c>
      <c r="I19" s="83">
        <v>30.1</v>
      </c>
      <c r="J19" s="83">
        <v>1.2999999999999901</v>
      </c>
      <c r="K19" s="83">
        <v>11.4</v>
      </c>
      <c r="L19" s="83">
        <v>-65.899999999999991</v>
      </c>
      <c r="M19" s="83">
        <v>0.70000000000000551</v>
      </c>
      <c r="N19" s="83">
        <v>-18.2</v>
      </c>
      <c r="O19" s="83">
        <v>-7.4</v>
      </c>
      <c r="P19" s="83">
        <v>-13.300000000000026</v>
      </c>
      <c r="Q19" s="83">
        <v>-1.9000000000000004</v>
      </c>
      <c r="R19" s="83">
        <v>-15.799999999999994</v>
      </c>
      <c r="S19" s="83">
        <v>-21.600000000000012</v>
      </c>
      <c r="T19" s="83">
        <v>-22.6</v>
      </c>
      <c r="U19" s="83">
        <v>-17.300000000000018</v>
      </c>
      <c r="V19" s="83">
        <v>-9.3000000000000114</v>
      </c>
      <c r="W19" s="83">
        <v>-41.4</v>
      </c>
      <c r="X19" s="83">
        <v>-21.499999999999989</v>
      </c>
      <c r="Y19" s="83">
        <v>-12.100000000000012</v>
      </c>
      <c r="Z19" s="83">
        <v>-12.700000000000006</v>
      </c>
      <c r="AA19" s="83">
        <v>-4.300000000000006</v>
      </c>
      <c r="AB19" s="83">
        <v>-25.399999999999995</v>
      </c>
      <c r="AC19" s="84">
        <v>-5.9000000000000057</v>
      </c>
      <c r="AD19" s="83">
        <v>-42.999999999999986</v>
      </c>
      <c r="AE19" s="84">
        <v>-15.400000000000016</v>
      </c>
      <c r="AF19" s="190">
        <v>13.800000000000017</v>
      </c>
      <c r="AG19" s="191">
        <v>-5.9000000000000057</v>
      </c>
      <c r="AH19" s="84">
        <v>-42.999999999999986</v>
      </c>
      <c r="AI19" s="84">
        <v>-15.400000000000016</v>
      </c>
      <c r="AJ19" s="190">
        <v>13.800000000000017</v>
      </c>
      <c r="AK19" s="84">
        <v>-5.5999999999999828</v>
      </c>
      <c r="AL19" s="84">
        <v>-12.500000000000018</v>
      </c>
      <c r="AM19" s="84">
        <v>-2.7999999999999723</v>
      </c>
      <c r="AN19" s="83">
        <v>-2.3000000000006136</v>
      </c>
      <c r="AO19" s="83">
        <v>-18</v>
      </c>
      <c r="AP19" s="83">
        <v>6.6</v>
      </c>
      <c r="AQ19" s="192">
        <v>-5.4</v>
      </c>
      <c r="AR19" s="192">
        <v>-7.8</v>
      </c>
      <c r="AS19" s="192">
        <v>-5.3</v>
      </c>
      <c r="AT19" s="193">
        <v>1.6</v>
      </c>
      <c r="AU19" s="193">
        <v>-9.6999999999999993</v>
      </c>
      <c r="AV19" s="193">
        <v>-44</v>
      </c>
      <c r="AW19" s="192">
        <v>-3.2</v>
      </c>
      <c r="AX19" s="192">
        <v>-10.999999999999989</v>
      </c>
      <c r="AY19" s="192">
        <v>9.6999999999999993</v>
      </c>
      <c r="AZ19" s="83">
        <v>-3.9</v>
      </c>
      <c r="BA19" s="192">
        <v>-11.8</v>
      </c>
      <c r="BB19" s="193">
        <v>-15.7</v>
      </c>
      <c r="BC19" s="193">
        <v>-0.6</v>
      </c>
      <c r="BD19" s="193">
        <v>-6</v>
      </c>
      <c r="BE19" s="192">
        <v>-11.6</v>
      </c>
      <c r="BF19" s="192">
        <v>-17.100000000000001</v>
      </c>
      <c r="BG19" s="1322">
        <v>-26.500000000000021</v>
      </c>
      <c r="BH19" s="193">
        <v>-362.3</v>
      </c>
      <c r="BI19" s="1322">
        <f>BI16-BI17-BI18</f>
        <v>-44.100000000000009</v>
      </c>
      <c r="BJ19" s="193">
        <f t="shared" ref="BJ19:BM19" si="0">BJ16-BJ17-BJ18</f>
        <v>-15.2</v>
      </c>
      <c r="BK19" s="193">
        <f t="shared" si="0"/>
        <v>-17.300000000000011</v>
      </c>
      <c r="BL19" s="1322">
        <f t="shared" si="0"/>
        <v>-83.200000000000017</v>
      </c>
      <c r="BM19" s="1322">
        <f t="shared" si="0"/>
        <v>-38.1</v>
      </c>
      <c r="BN19" s="1322">
        <v>4.0999999999999996</v>
      </c>
      <c r="BO19" s="1322">
        <v>-49.899999999999039</v>
      </c>
      <c r="BP19" s="1322">
        <v>-38</v>
      </c>
      <c r="BQ19" s="1322">
        <v>-22.699999999999967</v>
      </c>
      <c r="BR19" s="195">
        <f>BR16-BR17-BR18</f>
        <v>17.600000000000421</v>
      </c>
      <c r="BS19" s="83"/>
    </row>
    <row r="20" spans="2:71" ht="19.5" customHeight="1">
      <c r="B20" s="74"/>
      <c r="C20" s="206"/>
      <c r="D20" s="1886" t="s">
        <v>19</v>
      </c>
      <c r="E20" s="1887"/>
      <c r="F20" s="208"/>
      <c r="H20" s="343" t="s">
        <v>299</v>
      </c>
      <c r="I20" s="253">
        <v>17.100000000000001</v>
      </c>
      <c r="J20" s="253">
        <v>12.2</v>
      </c>
      <c r="K20" s="253">
        <v>-155.5</v>
      </c>
      <c r="L20" s="253">
        <v>-383.5</v>
      </c>
      <c r="M20" s="253">
        <v>-116.8</v>
      </c>
      <c r="N20" s="253">
        <v>-191.4</v>
      </c>
      <c r="O20" s="253">
        <v>86.2</v>
      </c>
      <c r="P20" s="253">
        <v>-142.9</v>
      </c>
      <c r="Q20" s="253">
        <v>-76.7</v>
      </c>
      <c r="R20" s="253">
        <v>-51.4</v>
      </c>
      <c r="S20" s="253">
        <v>-53.8</v>
      </c>
      <c r="T20" s="253">
        <v>-230.4</v>
      </c>
      <c r="U20" s="253">
        <v>-90.6</v>
      </c>
      <c r="V20" s="253">
        <v>193.5</v>
      </c>
      <c r="W20" s="253">
        <v>-219.5</v>
      </c>
      <c r="X20" s="253">
        <v>-18.100000000000001</v>
      </c>
      <c r="Y20" s="253">
        <v>-7.2</v>
      </c>
      <c r="Z20" s="253">
        <v>8.4</v>
      </c>
      <c r="AA20" s="253">
        <v>-26.9</v>
      </c>
      <c r="AB20" s="253">
        <v>-178.5</v>
      </c>
      <c r="AC20" s="254">
        <v>47.9</v>
      </c>
      <c r="AD20" s="253">
        <v>-174.7</v>
      </c>
      <c r="AE20" s="254">
        <v>-46.8</v>
      </c>
      <c r="AF20" s="255">
        <v>-15.2</v>
      </c>
      <c r="AG20" s="256">
        <v>9.1999999999999957</v>
      </c>
      <c r="AH20" s="254">
        <v>-215.39999999999998</v>
      </c>
      <c r="AI20" s="254">
        <v>-91.199999999999989</v>
      </c>
      <c r="AJ20" s="255">
        <v>-61.8</v>
      </c>
      <c r="AK20" s="254">
        <v>-118.2</v>
      </c>
      <c r="AL20" s="254">
        <v>-114.5</v>
      </c>
      <c r="AM20" s="254">
        <v>6.2000000000003865</v>
      </c>
      <c r="AN20" s="253">
        <v>-143.50000000000063</v>
      </c>
      <c r="AO20" s="253">
        <v>-26.400000000000148</v>
      </c>
      <c r="AP20" s="253">
        <v>-49.7999999999995</v>
      </c>
      <c r="AQ20" s="257">
        <v>-20</v>
      </c>
      <c r="AR20" s="257">
        <v>-81.900000000000006</v>
      </c>
      <c r="AS20" s="257">
        <v>-126.9</v>
      </c>
      <c r="AT20" s="258">
        <v>135.80000000000001</v>
      </c>
      <c r="AU20" s="258">
        <v>-18.7</v>
      </c>
      <c r="AV20" s="258">
        <v>23.8</v>
      </c>
      <c r="AW20" s="257">
        <v>-93.3</v>
      </c>
      <c r="AX20" s="257">
        <v>-86.1</v>
      </c>
      <c r="AY20" s="257">
        <v>-152.19999999999965</v>
      </c>
      <c r="AZ20" s="257">
        <v>-145.30000000000001</v>
      </c>
      <c r="BA20" s="257">
        <v>-165.99999999999983</v>
      </c>
      <c r="BB20" s="258">
        <v>-306.10000000000019</v>
      </c>
      <c r="BC20" s="258">
        <v>-355.89999999999975</v>
      </c>
      <c r="BD20" s="258">
        <v>94.5</v>
      </c>
      <c r="BE20" s="257">
        <v>34.9</v>
      </c>
      <c r="BF20" s="257">
        <v>-76.7</v>
      </c>
      <c r="BG20" s="1326">
        <v>-208.2</v>
      </c>
      <c r="BH20" s="258">
        <v>-330.5</v>
      </c>
      <c r="BI20" s="1326">
        <v>-167.3</v>
      </c>
      <c r="BJ20" s="258">
        <v>-173.5</v>
      </c>
      <c r="BK20" s="258">
        <v>124.6</v>
      </c>
      <c r="BL20" s="1326">
        <v>-407.3</v>
      </c>
      <c r="BM20" s="1326">
        <v>-128.80000000000001</v>
      </c>
      <c r="BN20" s="1326">
        <v>96.9</v>
      </c>
      <c r="BO20" s="1738">
        <v>-223.39999999999907</v>
      </c>
      <c r="BP20" s="1326">
        <v>-203</v>
      </c>
      <c r="BQ20" s="1738">
        <v>-268</v>
      </c>
      <c r="BR20" s="260">
        <v>-247.69999999999959</v>
      </c>
      <c r="BS20" s="83"/>
    </row>
    <row r="21" spans="2:71" ht="19.5" customHeight="1">
      <c r="B21" s="74"/>
      <c r="C21" s="206"/>
      <c r="D21" s="1886" t="s">
        <v>21</v>
      </c>
      <c r="E21" s="1887"/>
      <c r="F21" s="208"/>
      <c r="H21" s="564" t="s">
        <v>473</v>
      </c>
      <c r="I21" s="285"/>
      <c r="J21" s="285"/>
      <c r="K21" s="285"/>
      <c r="L21" s="285"/>
      <c r="M21" s="285"/>
      <c r="N21" s="285"/>
      <c r="O21" s="285"/>
      <c r="P21" s="285"/>
      <c r="Q21" s="285"/>
      <c r="R21" s="285"/>
      <c r="S21" s="285"/>
      <c r="T21" s="285"/>
      <c r="U21" s="285"/>
      <c r="V21" s="285"/>
      <c r="W21" s="285"/>
      <c r="X21" s="285"/>
      <c r="Y21" s="285"/>
      <c r="Z21" s="285"/>
      <c r="AA21" s="285"/>
      <c r="AB21" s="285"/>
      <c r="AC21" s="285"/>
      <c r="AD21" s="285"/>
      <c r="AE21" s="285"/>
      <c r="AF21" s="285"/>
      <c r="AG21" s="285"/>
      <c r="AH21" s="285"/>
      <c r="AI21" s="285"/>
      <c r="AJ21" s="285"/>
      <c r="AK21" s="285"/>
      <c r="AL21" s="285"/>
      <c r="AM21" s="285"/>
      <c r="AN21" s="285"/>
      <c r="AO21" s="285"/>
      <c r="BI21" s="1482"/>
      <c r="BN21" s="1482"/>
      <c r="BO21" s="1482"/>
    </row>
    <row r="22" spans="2:71" ht="19.5" customHeight="1">
      <c r="B22" s="74"/>
      <c r="C22" s="206"/>
      <c r="D22" s="1886" t="s">
        <v>23</v>
      </c>
      <c r="E22" s="1887"/>
      <c r="F22" s="208"/>
      <c r="H22" s="261" t="s">
        <v>474</v>
      </c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36"/>
      <c r="AM22" s="136"/>
      <c r="AN22" s="136"/>
      <c r="AO22" s="136"/>
      <c r="BI22" s="1482"/>
      <c r="BN22" s="1482"/>
      <c r="BO22" s="1482"/>
    </row>
    <row r="23" spans="2:71" ht="19.5" customHeight="1">
      <c r="B23" s="71"/>
      <c r="C23" s="206"/>
      <c r="D23" s="1886" t="s">
        <v>22</v>
      </c>
      <c r="E23" s="1887"/>
      <c r="F23" s="208"/>
      <c r="H23" s="560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136"/>
      <c r="AM23" s="83"/>
      <c r="AN23" s="83"/>
      <c r="AO23" s="83"/>
      <c r="BN23" s="1482"/>
      <c r="BO23" s="1482"/>
    </row>
    <row r="24" spans="2:71" ht="19.5" customHeight="1">
      <c r="B24" s="71"/>
      <c r="C24" s="206"/>
      <c r="D24" s="1886" t="s">
        <v>28</v>
      </c>
      <c r="E24" s="1887"/>
      <c r="F24" s="208"/>
      <c r="H24" s="6"/>
      <c r="AL24" s="136"/>
      <c r="BN24" s="1482"/>
      <c r="BO24" s="1482"/>
    </row>
    <row r="25" spans="2:71" ht="19.5" customHeight="1">
      <c r="B25" s="71"/>
      <c r="C25" s="206"/>
      <c r="D25" s="1886" t="s">
        <v>26</v>
      </c>
      <c r="E25" s="1887"/>
      <c r="F25" s="208"/>
    </row>
    <row r="26" spans="2:71" ht="19.5" customHeight="1">
      <c r="B26" s="71"/>
      <c r="C26" s="206"/>
      <c r="D26" s="1886" t="s">
        <v>30</v>
      </c>
      <c r="E26" s="1887"/>
      <c r="F26" s="208"/>
    </row>
    <row r="27" spans="2:71" ht="19.5" customHeight="1">
      <c r="B27" s="71"/>
      <c r="C27" s="206"/>
      <c r="D27" s="1886" t="s">
        <v>33</v>
      </c>
      <c r="E27" s="1887"/>
      <c r="F27" s="208"/>
    </row>
    <row r="28" spans="2:71" ht="19.5" customHeight="1">
      <c r="B28" s="71"/>
      <c r="C28" s="1875"/>
      <c r="D28" s="1875"/>
      <c r="E28" s="1876"/>
      <c r="F28" s="56"/>
    </row>
    <row r="29" spans="2:71" ht="19.5" customHeight="1">
      <c r="B29" s="245"/>
      <c r="C29" s="1875" t="s">
        <v>7</v>
      </c>
      <c r="D29" s="1875"/>
      <c r="E29" s="1890"/>
      <c r="F29" s="75"/>
    </row>
    <row r="30" spans="2:71" ht="19.5" customHeight="1">
      <c r="B30" s="245"/>
      <c r="C30" s="56"/>
      <c r="D30" s="235"/>
      <c r="E30" s="283"/>
      <c r="F30" s="56"/>
    </row>
    <row r="31" spans="2:71" ht="19.5" customHeight="1">
      <c r="B31" s="245"/>
      <c r="C31" s="1875" t="s">
        <v>31</v>
      </c>
      <c r="D31" s="1875"/>
      <c r="E31" s="1890"/>
      <c r="F31" s="75"/>
    </row>
    <row r="32" spans="2:71" ht="19.5" customHeight="1">
      <c r="B32" s="245"/>
      <c r="C32" s="56"/>
      <c r="D32" s="235"/>
      <c r="E32" s="283"/>
      <c r="F32" s="56"/>
    </row>
    <row r="33" spans="2:6" ht="19.5" customHeight="1">
      <c r="B33" s="245"/>
      <c r="C33" s="1875" t="s">
        <v>17</v>
      </c>
      <c r="D33" s="1875"/>
      <c r="E33" s="1890"/>
      <c r="F33" s="75"/>
    </row>
    <row r="34" spans="2:6" ht="19.5" customHeight="1">
      <c r="B34" s="245"/>
      <c r="C34" s="56"/>
      <c r="D34" s="235"/>
      <c r="E34" s="283"/>
      <c r="F34" s="56"/>
    </row>
    <row r="35" spans="2:6" ht="19.5" customHeight="1">
      <c r="B35" s="245"/>
      <c r="C35" s="1873" t="s">
        <v>8</v>
      </c>
      <c r="D35" s="1873"/>
      <c r="E35" s="1874"/>
      <c r="F35" s="75"/>
    </row>
    <row r="36" spans="2:6" ht="19.5" customHeight="1">
      <c r="B36" s="245"/>
      <c r="C36" s="227"/>
      <c r="D36" s="227"/>
      <c r="E36" s="273"/>
      <c r="F36" s="56"/>
    </row>
    <row r="37" spans="2:6" ht="19.5" customHeight="1">
      <c r="B37" s="245"/>
      <c r="C37" s="1875" t="s">
        <v>25</v>
      </c>
      <c r="D37" s="1875"/>
      <c r="E37" s="1890"/>
      <c r="F37" s="56"/>
    </row>
    <row r="38" spans="2:6" ht="19.5" customHeight="1">
      <c r="B38" s="245"/>
      <c r="C38" s="235"/>
      <c r="D38" s="235"/>
      <c r="E38" s="283"/>
      <c r="F38" s="56"/>
    </row>
    <row r="39" spans="2:6" ht="19.5" customHeight="1">
      <c r="B39" s="245"/>
      <c r="C39" s="1875" t="s">
        <v>32</v>
      </c>
      <c r="D39" s="1875"/>
      <c r="E39" s="1890"/>
    </row>
    <row r="40" spans="2:6" ht="19.5" customHeight="1" thickBot="1">
      <c r="B40" s="296"/>
      <c r="C40" s="297"/>
      <c r="D40" s="297"/>
      <c r="E40" s="298"/>
    </row>
    <row r="41" spans="2:6" ht="19.5" customHeight="1" thickTop="1"/>
    <row r="42" spans="2:6" ht="19.5" customHeight="1"/>
    <row r="43" spans="2:6" ht="19.5" customHeight="1"/>
    <row r="44" spans="2:6" ht="19.5" customHeight="1"/>
    <row r="45" spans="2:6" ht="19.5" customHeight="1"/>
  </sheetData>
  <mergeCells count="25">
    <mergeCell ref="D15:E15"/>
    <mergeCell ref="B4:E4"/>
    <mergeCell ref="C8:E8"/>
    <mergeCell ref="C10:E10"/>
    <mergeCell ref="C12:E12"/>
    <mergeCell ref="C14:E14"/>
    <mergeCell ref="D16:E16"/>
    <mergeCell ref="D17:E17"/>
    <mergeCell ref="D18:E18"/>
    <mergeCell ref="D20:E20"/>
    <mergeCell ref="D21:E21"/>
    <mergeCell ref="C39:E39"/>
    <mergeCell ref="D19:F19"/>
    <mergeCell ref="C28:E28"/>
    <mergeCell ref="C29:E29"/>
    <mergeCell ref="C31:E31"/>
    <mergeCell ref="C33:E33"/>
    <mergeCell ref="C35:E35"/>
    <mergeCell ref="C37:E37"/>
    <mergeCell ref="D22:E22"/>
    <mergeCell ref="D23:E23"/>
    <mergeCell ref="D24:E24"/>
    <mergeCell ref="D25:E25"/>
    <mergeCell ref="D26:E26"/>
    <mergeCell ref="D27:E27"/>
  </mergeCells>
  <phoneticPr fontId="3" type="noConversion"/>
  <hyperlinks>
    <hyperlink ref="C12" location="G_IS!A1" display="KB Financial Group" xr:uid="{00000000-0004-0000-1300-000000000000}"/>
    <hyperlink ref="C14" location="B_IS!A1" display="KB Kookmin Bank" xr:uid="{00000000-0004-0000-1300-000001000000}"/>
    <hyperlink ref="D16:E16" location="B_BS!A1" display="Condensed Balance Sheet" xr:uid="{00000000-0004-0000-1300-000002000000}"/>
    <hyperlink ref="D17:E17" location="'B_Interest Income'!A1" display="Interest Income / Spread / Margin" xr:uid="{00000000-0004-0000-1300-000003000000}"/>
    <hyperlink ref="D18:E18" location="B_Fee!A1" display="Fee and Commission Income" xr:uid="{00000000-0004-0000-1300-000004000000}"/>
    <hyperlink ref="D15:E15" location="B_IS!A1" display="Condensed Income Statement" xr:uid="{00000000-0004-0000-1300-000005000000}"/>
    <hyperlink ref="C10" location="Hightlights!A1" display="Highlights" xr:uid="{00000000-0004-0000-1300-000006000000}"/>
    <hyperlink ref="C10:E10" location="'Financial Highlights'!A1" display="Finanial Highlights" xr:uid="{00000000-0004-0000-1300-000007000000}"/>
    <hyperlink ref="D20:E20" location="B_Provision!A1" display="Provision for Credit Losses" xr:uid="{00000000-0004-0000-1300-000008000000}"/>
    <hyperlink ref="D21:E21" location="'B_G&amp;A'!A1" display="General &amp; Administrative Expenses" xr:uid="{00000000-0004-0000-1300-000009000000}"/>
    <hyperlink ref="D22:E22" location="B_Loans!A1" display="Loans / Deposits" xr:uid="{00000000-0004-0000-1300-00000A000000}"/>
    <hyperlink ref="D23:E23" location="B_AQ!A1" display="Asset Quality" xr:uid="{00000000-0004-0000-1300-00000B000000}"/>
    <hyperlink ref="D24:E24" location="B_Delinquency!A1" display="Delinquency" xr:uid="{00000000-0004-0000-1300-00000C000000}"/>
    <hyperlink ref="D25:E25" location="B_CAR!A1" display="Capital Adequacy" xr:uid="{00000000-0004-0000-1300-00000D000000}"/>
    <hyperlink ref="D26:E26" location="'B_Credit Rating'!A1" display="Credit Ratings" xr:uid="{00000000-0004-0000-1300-00000E000000}"/>
    <hyperlink ref="D27:E27" location="B_HPI!A1" display="Housing Price Index" xr:uid="{00000000-0004-0000-1300-00000F000000}"/>
    <hyperlink ref="C29" location="S_IS!A1" display="KB Securities" xr:uid="{00000000-0004-0000-1300-000010000000}"/>
    <hyperlink ref="C33" location="C_IS!A1" display="KB Kookmin Card" xr:uid="{00000000-0004-0000-1300-000011000000}"/>
    <hyperlink ref="C37" location="Other_IS!A1" display="Other Subsidiaries" xr:uid="{00000000-0004-0000-1300-000012000000}"/>
    <hyperlink ref="C39" location="Contacts!A1" display="Contacts" xr:uid="{00000000-0004-0000-1300-000013000000}"/>
    <hyperlink ref="C31" location="I_Key!A1" display="KB Insurance" xr:uid="{00000000-0004-0000-1300-000014000000}"/>
    <hyperlink ref="C35:E35" location="L_IS!A1" display="KB Life Insurance" xr:uid="{00000000-0004-0000-1300-000015000000}"/>
    <hyperlink ref="C8:E8" location="Disclaimer!A1" display="Disclaimer" xr:uid="{00000000-0004-0000-1300-000016000000}"/>
  </hyperlinks>
  <pageMargins left="0.39370078740157483" right="0.39370078740157483" top="0.47244094488188981" bottom="0.47244094488188981" header="0.31496062992125984" footer="0.31496062992125984"/>
  <pageSetup paperSize="9" scale="57" fitToHeight="0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1:BO45"/>
  <sheetViews>
    <sheetView showGridLines="0" view="pageBreakPreview" zoomScale="85" zoomScaleNormal="70" zoomScaleSheetLayoutView="85" workbookViewId="0">
      <selection activeCell="Q21" sqref="Q21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34" width="13.75" style="38" hidden="1" customWidth="1"/>
    <col min="35" max="35" width="13.75" style="48" hidden="1" customWidth="1"/>
    <col min="36" max="52" width="13.75" style="38" hidden="1" customWidth="1"/>
    <col min="53" max="56" width="17.375" style="38" hidden="1" customWidth="1"/>
    <col min="57" max="57" width="15.125" style="38" hidden="1" customWidth="1"/>
    <col min="58" max="62" width="15.125" style="38" customWidth="1"/>
    <col min="63" max="63" width="15.125" style="1728" customWidth="1"/>
    <col min="64" max="64" width="15.125" style="38" customWidth="1"/>
    <col min="65" max="65" width="15.125" style="1776" customWidth="1"/>
    <col min="66" max="66" width="15.125" style="38" customWidth="1"/>
    <col min="67" max="16384" width="10.75" style="38"/>
  </cols>
  <sheetData>
    <row r="1" spans="2:67" ht="5.25" customHeight="1"/>
    <row r="2" spans="2:67" ht="28.5" customHeight="1">
      <c r="H2" s="39"/>
      <c r="I2" s="224"/>
    </row>
    <row r="3" spans="2:67" ht="3" customHeight="1">
      <c r="H3" s="40"/>
    </row>
    <row r="4" spans="2:67" ht="30" customHeight="1">
      <c r="B4" s="1879" t="s">
        <v>6</v>
      </c>
      <c r="C4" s="1879"/>
      <c r="D4" s="1879"/>
      <c r="E4" s="1879"/>
      <c r="F4" s="183"/>
      <c r="G4" s="42"/>
      <c r="H4" s="64" t="s">
        <v>19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</row>
    <row r="5" spans="2:67" ht="18" customHeight="1">
      <c r="B5" s="44"/>
      <c r="C5" s="44"/>
      <c r="D5" s="44"/>
      <c r="E5" s="44"/>
      <c r="F5" s="44"/>
      <c r="AI5" s="38"/>
      <c r="AV5" s="69"/>
      <c r="AW5" s="69"/>
      <c r="AX5" s="69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</row>
    <row r="6" spans="2:67" ht="3" customHeight="1" thickBot="1">
      <c r="H6" s="40"/>
    </row>
    <row r="7" spans="2:67" ht="12" customHeight="1" thickTop="1">
      <c r="B7" s="185"/>
      <c r="C7" s="67"/>
      <c r="D7" s="67"/>
      <c r="E7" s="68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2:67" ht="19.5" customHeight="1" thickBot="1">
      <c r="B8" s="74"/>
      <c r="C8" s="1875" t="s">
        <v>2</v>
      </c>
      <c r="D8" s="1875"/>
      <c r="E8" s="1876"/>
      <c r="F8" s="56"/>
      <c r="H8" s="77" t="s">
        <v>39</v>
      </c>
      <c r="I8" s="78" t="s">
        <v>40</v>
      </c>
      <c r="J8" s="78" t="s">
        <v>41</v>
      </c>
      <c r="K8" s="78" t="s">
        <v>42</v>
      </c>
      <c r="L8" s="78" t="s">
        <v>43</v>
      </c>
      <c r="M8" s="78" t="s">
        <v>44</v>
      </c>
      <c r="N8" s="78" t="s">
        <v>45</v>
      </c>
      <c r="O8" s="78" t="s">
        <v>46</v>
      </c>
      <c r="P8" s="78" t="s">
        <v>47</v>
      </c>
      <c r="Q8" s="78" t="s">
        <v>48</v>
      </c>
      <c r="R8" s="78" t="s">
        <v>49</v>
      </c>
      <c r="S8" s="78" t="s">
        <v>50</v>
      </c>
      <c r="T8" s="78" t="s">
        <v>51</v>
      </c>
      <c r="U8" s="78" t="s">
        <v>52</v>
      </c>
      <c r="V8" s="78" t="s">
        <v>53</v>
      </c>
      <c r="W8" s="78" t="s">
        <v>54</v>
      </c>
      <c r="X8" s="78" t="s">
        <v>55</v>
      </c>
      <c r="Y8" s="78" t="s">
        <v>56</v>
      </c>
      <c r="Z8" s="78" t="s">
        <v>57</v>
      </c>
      <c r="AA8" s="78" t="s">
        <v>58</v>
      </c>
      <c r="AB8" s="78" t="s">
        <v>128</v>
      </c>
      <c r="AC8" s="78" t="s">
        <v>129</v>
      </c>
      <c r="AD8" s="78" t="s">
        <v>61</v>
      </c>
      <c r="AE8" s="78" t="s">
        <v>62</v>
      </c>
      <c r="AF8" s="78" t="s">
        <v>63</v>
      </c>
      <c r="AG8" s="78" t="s">
        <v>64</v>
      </c>
      <c r="AH8" s="78" t="s">
        <v>65</v>
      </c>
      <c r="AI8" s="78" t="s">
        <v>66</v>
      </c>
      <c r="AJ8" s="78" t="s">
        <v>67</v>
      </c>
      <c r="AK8" s="78" t="s">
        <v>68</v>
      </c>
      <c r="AL8" s="78" t="s">
        <v>69</v>
      </c>
      <c r="AM8" s="78" t="s">
        <v>70</v>
      </c>
      <c r="AN8" s="78" t="s">
        <v>71</v>
      </c>
      <c r="AO8" s="78" t="s">
        <v>72</v>
      </c>
      <c r="AP8" s="78" t="s">
        <v>73</v>
      </c>
      <c r="AQ8" s="78" t="s">
        <v>74</v>
      </c>
      <c r="AR8" s="81" t="s">
        <v>75</v>
      </c>
      <c r="AS8" s="78" t="s">
        <v>76</v>
      </c>
      <c r="AT8" s="78" t="s">
        <v>77</v>
      </c>
      <c r="AU8" s="78" t="s">
        <v>78</v>
      </c>
      <c r="AV8" s="78" t="s">
        <v>79</v>
      </c>
      <c r="AW8" s="81" t="s">
        <v>80</v>
      </c>
      <c r="AX8" s="81" t="s">
        <v>81</v>
      </c>
      <c r="AY8" s="81" t="s">
        <v>82</v>
      </c>
      <c r="AZ8" s="81" t="s">
        <v>83</v>
      </c>
      <c r="BA8" s="81" t="s">
        <v>84</v>
      </c>
      <c r="BB8" s="81" t="s">
        <v>85</v>
      </c>
      <c r="BC8" s="81" t="s">
        <v>783</v>
      </c>
      <c r="BD8" s="81" t="s">
        <v>793</v>
      </c>
      <c r="BE8" s="81" t="s">
        <v>797</v>
      </c>
      <c r="BF8" s="81" t="s">
        <v>805</v>
      </c>
      <c r="BG8" s="81" t="s">
        <v>815</v>
      </c>
      <c r="BH8" s="81" t="s">
        <v>822</v>
      </c>
      <c r="BI8" s="81" t="s">
        <v>835</v>
      </c>
      <c r="BJ8" s="81" t="s">
        <v>837</v>
      </c>
      <c r="BK8" s="81" t="s">
        <v>855</v>
      </c>
      <c r="BL8" s="81" t="s">
        <v>861</v>
      </c>
      <c r="BM8" s="1778" t="s">
        <v>897</v>
      </c>
      <c r="BN8" s="1778" t="s">
        <v>898</v>
      </c>
    </row>
    <row r="9" spans="2:67" ht="19.5" customHeight="1">
      <c r="B9" s="71"/>
      <c r="C9" s="75"/>
      <c r="D9" s="75"/>
      <c r="E9" s="76"/>
      <c r="F9" s="75"/>
      <c r="H9" s="207" t="s">
        <v>302</v>
      </c>
      <c r="I9" s="83">
        <v>328.2</v>
      </c>
      <c r="J9" s="83">
        <v>295.10000000000002</v>
      </c>
      <c r="K9" s="83">
        <v>344.3</v>
      </c>
      <c r="L9" s="83">
        <v>394.3</v>
      </c>
      <c r="M9" s="83">
        <v>336.3</v>
      </c>
      <c r="N9" s="83">
        <v>223.5</v>
      </c>
      <c r="O9" s="83">
        <v>372.1</v>
      </c>
      <c r="P9" s="83">
        <v>143.80000000000001</v>
      </c>
      <c r="Q9" s="83">
        <v>234.2</v>
      </c>
      <c r="R9" s="83">
        <v>228.8</v>
      </c>
      <c r="S9" s="83">
        <v>242.9</v>
      </c>
      <c r="T9" s="83">
        <v>201.4</v>
      </c>
      <c r="U9" s="83">
        <v>151.4</v>
      </c>
      <c r="V9" s="83">
        <v>165.4</v>
      </c>
      <c r="W9" s="83">
        <v>164.4</v>
      </c>
      <c r="X9" s="83">
        <v>313.5</v>
      </c>
      <c r="Y9" s="83">
        <v>-28.3</v>
      </c>
      <c r="Z9" s="83">
        <v>190.5</v>
      </c>
      <c r="AA9" s="83">
        <v>160.9</v>
      </c>
      <c r="AB9" s="83">
        <v>-32.6</v>
      </c>
      <c r="AC9" s="84">
        <v>165.4</v>
      </c>
      <c r="AD9" s="83">
        <v>-37</v>
      </c>
      <c r="AE9" s="84">
        <v>82.8</v>
      </c>
      <c r="AF9" s="84">
        <v>-45.1</v>
      </c>
      <c r="AG9" s="84">
        <v>47.6</v>
      </c>
      <c r="AH9" s="84">
        <v>-28.1</v>
      </c>
      <c r="AI9" s="84">
        <v>12.1</v>
      </c>
      <c r="AJ9" s="83">
        <v>86.300000000000011</v>
      </c>
      <c r="AK9" s="83">
        <v>23.3</v>
      </c>
      <c r="AL9" s="83">
        <v>-6.1000000000000014</v>
      </c>
      <c r="AM9" s="83">
        <v>37.1</v>
      </c>
      <c r="AN9" s="83">
        <v>53.1</v>
      </c>
      <c r="AO9" s="192">
        <v>82.8</v>
      </c>
      <c r="AP9" s="193">
        <v>102.7</v>
      </c>
      <c r="AQ9" s="193">
        <v>128.30000000000001</v>
      </c>
      <c r="AR9" s="193">
        <v>118</v>
      </c>
      <c r="AS9" s="192">
        <v>44.1</v>
      </c>
      <c r="AT9" s="192">
        <v>71.2</v>
      </c>
      <c r="AU9" s="192">
        <v>62.9</v>
      </c>
      <c r="AV9" s="192">
        <v>301.5</v>
      </c>
      <c r="AW9" s="192">
        <v>12.5</v>
      </c>
      <c r="AX9" s="193">
        <v>137.30000000000001</v>
      </c>
      <c r="AY9" s="193">
        <v>167.3</v>
      </c>
      <c r="AZ9" s="193">
        <v>764.80000000000007</v>
      </c>
      <c r="BA9" s="192">
        <v>358.6</v>
      </c>
      <c r="BB9" s="192">
        <v>332.69999999999993</v>
      </c>
      <c r="BC9" s="1322">
        <v>146</v>
      </c>
      <c r="BD9" s="193">
        <v>698.2</v>
      </c>
      <c r="BE9" s="1322">
        <v>154.69999999999999</v>
      </c>
      <c r="BF9" s="193">
        <v>195.9</v>
      </c>
      <c r="BG9" s="193">
        <v>240.1</v>
      </c>
      <c r="BH9" s="1322">
        <v>290.39999999999998</v>
      </c>
      <c r="BI9" s="1322">
        <v>305</v>
      </c>
      <c r="BJ9" s="1322">
        <v>330.3</v>
      </c>
      <c r="BK9" s="1322">
        <v>101.80000000000007</v>
      </c>
      <c r="BL9" s="1322">
        <v>331.19999999999993</v>
      </c>
      <c r="BM9" s="1322">
        <v>177.6</v>
      </c>
      <c r="BN9" s="195">
        <v>202.20000000000002</v>
      </c>
      <c r="BO9" s="83"/>
    </row>
    <row r="10" spans="2:67" ht="19.5" customHeight="1">
      <c r="B10" s="74"/>
      <c r="C10" s="1875" t="s">
        <v>36</v>
      </c>
      <c r="D10" s="1875"/>
      <c r="E10" s="1876"/>
      <c r="F10" s="56"/>
      <c r="H10" s="207" t="s">
        <v>303</v>
      </c>
      <c r="I10" s="83">
        <v>-7.8</v>
      </c>
      <c r="J10" s="83">
        <v>-6.3</v>
      </c>
      <c r="K10" s="83">
        <v>-53.9</v>
      </c>
      <c r="L10" s="83">
        <v>-0.5</v>
      </c>
      <c r="M10" s="83">
        <v>-69.900000000000006</v>
      </c>
      <c r="N10" s="83">
        <v>36.4</v>
      </c>
      <c r="O10" s="83">
        <v>-9.6</v>
      </c>
      <c r="P10" s="83">
        <v>44.4</v>
      </c>
      <c r="Q10" s="83">
        <v>3.5</v>
      </c>
      <c r="R10" s="83">
        <v>15.9</v>
      </c>
      <c r="S10" s="83">
        <v>-17.5</v>
      </c>
      <c r="T10" s="83">
        <v>-6.4</v>
      </c>
      <c r="U10" s="83">
        <v>-13.1</v>
      </c>
      <c r="V10" s="83">
        <v>19.7</v>
      </c>
      <c r="W10" s="83">
        <v>-46.3</v>
      </c>
      <c r="X10" s="83">
        <v>-14.6</v>
      </c>
      <c r="Y10" s="83">
        <v>70.2</v>
      </c>
      <c r="Z10" s="83">
        <v>-68.599999999999994</v>
      </c>
      <c r="AA10" s="83">
        <v>-32.700000000000003</v>
      </c>
      <c r="AB10" s="83">
        <v>-1.7</v>
      </c>
      <c r="AC10" s="84">
        <v>-10</v>
      </c>
      <c r="AD10" s="83">
        <v>-19</v>
      </c>
      <c r="AE10" s="84">
        <v>-2.7</v>
      </c>
      <c r="AF10" s="84">
        <v>-2.5</v>
      </c>
      <c r="AG10" s="84">
        <v>-6.1</v>
      </c>
      <c r="AH10" s="84">
        <v>-5.5</v>
      </c>
      <c r="AI10" s="84">
        <v>-11.3</v>
      </c>
      <c r="AJ10" s="83">
        <v>-2.7000000000000028</v>
      </c>
      <c r="AK10" s="83">
        <v>18.2</v>
      </c>
      <c r="AL10" s="83">
        <v>-10.199999999999999</v>
      </c>
      <c r="AM10" s="83">
        <v>-0.1</v>
      </c>
      <c r="AN10" s="83">
        <v>-6.1</v>
      </c>
      <c r="AO10" s="192">
        <v>-0.1</v>
      </c>
      <c r="AP10" s="193">
        <v>-7.5</v>
      </c>
      <c r="AQ10" s="193">
        <v>-18.399999999999999</v>
      </c>
      <c r="AR10" s="193">
        <v>12.5</v>
      </c>
      <c r="AS10" s="192">
        <v>28.3</v>
      </c>
      <c r="AT10" s="192">
        <v>15.6</v>
      </c>
      <c r="AU10" s="192">
        <v>4.5</v>
      </c>
      <c r="AV10" s="192">
        <v>9</v>
      </c>
      <c r="AW10" s="192">
        <v>8.8000000000000007</v>
      </c>
      <c r="AX10" s="193">
        <v>36.400000000000006</v>
      </c>
      <c r="AY10" s="193">
        <v>-10.300000000000004</v>
      </c>
      <c r="AZ10" s="193">
        <v>-6.8999999999999986</v>
      </c>
      <c r="BA10" s="192">
        <v>22.8</v>
      </c>
      <c r="BB10" s="192">
        <v>16.099999999999998</v>
      </c>
      <c r="BC10" s="1322">
        <v>-6</v>
      </c>
      <c r="BD10" s="193">
        <v>-4.3</v>
      </c>
      <c r="BE10" s="1322">
        <v>13.4</v>
      </c>
      <c r="BF10" s="193">
        <v>-11.8</v>
      </c>
      <c r="BG10" s="193" t="s">
        <v>452</v>
      </c>
      <c r="BH10" s="1322">
        <v>-141.4</v>
      </c>
      <c r="BI10" s="1322">
        <v>-6.5</v>
      </c>
      <c r="BJ10" s="1322">
        <v>3</v>
      </c>
      <c r="BK10" s="1322">
        <v>-1.2999999999999998</v>
      </c>
      <c r="BL10" s="1322">
        <v>-2</v>
      </c>
      <c r="BM10" s="1322">
        <v>-0.4</v>
      </c>
      <c r="BN10" s="195">
        <v>1.7000000000000002</v>
      </c>
      <c r="BO10" s="83"/>
    </row>
    <row r="11" spans="2:67" ht="19.5" customHeight="1">
      <c r="B11" s="74"/>
      <c r="C11" s="89"/>
      <c r="D11" s="75"/>
      <c r="E11" s="76"/>
      <c r="F11" s="75"/>
      <c r="H11" s="207" t="s">
        <v>304</v>
      </c>
      <c r="I11" s="83">
        <v>-9.4</v>
      </c>
      <c r="J11" s="83">
        <v>2.9</v>
      </c>
      <c r="K11" s="83">
        <v>-3.8</v>
      </c>
      <c r="L11" s="83">
        <v>11.5</v>
      </c>
      <c r="M11" s="83">
        <v>-8.6999999999999993</v>
      </c>
      <c r="N11" s="83">
        <v>-4.4000000000000004</v>
      </c>
      <c r="O11" s="83">
        <v>1.4</v>
      </c>
      <c r="P11" s="83">
        <v>4.5999999999999996</v>
      </c>
      <c r="Q11" s="83">
        <v>-14.8</v>
      </c>
      <c r="R11" s="83">
        <v>-2.9</v>
      </c>
      <c r="S11" s="83">
        <v>-4.9000000000000004</v>
      </c>
      <c r="T11" s="83">
        <v>7.4</v>
      </c>
      <c r="U11" s="83">
        <v>-13.6</v>
      </c>
      <c r="V11" s="83">
        <v>5.0999999999999996</v>
      </c>
      <c r="W11" s="83">
        <v>-1.4</v>
      </c>
      <c r="X11" s="83">
        <v>10</v>
      </c>
      <c r="Y11" s="83">
        <v>6.5</v>
      </c>
      <c r="Z11" s="83">
        <v>-0.8</v>
      </c>
      <c r="AA11" s="83">
        <v>-0.8</v>
      </c>
      <c r="AB11" s="83">
        <v>-6.4</v>
      </c>
      <c r="AC11" s="84">
        <v>-8.1999999999999993</v>
      </c>
      <c r="AD11" s="83">
        <v>1.8</v>
      </c>
      <c r="AE11" s="84">
        <v>-3.5</v>
      </c>
      <c r="AF11" s="84">
        <v>-6.8</v>
      </c>
      <c r="AG11" s="84">
        <v>-10.8</v>
      </c>
      <c r="AH11" s="84">
        <v>-0.1</v>
      </c>
      <c r="AI11" s="84">
        <v>3.6</v>
      </c>
      <c r="AJ11" s="83">
        <v>8.6999999999991697</v>
      </c>
      <c r="AK11" s="83">
        <v>1.1999999999999744</v>
      </c>
      <c r="AL11" s="83">
        <v>-4.9999999999999289</v>
      </c>
      <c r="AM11" s="83">
        <v>-6.5</v>
      </c>
      <c r="AN11" s="83">
        <v>1.7</v>
      </c>
      <c r="AO11" s="192">
        <v>-6.3</v>
      </c>
      <c r="AP11" s="193">
        <v>45.3</v>
      </c>
      <c r="AQ11" s="193">
        <v>5.9</v>
      </c>
      <c r="AR11" s="193">
        <v>20.2</v>
      </c>
      <c r="AS11" s="192">
        <v>-14.09999999999998</v>
      </c>
      <c r="AT11" s="192">
        <v>-18.400000000000361</v>
      </c>
      <c r="AU11" s="192">
        <v>-5.5</v>
      </c>
      <c r="AV11" s="192">
        <v>24.6</v>
      </c>
      <c r="AW11" s="192">
        <v>-10.800000000000047</v>
      </c>
      <c r="AX11" s="193">
        <v>8.1999999999997684</v>
      </c>
      <c r="AY11" s="193">
        <v>6.5</v>
      </c>
      <c r="AZ11" s="193">
        <v>8.4</v>
      </c>
      <c r="BA11" s="192">
        <v>9.3000000000000007</v>
      </c>
      <c r="BB11" s="192">
        <v>25.3</v>
      </c>
      <c r="BC11" s="1322">
        <v>9.3000000000000007</v>
      </c>
      <c r="BD11" s="193">
        <v>-3.3</v>
      </c>
      <c r="BE11" s="1322">
        <v>-5.4</v>
      </c>
      <c r="BF11" s="193">
        <v>5.2</v>
      </c>
      <c r="BG11" s="193">
        <v>-2.7</v>
      </c>
      <c r="BH11" s="1322">
        <v>-59.3</v>
      </c>
      <c r="BI11" s="1322">
        <v>-12.9</v>
      </c>
      <c r="BJ11" s="1322">
        <v>0.8</v>
      </c>
      <c r="BK11" s="1322">
        <v>-11.099999999999113</v>
      </c>
      <c r="BL11" s="1322">
        <v>-3.8000000000013188</v>
      </c>
      <c r="BM11" s="1322">
        <v>-6.5000000000002274</v>
      </c>
      <c r="BN11" s="195">
        <v>-2.7999999999998977</v>
      </c>
      <c r="BO11" s="83"/>
    </row>
    <row r="12" spans="2:67" ht="19.5" customHeight="1">
      <c r="B12" s="74"/>
      <c r="C12" s="1875" t="s">
        <v>0</v>
      </c>
      <c r="D12" s="1875"/>
      <c r="E12" s="1876"/>
      <c r="F12" s="56"/>
      <c r="H12" s="207" t="s">
        <v>305</v>
      </c>
      <c r="I12" s="83">
        <v>0.3</v>
      </c>
      <c r="J12" s="83">
        <v>-0.8</v>
      </c>
      <c r="K12" s="83">
        <v>-0.2</v>
      </c>
      <c r="L12" s="83">
        <v>0.1</v>
      </c>
      <c r="M12" s="83">
        <v>-0.8</v>
      </c>
      <c r="N12" s="83">
        <v>-5</v>
      </c>
      <c r="O12" s="83">
        <v>0.1</v>
      </c>
      <c r="P12" s="83">
        <v>1</v>
      </c>
      <c r="Q12" s="83">
        <v>-0.6</v>
      </c>
      <c r="R12" s="83">
        <v>0</v>
      </c>
      <c r="S12" s="83">
        <v>0.1</v>
      </c>
      <c r="T12" s="83">
        <v>0.5</v>
      </c>
      <c r="U12" s="83">
        <v>0.1</v>
      </c>
      <c r="V12" s="83">
        <v>-0.1</v>
      </c>
      <c r="W12" s="83">
        <v>0.2</v>
      </c>
      <c r="X12" s="83">
        <v>0.9</v>
      </c>
      <c r="Y12" s="83">
        <v>-1</v>
      </c>
      <c r="Z12" s="83">
        <v>0</v>
      </c>
      <c r="AA12" s="83">
        <v>-1.8</v>
      </c>
      <c r="AB12" s="83">
        <v>0.9</v>
      </c>
      <c r="AC12" s="84">
        <v>-0.2</v>
      </c>
      <c r="AD12" s="83">
        <v>-0.2</v>
      </c>
      <c r="AE12" s="84">
        <v>-0.1</v>
      </c>
      <c r="AF12" s="84">
        <v>0.5</v>
      </c>
      <c r="AG12" s="84">
        <v>0.2</v>
      </c>
      <c r="AH12" s="84">
        <v>1.4</v>
      </c>
      <c r="AI12" s="84">
        <v>-1.5</v>
      </c>
      <c r="AJ12" s="83">
        <v>0.1</v>
      </c>
      <c r="AK12" s="83">
        <v>11.7</v>
      </c>
      <c r="AL12" s="83">
        <v>-8.8999999999999986</v>
      </c>
      <c r="AM12" s="83">
        <v>0.8</v>
      </c>
      <c r="AN12" s="83">
        <v>-0.6</v>
      </c>
      <c r="AO12" s="192">
        <v>0.2</v>
      </c>
      <c r="AP12" s="193">
        <v>-1.1000000000000001</v>
      </c>
      <c r="AQ12" s="193">
        <v>1.6</v>
      </c>
      <c r="AR12" s="193">
        <v>0.2</v>
      </c>
      <c r="AS12" s="192">
        <v>-1.7</v>
      </c>
      <c r="AT12" s="192">
        <v>2.4</v>
      </c>
      <c r="AU12" s="192">
        <v>0</v>
      </c>
      <c r="AV12" s="192">
        <v>-1.6</v>
      </c>
      <c r="AW12" s="192">
        <v>1.3</v>
      </c>
      <c r="AX12" s="193">
        <v>1.0999999999999999</v>
      </c>
      <c r="AY12" s="193">
        <v>-2.8</v>
      </c>
      <c r="AZ12" s="193">
        <v>-0.70000000000000007</v>
      </c>
      <c r="BA12" s="192">
        <v>0.6</v>
      </c>
      <c r="BB12" s="192">
        <v>2.8</v>
      </c>
      <c r="BC12" s="1322">
        <v>0.7</v>
      </c>
      <c r="BD12" s="193">
        <v>-0.7</v>
      </c>
      <c r="BE12" s="1322">
        <v>-0.6</v>
      </c>
      <c r="BF12" s="193">
        <v>-2</v>
      </c>
      <c r="BG12" s="193">
        <v>3.4</v>
      </c>
      <c r="BH12" s="1322">
        <v>0.2</v>
      </c>
      <c r="BI12" s="1322">
        <v>0.4</v>
      </c>
      <c r="BJ12" s="1322">
        <v>0.5</v>
      </c>
      <c r="BK12" s="1322">
        <v>-3.5</v>
      </c>
      <c r="BL12" s="1322">
        <v>1</v>
      </c>
      <c r="BM12" s="1322">
        <v>1.3</v>
      </c>
      <c r="BN12" s="195">
        <v>0</v>
      </c>
      <c r="BO12" s="83"/>
    </row>
    <row r="13" spans="2:67" ht="19.5" customHeight="1">
      <c r="B13" s="74"/>
      <c r="C13" s="89"/>
      <c r="D13" s="75"/>
      <c r="E13" s="76"/>
      <c r="F13" s="75"/>
      <c r="H13" s="324" t="s">
        <v>306</v>
      </c>
      <c r="I13" s="253">
        <v>311.3</v>
      </c>
      <c r="J13" s="253">
        <v>290.89999999999998</v>
      </c>
      <c r="K13" s="253">
        <v>286.39999999999998</v>
      </c>
      <c r="L13" s="253">
        <v>405.4</v>
      </c>
      <c r="M13" s="253">
        <v>256.89999999999998</v>
      </c>
      <c r="N13" s="253">
        <v>250.5</v>
      </c>
      <c r="O13" s="253">
        <v>364</v>
      </c>
      <c r="P13" s="253">
        <v>193.8</v>
      </c>
      <c r="Q13" s="253">
        <v>222.3</v>
      </c>
      <c r="R13" s="253">
        <v>241.8</v>
      </c>
      <c r="S13" s="253">
        <v>220.6</v>
      </c>
      <c r="T13" s="253">
        <v>202.9</v>
      </c>
      <c r="U13" s="253">
        <v>124.8</v>
      </c>
      <c r="V13" s="253">
        <v>190.1</v>
      </c>
      <c r="W13" s="253">
        <v>116.9</v>
      </c>
      <c r="X13" s="253">
        <v>309.8</v>
      </c>
      <c r="Y13" s="253">
        <v>47.4</v>
      </c>
      <c r="Z13" s="253">
        <v>121.1</v>
      </c>
      <c r="AA13" s="253">
        <v>125.6</v>
      </c>
      <c r="AB13" s="253">
        <v>-39.799999999999997</v>
      </c>
      <c r="AC13" s="254">
        <v>147</v>
      </c>
      <c r="AD13" s="253">
        <v>-54.4</v>
      </c>
      <c r="AE13" s="254">
        <v>76.5</v>
      </c>
      <c r="AF13" s="254">
        <v>-53.9</v>
      </c>
      <c r="AG13" s="254">
        <v>30.9</v>
      </c>
      <c r="AH13" s="254">
        <v>-32.299999999999997</v>
      </c>
      <c r="AI13" s="254">
        <v>2.9</v>
      </c>
      <c r="AJ13" s="253">
        <v>92.399999999999181</v>
      </c>
      <c r="AK13" s="253">
        <v>54.399999999999977</v>
      </c>
      <c r="AL13" s="253">
        <v>-30.199999999999932</v>
      </c>
      <c r="AM13" s="253">
        <v>31.3</v>
      </c>
      <c r="AN13" s="253">
        <v>48.1</v>
      </c>
      <c r="AO13" s="257">
        <v>76.599999999999994</v>
      </c>
      <c r="AP13" s="258">
        <v>139.4000000000002</v>
      </c>
      <c r="AQ13" s="258">
        <v>117.40000000000009</v>
      </c>
      <c r="AR13" s="258">
        <v>150.9</v>
      </c>
      <c r="AS13" s="257">
        <v>56.600000000000023</v>
      </c>
      <c r="AT13" s="257">
        <v>70.799999999999613</v>
      </c>
      <c r="AU13" s="257">
        <v>61.9</v>
      </c>
      <c r="AV13" s="257">
        <v>333.5</v>
      </c>
      <c r="AW13" s="257">
        <v>11.799999999999955</v>
      </c>
      <c r="AX13" s="258">
        <v>182.99999999999977</v>
      </c>
      <c r="AY13" s="258">
        <v>160.70000000000027</v>
      </c>
      <c r="AZ13" s="258">
        <v>765.60000000000036</v>
      </c>
      <c r="BA13" s="257">
        <v>391.29999999999995</v>
      </c>
      <c r="BB13" s="257">
        <v>376.90000000000032</v>
      </c>
      <c r="BC13" s="1326">
        <v>150</v>
      </c>
      <c r="BD13" s="258">
        <v>689.9</v>
      </c>
      <c r="BE13" s="1326">
        <v>162.1</v>
      </c>
      <c r="BF13" s="258">
        <v>187.3</v>
      </c>
      <c r="BG13" s="258">
        <v>240.8</v>
      </c>
      <c r="BH13" s="1326">
        <v>89.9</v>
      </c>
      <c r="BI13" s="1326">
        <v>286</v>
      </c>
      <c r="BJ13" s="1326">
        <v>334.6</v>
      </c>
      <c r="BK13" s="1738">
        <v>85.900000000001</v>
      </c>
      <c r="BL13" s="1326">
        <v>326.39999999999873</v>
      </c>
      <c r="BM13" s="1326">
        <v>171.99999999999977</v>
      </c>
      <c r="BN13" s="260">
        <v>201.10000000000014</v>
      </c>
      <c r="BO13" s="83"/>
    </row>
    <row r="14" spans="2:67" ht="19.5" customHeight="1">
      <c r="B14" s="74"/>
      <c r="C14" s="1875" t="s">
        <v>6</v>
      </c>
      <c r="D14" s="1875"/>
      <c r="E14" s="1876"/>
      <c r="F14" s="56"/>
      <c r="H14" s="179"/>
      <c r="I14" s="285"/>
      <c r="J14" s="285"/>
      <c r="K14" s="285"/>
      <c r="L14" s="285"/>
      <c r="M14" s="285"/>
      <c r="N14" s="285"/>
      <c r="O14" s="285"/>
      <c r="P14" s="285"/>
      <c r="Q14" s="285"/>
      <c r="R14" s="285"/>
      <c r="S14" s="285"/>
      <c r="T14" s="285"/>
      <c r="U14" s="285"/>
      <c r="V14" s="285"/>
      <c r="W14" s="285"/>
      <c r="X14" s="285"/>
      <c r="Y14" s="285"/>
      <c r="Z14" s="285"/>
      <c r="AA14" s="285"/>
      <c r="AB14" s="285"/>
      <c r="AC14" s="286"/>
      <c r="AD14" s="285"/>
      <c r="AE14" s="286"/>
      <c r="AF14" s="286"/>
      <c r="AG14" s="286"/>
      <c r="AH14" s="286"/>
      <c r="AI14" s="286"/>
      <c r="AJ14" s="285"/>
      <c r="AK14" s="285"/>
      <c r="AL14" s="285"/>
      <c r="AM14" s="285"/>
      <c r="AN14" s="285"/>
      <c r="AO14" s="354"/>
      <c r="AP14" s="355"/>
      <c r="AQ14" s="355"/>
      <c r="AR14" s="355"/>
      <c r="AS14" s="354"/>
      <c r="AT14" s="354"/>
      <c r="AU14" s="354"/>
      <c r="AV14" s="354"/>
      <c r="AW14" s="354"/>
      <c r="AX14" s="355"/>
      <c r="AY14" s="354"/>
      <c r="AZ14" s="354"/>
      <c r="BA14" s="354"/>
      <c r="BB14" s="354"/>
      <c r="BC14" s="354"/>
      <c r="BD14" s="354"/>
      <c r="BE14" s="1489"/>
      <c r="BF14" s="354"/>
      <c r="BG14" s="354"/>
      <c r="BH14" s="354"/>
      <c r="BI14" s="354"/>
      <c r="BJ14" s="354"/>
      <c r="BK14" s="354"/>
      <c r="BL14" s="354"/>
      <c r="BM14" s="1489"/>
      <c r="BN14" s="354"/>
      <c r="BO14" s="83"/>
    </row>
    <row r="15" spans="2:67" ht="19.5" customHeight="1">
      <c r="B15" s="74"/>
      <c r="C15" s="206"/>
      <c r="D15" s="1886" t="s">
        <v>9</v>
      </c>
      <c r="E15" s="1887"/>
      <c r="F15" s="208"/>
      <c r="H15" s="352" t="s">
        <v>475</v>
      </c>
      <c r="I15" s="265"/>
      <c r="J15" s="265"/>
      <c r="K15" s="265"/>
      <c r="L15" s="265"/>
      <c r="M15" s="265"/>
      <c r="N15" s="265"/>
      <c r="O15" s="265"/>
      <c r="P15" s="265"/>
      <c r="Q15" s="265"/>
      <c r="R15" s="265"/>
      <c r="S15" s="265"/>
      <c r="T15" s="265"/>
      <c r="U15" s="265"/>
      <c r="V15" s="265"/>
      <c r="W15" s="265"/>
      <c r="X15" s="265"/>
      <c r="Y15" s="265"/>
      <c r="Z15" s="265"/>
      <c r="AA15" s="265"/>
      <c r="AB15" s="265"/>
      <c r="AC15" s="266"/>
      <c r="AD15" s="265"/>
      <c r="AE15" s="266"/>
      <c r="AF15" s="266"/>
      <c r="AG15" s="266"/>
      <c r="AH15" s="266"/>
      <c r="AI15" s="266"/>
      <c r="AJ15" s="265"/>
      <c r="AK15" s="285"/>
      <c r="AL15" s="285"/>
      <c r="AM15" s="285"/>
      <c r="AN15" s="285"/>
      <c r="AO15" s="285"/>
      <c r="AP15" s="286"/>
      <c r="AQ15" s="286"/>
      <c r="AR15" s="286"/>
      <c r="AS15" s="285"/>
      <c r="AT15" s="286"/>
      <c r="AU15" s="285"/>
      <c r="AV15" s="285"/>
      <c r="AW15" s="286"/>
      <c r="AX15" s="286"/>
      <c r="AY15" s="286"/>
      <c r="AZ15" s="286"/>
      <c r="BA15" s="286"/>
      <c r="BB15" s="286"/>
      <c r="BC15" s="286"/>
      <c r="BD15" s="286"/>
      <c r="BE15" s="286"/>
      <c r="BF15" s="286"/>
      <c r="BG15" s="286"/>
      <c r="BH15" s="286"/>
      <c r="BI15" s="286"/>
      <c r="BJ15" s="286"/>
      <c r="BK15" s="286"/>
      <c r="BL15" s="286"/>
      <c r="BM15" s="1805"/>
      <c r="BN15" s="286"/>
      <c r="BO15" s="83"/>
    </row>
    <row r="16" spans="2:67" ht="19.5" customHeight="1" thickBot="1">
      <c r="B16" s="74"/>
      <c r="C16" s="206"/>
      <c r="D16" s="1886" t="s">
        <v>11</v>
      </c>
      <c r="E16" s="1887"/>
      <c r="F16" s="208"/>
      <c r="H16" s="267" t="s">
        <v>39</v>
      </c>
      <c r="I16" s="288" t="s">
        <v>40</v>
      </c>
      <c r="J16" s="288" t="s">
        <v>41</v>
      </c>
      <c r="K16" s="288" t="s">
        <v>42</v>
      </c>
      <c r="L16" s="288" t="s">
        <v>43</v>
      </c>
      <c r="M16" s="288" t="s">
        <v>44</v>
      </c>
      <c r="N16" s="288" t="s">
        <v>45</v>
      </c>
      <c r="O16" s="288" t="s">
        <v>46</v>
      </c>
      <c r="P16" s="288" t="s">
        <v>47</v>
      </c>
      <c r="Q16" s="288" t="s">
        <v>48</v>
      </c>
      <c r="R16" s="288" t="s">
        <v>49</v>
      </c>
      <c r="S16" s="288" t="s">
        <v>50</v>
      </c>
      <c r="T16" s="288" t="s">
        <v>51</v>
      </c>
      <c r="U16" s="288" t="s">
        <v>52</v>
      </c>
      <c r="V16" s="288" t="s">
        <v>53</v>
      </c>
      <c r="W16" s="288" t="s">
        <v>54</v>
      </c>
      <c r="X16" s="288" t="s">
        <v>55</v>
      </c>
      <c r="Y16" s="288" t="s">
        <v>56</v>
      </c>
      <c r="Z16" s="288" t="s">
        <v>57</v>
      </c>
      <c r="AA16" s="288" t="s">
        <v>58</v>
      </c>
      <c r="AB16" s="288" t="s">
        <v>128</v>
      </c>
      <c r="AC16" s="288" t="s">
        <v>129</v>
      </c>
      <c r="AD16" s="78" t="s">
        <v>61</v>
      </c>
      <c r="AE16" s="78" t="s">
        <v>62</v>
      </c>
      <c r="AF16" s="78" t="s">
        <v>63</v>
      </c>
      <c r="AG16" s="78" t="s">
        <v>64</v>
      </c>
      <c r="AH16" s="78" t="s">
        <v>301</v>
      </c>
      <c r="AI16" s="78" t="s">
        <v>66</v>
      </c>
      <c r="AJ16" s="78" t="s">
        <v>67</v>
      </c>
      <c r="AK16" s="78" t="s">
        <v>278</v>
      </c>
      <c r="AL16" s="78" t="s">
        <v>69</v>
      </c>
      <c r="AM16" s="78" t="s">
        <v>70</v>
      </c>
      <c r="AN16" s="78" t="s">
        <v>71</v>
      </c>
      <c r="AO16" s="78" t="s">
        <v>72</v>
      </c>
      <c r="AP16" s="78" t="s">
        <v>73</v>
      </c>
      <c r="AQ16" s="78" t="s">
        <v>74</v>
      </c>
      <c r="AR16" s="81" t="s">
        <v>75</v>
      </c>
      <c r="AS16" s="78" t="s">
        <v>76</v>
      </c>
      <c r="AT16" s="78" t="s">
        <v>134</v>
      </c>
      <c r="AU16" s="78" t="s">
        <v>78</v>
      </c>
      <c r="AV16" s="78" t="s">
        <v>79</v>
      </c>
      <c r="AW16" s="81" t="s">
        <v>80</v>
      </c>
      <c r="AX16" s="81" t="s">
        <v>81</v>
      </c>
      <c r="AY16" s="81" t="s">
        <v>82</v>
      </c>
      <c r="AZ16" s="81" t="s">
        <v>83</v>
      </c>
      <c r="BA16" s="81" t="str">
        <f>BA8</f>
        <v>1Q23</v>
      </c>
      <c r="BB16" s="81" t="str">
        <f t="shared" ref="BB16:BJ16" si="0">BB8</f>
        <v>2Q23</v>
      </c>
      <c r="BC16" s="81" t="str">
        <f t="shared" si="0"/>
        <v>3Q23</v>
      </c>
      <c r="BD16" s="81" t="str">
        <f t="shared" si="0"/>
        <v>4Q23</v>
      </c>
      <c r="BE16" s="81" t="str">
        <f t="shared" si="0"/>
        <v>1Q24</v>
      </c>
      <c r="BF16" s="81" t="str">
        <f t="shared" si="0"/>
        <v>2Q24</v>
      </c>
      <c r="BG16" s="81" t="str">
        <f t="shared" si="0"/>
        <v>3Q24</v>
      </c>
      <c r="BH16" s="81" t="str">
        <f t="shared" si="0"/>
        <v>4Q24</v>
      </c>
      <c r="BI16" s="81" t="str">
        <f t="shared" si="0"/>
        <v>1Q25</v>
      </c>
      <c r="BJ16" s="81" t="str">
        <f t="shared" si="0"/>
        <v>2Q25</v>
      </c>
      <c r="BK16" s="81" t="s">
        <v>855</v>
      </c>
      <c r="BL16" s="81" t="str">
        <f>BL8</f>
        <v>4Q25</v>
      </c>
      <c r="BM16" s="1778" t="str">
        <f t="shared" ref="BM16:BN16" si="1">BM8</f>
        <v>1Q26</v>
      </c>
      <c r="BN16" s="81" t="str">
        <f t="shared" si="1"/>
        <v>2Q26(E)</v>
      </c>
      <c r="BO16" s="83"/>
    </row>
    <row r="17" spans="2:67" ht="19.5" customHeight="1">
      <c r="B17" s="74"/>
      <c r="C17" s="206"/>
      <c r="D17" s="1886" t="s">
        <v>12</v>
      </c>
      <c r="E17" s="1887"/>
      <c r="F17" s="208"/>
      <c r="H17" s="356" t="s">
        <v>476</v>
      </c>
      <c r="I17" s="248">
        <v>196802.3</v>
      </c>
      <c r="J17" s="248">
        <v>200402.09999999998</v>
      </c>
      <c r="K17" s="248">
        <v>198900</v>
      </c>
      <c r="L17" s="248">
        <v>199748.5</v>
      </c>
      <c r="M17" s="248">
        <v>196537.3</v>
      </c>
      <c r="N17" s="248">
        <v>202149.5</v>
      </c>
      <c r="O17" s="248">
        <v>203197.4</v>
      </c>
      <c r="P17" s="248">
        <v>201853</v>
      </c>
      <c r="Q17" s="248">
        <v>202824.8</v>
      </c>
      <c r="R17" s="248">
        <v>204784.59999999998</v>
      </c>
      <c r="S17" s="248">
        <v>207171.8</v>
      </c>
      <c r="T17" s="248">
        <v>210578</v>
      </c>
      <c r="U17" s="248">
        <v>213219.3</v>
      </c>
      <c r="V17" s="248">
        <v>213558.3</v>
      </c>
      <c r="W17" s="248">
        <v>219305.3</v>
      </c>
      <c r="X17" s="248">
        <v>222946.1</v>
      </c>
      <c r="Y17" s="248">
        <v>219332</v>
      </c>
      <c r="Z17" s="248">
        <v>222852.7</v>
      </c>
      <c r="AA17" s="248">
        <v>226483.9</v>
      </c>
      <c r="AB17" s="248">
        <v>235025.6</v>
      </c>
      <c r="AC17" s="357">
        <v>234604.4</v>
      </c>
      <c r="AD17" s="248">
        <v>234136.2</v>
      </c>
      <c r="AE17" s="357">
        <v>245912.8</v>
      </c>
      <c r="AF17" s="357">
        <v>249361.5</v>
      </c>
      <c r="AG17" s="357">
        <v>253214.4</v>
      </c>
      <c r="AH17" s="357">
        <v>261389.7</v>
      </c>
      <c r="AI17" s="357">
        <v>270499</v>
      </c>
      <c r="AJ17" s="248">
        <v>274486</v>
      </c>
      <c r="AK17" s="248">
        <v>275130.07179682498</v>
      </c>
      <c r="AL17" s="248">
        <v>277171.5</v>
      </c>
      <c r="AM17" s="248">
        <v>280043.3</v>
      </c>
      <c r="AN17" s="248">
        <v>288896.7</v>
      </c>
      <c r="AO17" s="248">
        <v>302292.40000000002</v>
      </c>
      <c r="AP17" s="357">
        <v>307691.49099999992</v>
      </c>
      <c r="AQ17" s="357">
        <v>312718.38400000002</v>
      </c>
      <c r="AR17" s="357">
        <v>315280.90000000002</v>
      </c>
      <c r="AS17" s="248">
        <v>317098.40000000002</v>
      </c>
      <c r="AT17" s="248">
        <v>322509.90000000002</v>
      </c>
      <c r="AU17" s="248">
        <v>335327</v>
      </c>
      <c r="AV17" s="248">
        <v>343459.7</v>
      </c>
      <c r="AW17" s="248">
        <v>350261</v>
      </c>
      <c r="AX17" s="359">
        <v>355991.93001508096</v>
      </c>
      <c r="AY17" s="359">
        <v>365533.5</v>
      </c>
      <c r="AZ17" s="359">
        <v>361986.7</v>
      </c>
      <c r="BA17" s="358">
        <v>361091.6</v>
      </c>
      <c r="BB17" s="358">
        <v>366184.7</v>
      </c>
      <c r="BC17" s="1335">
        <v>373193.5</v>
      </c>
      <c r="BD17" s="359">
        <v>375443.20176871802</v>
      </c>
      <c r="BE17" s="1335">
        <v>381265.6</v>
      </c>
      <c r="BF17" s="359">
        <v>390453.7</v>
      </c>
      <c r="BG17" s="359">
        <v>399408.8</v>
      </c>
      <c r="BH17" s="1335">
        <v>404680.7</v>
      </c>
      <c r="BI17" s="1335">
        <v>405847.3</v>
      </c>
      <c r="BJ17" s="1335">
        <v>408459.7</v>
      </c>
      <c r="BK17" s="1335">
        <v>412652.3</v>
      </c>
      <c r="BL17" s="1335">
        <v>416403.5</v>
      </c>
      <c r="BM17" s="1335">
        <v>420831.85199999996</v>
      </c>
      <c r="BN17" s="360">
        <v>428902.51399999997</v>
      </c>
      <c r="BO17" s="83"/>
    </row>
    <row r="18" spans="2:67" ht="19.5" customHeight="1">
      <c r="B18" s="74"/>
      <c r="C18" s="206"/>
      <c r="D18" s="1886" t="s">
        <v>14</v>
      </c>
      <c r="E18" s="1887"/>
      <c r="F18" s="208"/>
      <c r="H18" s="361" t="s">
        <v>477</v>
      </c>
      <c r="I18" s="90">
        <v>101464.1</v>
      </c>
      <c r="J18" s="90">
        <v>102801.9</v>
      </c>
      <c r="K18" s="90">
        <v>102485.9</v>
      </c>
      <c r="L18" s="90">
        <v>101116.3</v>
      </c>
      <c r="M18" s="90">
        <v>98946.6</v>
      </c>
      <c r="N18" s="90">
        <v>101033.4</v>
      </c>
      <c r="O18" s="90">
        <v>102859.5</v>
      </c>
      <c r="P18" s="90">
        <v>103693.4</v>
      </c>
      <c r="Q18" s="90">
        <v>103094</v>
      </c>
      <c r="R18" s="90">
        <v>105483.2</v>
      </c>
      <c r="S18" s="90">
        <v>107371.6</v>
      </c>
      <c r="T18" s="90">
        <v>111744.4</v>
      </c>
      <c r="U18" s="90">
        <v>111441.7</v>
      </c>
      <c r="V18" s="90">
        <v>107879.3</v>
      </c>
      <c r="W18" s="90">
        <v>111796.9</v>
      </c>
      <c r="X18" s="90">
        <v>115460.5</v>
      </c>
      <c r="Y18" s="90">
        <v>117004.4</v>
      </c>
      <c r="Z18" s="90">
        <v>119273.9</v>
      </c>
      <c r="AA18" s="90">
        <v>121664.4</v>
      </c>
      <c r="AB18" s="90">
        <v>123381</v>
      </c>
      <c r="AC18" s="91">
        <v>122024.9</v>
      </c>
      <c r="AD18" s="90">
        <v>123683.5</v>
      </c>
      <c r="AE18" s="84">
        <v>126845.9</v>
      </c>
      <c r="AF18" s="84">
        <v>130005.8</v>
      </c>
      <c r="AG18" s="84">
        <v>131198.20000000001</v>
      </c>
      <c r="AH18" s="84">
        <v>133932.9</v>
      </c>
      <c r="AI18" s="84">
        <v>137864.13987327399</v>
      </c>
      <c r="AJ18" s="83">
        <v>141652.9</v>
      </c>
      <c r="AK18" s="83">
        <v>142685.31658949799</v>
      </c>
      <c r="AL18" s="83">
        <v>142924.70000000001</v>
      </c>
      <c r="AM18" s="83">
        <v>143329.29999999999</v>
      </c>
      <c r="AN18" s="83">
        <v>148302.6</v>
      </c>
      <c r="AO18" s="83">
        <v>152923</v>
      </c>
      <c r="AP18" s="84">
        <v>154414</v>
      </c>
      <c r="AQ18" s="84">
        <v>158187</v>
      </c>
      <c r="AR18" s="84">
        <v>162208.9</v>
      </c>
      <c r="AS18" s="83">
        <v>163238.79999999999</v>
      </c>
      <c r="AT18" s="83">
        <v>164620.20000000001</v>
      </c>
      <c r="AU18" s="83">
        <v>170159.9</v>
      </c>
      <c r="AV18" s="83">
        <v>170474</v>
      </c>
      <c r="AW18" s="83">
        <v>168127.1</v>
      </c>
      <c r="AX18" s="193">
        <v>166281.48613533098</v>
      </c>
      <c r="AY18" s="193">
        <v>166191.29999999999</v>
      </c>
      <c r="AZ18" s="193">
        <v>166455.70000000001</v>
      </c>
      <c r="BA18" s="192">
        <v>162836.4</v>
      </c>
      <c r="BB18" s="192">
        <v>163395.4</v>
      </c>
      <c r="BC18" s="1322">
        <v>164373.70000000001</v>
      </c>
      <c r="BD18" s="193">
        <v>166859.6</v>
      </c>
      <c r="BE18" s="1322">
        <v>167515.4</v>
      </c>
      <c r="BF18" s="193">
        <v>171838</v>
      </c>
      <c r="BG18" s="193">
        <v>176437.2</v>
      </c>
      <c r="BH18" s="1322">
        <v>177025.2</v>
      </c>
      <c r="BI18" s="1322">
        <v>179323.6</v>
      </c>
      <c r="BJ18" s="1322">
        <v>180990.4</v>
      </c>
      <c r="BK18" s="1322">
        <v>182241.7</v>
      </c>
      <c r="BL18" s="1322">
        <v>183611.7</v>
      </c>
      <c r="BM18" s="1322">
        <v>182838.101</v>
      </c>
      <c r="BN18" s="195">
        <v>184588.02900000001</v>
      </c>
      <c r="BO18" s="83"/>
    </row>
    <row r="19" spans="2:67" ht="19.5" customHeight="1">
      <c r="B19" s="74"/>
      <c r="C19" s="206"/>
      <c r="D19" s="1886" t="s">
        <v>16</v>
      </c>
      <c r="E19" s="1887"/>
      <c r="F19" s="208"/>
      <c r="H19" s="361" t="s">
        <v>478</v>
      </c>
      <c r="I19" s="90">
        <v>95338.2</v>
      </c>
      <c r="J19" s="90">
        <v>97600.2</v>
      </c>
      <c r="K19" s="90">
        <v>96414.1</v>
      </c>
      <c r="L19" s="90">
        <v>98632.2</v>
      </c>
      <c r="M19" s="90">
        <v>97590.7</v>
      </c>
      <c r="N19" s="90">
        <v>101116.1</v>
      </c>
      <c r="O19" s="90">
        <v>100337.9</v>
      </c>
      <c r="P19" s="90">
        <v>98159.6</v>
      </c>
      <c r="Q19" s="90">
        <v>99730.8</v>
      </c>
      <c r="R19" s="90">
        <v>99301.4</v>
      </c>
      <c r="S19" s="90">
        <v>99800.2</v>
      </c>
      <c r="T19" s="90">
        <v>98833.600000000006</v>
      </c>
      <c r="U19" s="90">
        <v>101777.60000000001</v>
      </c>
      <c r="V19" s="90">
        <v>105679</v>
      </c>
      <c r="W19" s="90">
        <v>107508.4</v>
      </c>
      <c r="X19" s="90">
        <v>107485.6</v>
      </c>
      <c r="Y19" s="90">
        <v>102327.6</v>
      </c>
      <c r="Z19" s="90">
        <v>103578.8</v>
      </c>
      <c r="AA19" s="90">
        <v>104819.5</v>
      </c>
      <c r="AB19" s="90">
        <v>111644.6</v>
      </c>
      <c r="AC19" s="91">
        <v>112579.5</v>
      </c>
      <c r="AD19" s="90">
        <v>110452.7</v>
      </c>
      <c r="AE19" s="84">
        <v>119066.9</v>
      </c>
      <c r="AF19" s="84">
        <v>119355.7</v>
      </c>
      <c r="AG19" s="84">
        <v>122016.2</v>
      </c>
      <c r="AH19" s="84">
        <v>127456.8</v>
      </c>
      <c r="AI19" s="84">
        <v>132634.947066964</v>
      </c>
      <c r="AJ19" s="83">
        <v>132833.1</v>
      </c>
      <c r="AK19" s="83">
        <v>132444.75520732699</v>
      </c>
      <c r="AL19" s="83">
        <v>134246.79999999999</v>
      </c>
      <c r="AM19" s="83">
        <v>136714</v>
      </c>
      <c r="AN19" s="192">
        <v>140594.1</v>
      </c>
      <c r="AO19" s="83">
        <v>149369.4</v>
      </c>
      <c r="AP19" s="84">
        <v>153277.5</v>
      </c>
      <c r="AQ19" s="84">
        <v>154531.4</v>
      </c>
      <c r="AR19" s="84">
        <v>153072.1</v>
      </c>
      <c r="AS19" s="83">
        <v>153859.6</v>
      </c>
      <c r="AT19" s="83">
        <v>157889.70000000001</v>
      </c>
      <c r="AU19" s="83">
        <v>165167.1</v>
      </c>
      <c r="AV19" s="83">
        <v>172985.8</v>
      </c>
      <c r="AW19" s="83">
        <v>182134</v>
      </c>
      <c r="AX19" s="193">
        <v>189710.44387975</v>
      </c>
      <c r="AY19" s="193">
        <v>199342.2</v>
      </c>
      <c r="AZ19" s="193">
        <v>195531</v>
      </c>
      <c r="BA19" s="192">
        <v>198255.2</v>
      </c>
      <c r="BB19" s="192">
        <v>202789.3</v>
      </c>
      <c r="BC19" s="1322">
        <v>208819.8</v>
      </c>
      <c r="BD19" s="193">
        <v>208583.6</v>
      </c>
      <c r="BE19" s="1322">
        <v>213750.2</v>
      </c>
      <c r="BF19" s="193">
        <v>218615.7</v>
      </c>
      <c r="BG19" s="193">
        <v>222971.6</v>
      </c>
      <c r="BH19" s="1322">
        <v>227655.4</v>
      </c>
      <c r="BI19" s="1322">
        <v>226523.7</v>
      </c>
      <c r="BJ19" s="1322">
        <v>227469.3</v>
      </c>
      <c r="BK19" s="1322">
        <v>230410.6</v>
      </c>
      <c r="BL19" s="1322">
        <v>232791.9</v>
      </c>
      <c r="BM19" s="1322">
        <v>237993.75099999999</v>
      </c>
      <c r="BN19" s="195">
        <v>244314.48500000002</v>
      </c>
      <c r="BO19" s="83"/>
    </row>
    <row r="20" spans="2:67" ht="19.5" customHeight="1">
      <c r="B20" s="74"/>
      <c r="C20" s="206"/>
      <c r="D20" s="1884" t="s">
        <v>19</v>
      </c>
      <c r="E20" s="1884"/>
      <c r="F20" s="1884"/>
      <c r="H20" s="356" t="s">
        <v>479</v>
      </c>
      <c r="I20" s="248">
        <v>318.10000000000002</v>
      </c>
      <c r="J20" s="248">
        <v>270.89999999999998</v>
      </c>
      <c r="K20" s="248">
        <v>295.39999999999998</v>
      </c>
      <c r="L20" s="248">
        <v>366.2</v>
      </c>
      <c r="M20" s="248">
        <v>263.39999999999998</v>
      </c>
      <c r="N20" s="248">
        <v>262</v>
      </c>
      <c r="O20" s="248">
        <v>351.6</v>
      </c>
      <c r="P20" s="248">
        <v>184.7</v>
      </c>
      <c r="Q20" s="248">
        <v>234.9</v>
      </c>
      <c r="R20" s="248">
        <v>243</v>
      </c>
      <c r="S20" s="248">
        <v>206.10000000000002</v>
      </c>
      <c r="T20" s="248">
        <v>190.3</v>
      </c>
      <c r="U20" s="248">
        <v>133.4</v>
      </c>
      <c r="V20" s="248">
        <v>187</v>
      </c>
      <c r="W20" s="248">
        <v>118.9</v>
      </c>
      <c r="X20" s="248">
        <v>299.2</v>
      </c>
      <c r="Y20" s="248">
        <v>41.799999999999983</v>
      </c>
      <c r="Z20" s="248">
        <v>122.5</v>
      </c>
      <c r="AA20" s="248">
        <v>127.89999999999999</v>
      </c>
      <c r="AB20" s="248">
        <v>-47.5</v>
      </c>
      <c r="AC20" s="357">
        <v>154.6</v>
      </c>
      <c r="AD20" s="248">
        <v>-55.3</v>
      </c>
      <c r="AE20" s="84">
        <v>74.400000000000006</v>
      </c>
      <c r="AF20" s="84">
        <v>-46.7</v>
      </c>
      <c r="AG20" s="84">
        <v>47.9</v>
      </c>
      <c r="AH20" s="84">
        <v>-33.299999999999997</v>
      </c>
      <c r="AI20" s="84">
        <v>-3.6000000000000014</v>
      </c>
      <c r="AJ20" s="83">
        <v>86.1</v>
      </c>
      <c r="AK20" s="83">
        <v>35.700000000000003</v>
      </c>
      <c r="AL20" s="83">
        <v>-18.100000000000001</v>
      </c>
      <c r="AM20" s="83">
        <v>41.5</v>
      </c>
      <c r="AN20" s="83">
        <v>54.1</v>
      </c>
      <c r="AO20" s="83">
        <v>78.7</v>
      </c>
      <c r="AP20" s="84">
        <v>93.4</v>
      </c>
      <c r="AQ20" s="84">
        <v>107.5</v>
      </c>
      <c r="AR20" s="84">
        <v>110.5</v>
      </c>
      <c r="AS20" s="83">
        <v>66.2</v>
      </c>
      <c r="AT20" s="83">
        <v>84.5</v>
      </c>
      <c r="AU20" s="83">
        <v>37.4</v>
      </c>
      <c r="AV20" s="83">
        <v>176.5</v>
      </c>
      <c r="AW20" s="83">
        <v>19.5</v>
      </c>
      <c r="AX20" s="193">
        <v>192</v>
      </c>
      <c r="AY20" s="193">
        <v>109.2</v>
      </c>
      <c r="AZ20" s="193">
        <v>128.5</v>
      </c>
      <c r="BA20" s="192">
        <v>360.9</v>
      </c>
      <c r="BB20" s="192">
        <v>213.9</v>
      </c>
      <c r="BC20" s="1322">
        <v>54</v>
      </c>
      <c r="BD20" s="193">
        <v>455.6</v>
      </c>
      <c r="BE20" s="1322">
        <v>104.1</v>
      </c>
      <c r="BF20" s="193">
        <v>84.3</v>
      </c>
      <c r="BG20" s="193">
        <v>188</v>
      </c>
      <c r="BH20" s="1322">
        <v>97.7</v>
      </c>
      <c r="BI20" s="1322">
        <v>244.2</v>
      </c>
      <c r="BJ20" s="1322">
        <v>281.60000000000002</v>
      </c>
      <c r="BK20" s="1322">
        <v>8.6999999999999993</v>
      </c>
      <c r="BL20" s="1322">
        <v>230.5</v>
      </c>
      <c r="BM20" s="1322">
        <v>115.602</v>
      </c>
      <c r="BN20" s="195">
        <v>174.40100000000001</v>
      </c>
      <c r="BO20" s="83"/>
    </row>
    <row r="21" spans="2:67" ht="19.5" customHeight="1">
      <c r="B21" s="74"/>
      <c r="C21" s="206"/>
      <c r="D21" s="1886" t="s">
        <v>21</v>
      </c>
      <c r="E21" s="1887"/>
      <c r="F21" s="208"/>
      <c r="H21" s="361" t="s">
        <v>477</v>
      </c>
      <c r="I21" s="90">
        <v>112.7</v>
      </c>
      <c r="J21" s="90">
        <v>92</v>
      </c>
      <c r="K21" s="90">
        <v>100.8</v>
      </c>
      <c r="L21" s="90">
        <v>92.3</v>
      </c>
      <c r="M21" s="90">
        <v>90.2</v>
      </c>
      <c r="N21" s="90">
        <v>43.8</v>
      </c>
      <c r="O21" s="90">
        <v>118.5</v>
      </c>
      <c r="P21" s="90">
        <v>110.9</v>
      </c>
      <c r="Q21" s="90">
        <v>38.6</v>
      </c>
      <c r="R21" s="90">
        <v>79.5</v>
      </c>
      <c r="S21" s="90">
        <v>90.7</v>
      </c>
      <c r="T21" s="90">
        <v>98.5</v>
      </c>
      <c r="U21" s="90">
        <v>17.100000000000001</v>
      </c>
      <c r="V21" s="90">
        <v>22.6</v>
      </c>
      <c r="W21" s="90">
        <v>21.6</v>
      </c>
      <c r="X21" s="90">
        <v>17.399999999999999</v>
      </c>
      <c r="Y21" s="90">
        <v>-86.4</v>
      </c>
      <c r="Z21" s="90">
        <v>23.9</v>
      </c>
      <c r="AA21" s="90">
        <v>31.8</v>
      </c>
      <c r="AB21" s="90">
        <v>40</v>
      </c>
      <c r="AC21" s="91">
        <v>31.5</v>
      </c>
      <c r="AD21" s="90">
        <v>9.4</v>
      </c>
      <c r="AE21" s="84">
        <v>41.5</v>
      </c>
      <c r="AF21" s="84">
        <v>38.700000000000003</v>
      </c>
      <c r="AG21" s="84">
        <v>33.1</v>
      </c>
      <c r="AH21" s="84">
        <v>51.4</v>
      </c>
      <c r="AI21" s="84">
        <v>49.9</v>
      </c>
      <c r="AJ21" s="83">
        <v>43.1</v>
      </c>
      <c r="AK21" s="83">
        <v>55.1</v>
      </c>
      <c r="AL21" s="83">
        <v>49.6</v>
      </c>
      <c r="AM21" s="83">
        <v>70.099999999999994</v>
      </c>
      <c r="AN21" s="83">
        <v>68.3</v>
      </c>
      <c r="AO21" s="83">
        <v>67.400000000000006</v>
      </c>
      <c r="AP21" s="193">
        <v>90</v>
      </c>
      <c r="AQ21" s="193">
        <v>44.6</v>
      </c>
      <c r="AR21" s="193">
        <v>55.4</v>
      </c>
      <c r="AS21" s="192">
        <v>27.2</v>
      </c>
      <c r="AT21" s="192">
        <v>29.5</v>
      </c>
      <c r="AU21" s="192">
        <v>14.4</v>
      </c>
      <c r="AV21" s="192">
        <v>52</v>
      </c>
      <c r="AW21" s="192">
        <v>9.1999999999999993</v>
      </c>
      <c r="AX21" s="193">
        <v>122</v>
      </c>
      <c r="AY21" s="193">
        <v>29.3</v>
      </c>
      <c r="AZ21" s="193">
        <v>100.1</v>
      </c>
      <c r="BA21" s="192">
        <v>27.5</v>
      </c>
      <c r="BB21" s="192">
        <v>-12.8</v>
      </c>
      <c r="BC21" s="1322">
        <v>45.7</v>
      </c>
      <c r="BD21" s="193">
        <v>36.799999999999997</v>
      </c>
      <c r="BE21" s="1322">
        <v>37.799999999999997</v>
      </c>
      <c r="BF21" s="193">
        <v>58.7</v>
      </c>
      <c r="BG21" s="193">
        <v>63.6</v>
      </c>
      <c r="BH21" s="1322">
        <v>46.3</v>
      </c>
      <c r="BI21" s="1322">
        <v>68.8</v>
      </c>
      <c r="BJ21" s="1322">
        <v>52.3</v>
      </c>
      <c r="BK21" s="1322">
        <v>56.5</v>
      </c>
      <c r="BL21" s="1322">
        <v>38.299999999999997</v>
      </c>
      <c r="BM21" s="1322">
        <v>45.3</v>
      </c>
      <c r="BN21" s="195">
        <v>83.3</v>
      </c>
      <c r="BO21" s="83"/>
    </row>
    <row r="22" spans="2:67" ht="19.5" customHeight="1">
      <c r="B22" s="74"/>
      <c r="C22" s="206"/>
      <c r="D22" s="1886" t="s">
        <v>23</v>
      </c>
      <c r="E22" s="1887"/>
      <c r="F22" s="208"/>
      <c r="H22" s="361" t="s">
        <v>478</v>
      </c>
      <c r="I22" s="362">
        <v>205.4</v>
      </c>
      <c r="J22" s="362">
        <v>178.9</v>
      </c>
      <c r="K22" s="362">
        <v>194.6</v>
      </c>
      <c r="L22" s="362">
        <v>273.89999999999998</v>
      </c>
      <c r="M22" s="362">
        <v>173.2</v>
      </c>
      <c r="N22" s="362">
        <v>218.2</v>
      </c>
      <c r="O22" s="362">
        <v>233.1</v>
      </c>
      <c r="P22" s="362">
        <v>73.8</v>
      </c>
      <c r="Q22" s="362">
        <v>196.3</v>
      </c>
      <c r="R22" s="362">
        <v>163.5</v>
      </c>
      <c r="S22" s="362">
        <v>115.4</v>
      </c>
      <c r="T22" s="362">
        <v>91.8</v>
      </c>
      <c r="U22" s="362">
        <v>116.3</v>
      </c>
      <c r="V22" s="362">
        <v>164.4</v>
      </c>
      <c r="W22" s="362">
        <v>97.3</v>
      </c>
      <c r="X22" s="362">
        <v>281.8</v>
      </c>
      <c r="Y22" s="362">
        <v>128.19999999999999</v>
      </c>
      <c r="Z22" s="362">
        <v>98.6</v>
      </c>
      <c r="AA22" s="362">
        <v>96.1</v>
      </c>
      <c r="AB22" s="362">
        <v>-87.5</v>
      </c>
      <c r="AC22" s="363">
        <v>123.1</v>
      </c>
      <c r="AD22" s="362">
        <v>-64.7</v>
      </c>
      <c r="AE22" s="129">
        <v>32.9</v>
      </c>
      <c r="AF22" s="129">
        <v>-85.4</v>
      </c>
      <c r="AG22" s="129">
        <v>14.8</v>
      </c>
      <c r="AH22" s="129">
        <v>-84.7</v>
      </c>
      <c r="AI22" s="129">
        <v>-53.5</v>
      </c>
      <c r="AJ22" s="128">
        <v>43</v>
      </c>
      <c r="AK22" s="128">
        <v>-19.399999999999999</v>
      </c>
      <c r="AL22" s="128">
        <v>-67.7</v>
      </c>
      <c r="AM22" s="128">
        <v>-28.6</v>
      </c>
      <c r="AN22" s="128">
        <v>-14.2</v>
      </c>
      <c r="AO22" s="128">
        <v>11.3</v>
      </c>
      <c r="AP22" s="232">
        <v>3.4</v>
      </c>
      <c r="AQ22" s="232">
        <v>62.9</v>
      </c>
      <c r="AR22" s="232">
        <v>55.1</v>
      </c>
      <c r="AS22" s="233">
        <v>39</v>
      </c>
      <c r="AT22" s="233">
        <v>55</v>
      </c>
      <c r="AU22" s="233">
        <v>23</v>
      </c>
      <c r="AV22" s="233">
        <v>124.5</v>
      </c>
      <c r="AW22" s="233">
        <v>10.3</v>
      </c>
      <c r="AX22" s="232">
        <v>70</v>
      </c>
      <c r="AY22" s="232">
        <v>79.900000000000006</v>
      </c>
      <c r="AZ22" s="232">
        <v>28.4</v>
      </c>
      <c r="BA22" s="233">
        <v>333.4</v>
      </c>
      <c r="BB22" s="233">
        <v>226.7</v>
      </c>
      <c r="BC22" s="1325">
        <v>8.3000000000000007</v>
      </c>
      <c r="BD22" s="232">
        <v>418.8</v>
      </c>
      <c r="BE22" s="1325">
        <v>66.3</v>
      </c>
      <c r="BF22" s="232">
        <v>25.6</v>
      </c>
      <c r="BG22" s="232">
        <v>124.4</v>
      </c>
      <c r="BH22" s="1325">
        <v>51.4</v>
      </c>
      <c r="BI22" s="1325">
        <v>175.4</v>
      </c>
      <c r="BJ22" s="1325">
        <v>229.3</v>
      </c>
      <c r="BK22" s="1325">
        <v>-47.8</v>
      </c>
      <c r="BL22" s="1325">
        <v>192.2</v>
      </c>
      <c r="BM22" s="1325">
        <v>70.301999999999992</v>
      </c>
      <c r="BN22" s="234">
        <v>91.100999999999999</v>
      </c>
      <c r="BO22" s="83"/>
    </row>
    <row r="23" spans="2:67" ht="19.5" customHeight="1">
      <c r="B23" s="71"/>
      <c r="C23" s="206"/>
      <c r="D23" s="1886" t="s">
        <v>22</v>
      </c>
      <c r="E23" s="1887"/>
      <c r="F23" s="208"/>
      <c r="H23" s="1435" t="s">
        <v>480</v>
      </c>
      <c r="I23" s="308">
        <v>6.465371593726294E-3</v>
      </c>
      <c r="J23" s="308">
        <v>5.4561329129284566E-3</v>
      </c>
      <c r="K23" s="308">
        <v>5.9183259992872566E-3</v>
      </c>
      <c r="L23" s="308">
        <v>7.3488298588857102E-3</v>
      </c>
      <c r="M23" s="308">
        <v>5.3173744807409199E-3</v>
      </c>
      <c r="N23" s="308">
        <v>5.257259583211684E-3</v>
      </c>
      <c r="O23" s="308">
        <v>6.9392414250608551E-3</v>
      </c>
      <c r="P23" s="308">
        <v>3.6479410957253712E-3</v>
      </c>
      <c r="Q23" s="308">
        <v>4.6436943168120422E-3</v>
      </c>
      <c r="R23" s="308">
        <v>4.7692717586984013E-3</v>
      </c>
      <c r="S23" s="308">
        <v>4.0023652988520151E-3</v>
      </c>
      <c r="T23" s="308">
        <v>3.6442866040869441E-3</v>
      </c>
      <c r="U23" s="308">
        <v>2.5181849907963075E-3</v>
      </c>
      <c r="V23" s="308">
        <v>3.5053386119608902E-3</v>
      </c>
      <c r="W23" s="308">
        <v>2.1974589685988845E-3</v>
      </c>
      <c r="X23" s="308">
        <v>5.41230621316292E-3</v>
      </c>
      <c r="Y23" s="308">
        <v>7.5608536800714275E-4</v>
      </c>
      <c r="Z23" s="308">
        <v>2.2162684507175397E-3</v>
      </c>
      <c r="AA23" s="308">
        <v>2.2771347804741477E-3</v>
      </c>
      <c r="AB23" s="308">
        <v>-8.2338500074212993E-4</v>
      </c>
      <c r="AC23" s="367">
        <v>2.6335625918276098E-3</v>
      </c>
      <c r="AD23" s="308">
        <v>-9.4380559311482725E-4</v>
      </c>
      <c r="AE23" s="308">
        <v>1.1999999999999999E-3</v>
      </c>
      <c r="AF23" s="367">
        <v>-7.5432946954849067E-4</v>
      </c>
      <c r="AG23" s="367">
        <v>8.0000000000000004E-4</v>
      </c>
      <c r="AH23" s="367">
        <v>-5.1767951324134412E-4</v>
      </c>
      <c r="AI23" s="367">
        <v>-5.4146657547860521E-5</v>
      </c>
      <c r="AJ23" s="308">
        <v>1.2638877952921533E-3</v>
      </c>
      <c r="AK23" s="308">
        <v>5.1963545946956402E-4</v>
      </c>
      <c r="AL23" s="308">
        <v>-2.6289586996000098E-4</v>
      </c>
      <c r="AM23" s="308">
        <v>5.9999999999999995E-4</v>
      </c>
      <c r="AN23" s="308">
        <v>8.0000000000000004E-4</v>
      </c>
      <c r="AO23" s="308">
        <v>1.1000000000000001E-3</v>
      </c>
      <c r="AP23" s="367">
        <v>1.1999999999999999E-3</v>
      </c>
      <c r="AQ23" s="367">
        <v>1.4E-3</v>
      </c>
      <c r="AR23" s="367">
        <v>1.4E-3</v>
      </c>
      <c r="AS23" s="308">
        <v>8.0000000000000004E-4</v>
      </c>
      <c r="AT23" s="308">
        <v>1.1000000000000001E-3</v>
      </c>
      <c r="AU23" s="308">
        <v>5.0000000000000001E-4</v>
      </c>
      <c r="AV23" s="308">
        <v>2.0999999999999999E-3</v>
      </c>
      <c r="AW23" s="308">
        <v>2.0000000000000001E-4</v>
      </c>
      <c r="AX23" s="369">
        <v>2.2000000000000001E-3</v>
      </c>
      <c r="AY23" s="369">
        <v>1.1999999999999999E-3</v>
      </c>
      <c r="AZ23" s="369">
        <v>1.4E-3</v>
      </c>
      <c r="BA23" s="368">
        <v>4.0000000000000001E-3</v>
      </c>
      <c r="BB23" s="368">
        <v>2.3999999999999998E-3</v>
      </c>
      <c r="BC23" s="1341">
        <v>5.9999999999999995E-4</v>
      </c>
      <c r="BD23" s="369">
        <v>4.7999999999999996E-3</v>
      </c>
      <c r="BE23" s="1341">
        <v>1.1000000000000001E-3</v>
      </c>
      <c r="BF23" s="369">
        <v>8.9999999999999998E-4</v>
      </c>
      <c r="BG23" s="369">
        <v>1.9E-3</v>
      </c>
      <c r="BH23" s="1341">
        <v>1E-3</v>
      </c>
      <c r="BI23" s="1341">
        <v>2.3999999999999998E-3</v>
      </c>
      <c r="BJ23" s="1341">
        <v>2.8E-3</v>
      </c>
      <c r="BK23" s="1341">
        <v>1E-4</v>
      </c>
      <c r="BL23" s="1341">
        <v>2.2000000000000001E-3</v>
      </c>
      <c r="BM23" s="1341">
        <v>1.1000000000000001E-3</v>
      </c>
      <c r="BN23" s="381">
        <v>1.6000000000000001E-3</v>
      </c>
      <c r="BO23" s="83"/>
    </row>
    <row r="24" spans="2:67" ht="19.5" customHeight="1">
      <c r="B24" s="71"/>
      <c r="C24" s="206"/>
      <c r="D24" s="1886" t="s">
        <v>28</v>
      </c>
      <c r="E24" s="1887"/>
      <c r="F24" s="208"/>
      <c r="H24" s="1427" t="s">
        <v>477</v>
      </c>
      <c r="I24" s="172">
        <v>4.4429507579528127E-3</v>
      </c>
      <c r="J24" s="172">
        <v>3.6031449188802835E-3</v>
      </c>
      <c r="K24" s="172">
        <v>3.9281438059154024E-3</v>
      </c>
      <c r="L24" s="172">
        <v>3.6266798688815737E-3</v>
      </c>
      <c r="M24" s="172">
        <v>3.606865640755982E-3</v>
      </c>
      <c r="N24" s="172">
        <v>1.752175217521752E-3</v>
      </c>
      <c r="O24" s="172">
        <v>4.6494998109301499E-3</v>
      </c>
      <c r="P24" s="172">
        <v>4.29526770139756E-3</v>
      </c>
      <c r="Q24" s="172">
        <v>1.4933211597998718E-3</v>
      </c>
      <c r="R24" s="172">
        <v>3.049230692520563E-3</v>
      </c>
      <c r="S24" s="172">
        <v>3.4088965811435779E-3</v>
      </c>
      <c r="T24" s="172">
        <v>3.5962686430931561E-3</v>
      </c>
      <c r="U24" s="172">
        <v>6.1294139733612449E-4</v>
      </c>
      <c r="V24" s="172">
        <v>8.2436246415071974E-4</v>
      </c>
      <c r="W24" s="172">
        <v>7.8661229573344772E-4</v>
      </c>
      <c r="X24" s="172">
        <v>6.1252130843704098E-4</v>
      </c>
      <c r="Y24" s="172">
        <v>-2.973352106059883E-3</v>
      </c>
      <c r="Z24" s="172">
        <v>8.0921523474648328E-4</v>
      </c>
      <c r="AA24" s="172">
        <v>1.0558719805028923E-3</v>
      </c>
      <c r="AB24" s="172">
        <v>1.3058804613349201E-3</v>
      </c>
      <c r="AC24" s="371">
        <v>1.0268701771228809E-3</v>
      </c>
      <c r="AD24" s="172">
        <v>3.06053842685069E-4</v>
      </c>
      <c r="AE24" s="172">
        <v>1.3251937696733397E-3</v>
      </c>
      <c r="AF24" s="371">
        <v>1.2053648077859716E-3</v>
      </c>
      <c r="AG24" s="371">
        <v>1E-3</v>
      </c>
      <c r="AH24" s="371">
        <v>1.5509308413837533E-3</v>
      </c>
      <c r="AI24" s="371">
        <v>1.4687430009764932E-3</v>
      </c>
      <c r="AJ24" s="172">
        <v>1.2335562803481451E-3</v>
      </c>
      <c r="AK24" s="172">
        <v>1.5502664583297557E-3</v>
      </c>
      <c r="AL24" s="172">
        <v>1.3931237939108765E-3</v>
      </c>
      <c r="AM24" s="172">
        <v>1.9E-3</v>
      </c>
      <c r="AN24" s="172">
        <v>1.9E-3</v>
      </c>
      <c r="AO24" s="172">
        <v>1.8E-3</v>
      </c>
      <c r="AP24" s="371">
        <v>2.3999999999999998E-3</v>
      </c>
      <c r="AQ24" s="371">
        <v>1.1000000000000001E-3</v>
      </c>
      <c r="AR24" s="371">
        <v>1.4E-3</v>
      </c>
      <c r="AS24" s="172">
        <v>6.9999999999999999E-4</v>
      </c>
      <c r="AT24" s="172">
        <v>6.9999999999999999E-4</v>
      </c>
      <c r="AU24" s="172">
        <v>2.9999999999999997E-4</v>
      </c>
      <c r="AV24" s="172">
        <v>1.1999999999999999E-3</v>
      </c>
      <c r="AW24" s="172">
        <v>2.0000000000000001E-4</v>
      </c>
      <c r="AX24" s="373">
        <v>2.8999999999999998E-3</v>
      </c>
      <c r="AY24" s="373">
        <v>6.9999999999999999E-4</v>
      </c>
      <c r="AZ24" s="373">
        <v>2.3999999999999998E-3</v>
      </c>
      <c r="BA24" s="372">
        <v>6.9999999999999999E-4</v>
      </c>
      <c r="BB24" s="372">
        <v>-2.9999999999999997E-4</v>
      </c>
      <c r="BC24" s="1338">
        <v>1.1000000000000001E-3</v>
      </c>
      <c r="BD24" s="373">
        <v>8.9999999999999998E-4</v>
      </c>
      <c r="BE24" s="1338">
        <v>8.9999999999999998E-4</v>
      </c>
      <c r="BF24" s="373">
        <v>1.4E-3</v>
      </c>
      <c r="BG24" s="373">
        <v>1.5E-3</v>
      </c>
      <c r="BH24" s="1338">
        <v>1E-3</v>
      </c>
      <c r="BI24" s="1338">
        <v>1.6000000000000001E-3</v>
      </c>
      <c r="BJ24" s="1338">
        <v>1.1999999999999999E-3</v>
      </c>
      <c r="BK24" s="1338">
        <v>1.1999999999999999E-3</v>
      </c>
      <c r="BL24" s="1338">
        <v>8.0000000000000004E-4</v>
      </c>
      <c r="BM24" s="1338">
        <v>1E-3</v>
      </c>
      <c r="BN24" s="374">
        <v>1.8E-3</v>
      </c>
      <c r="BO24" s="83"/>
    </row>
    <row r="25" spans="2:67" ht="19.5" customHeight="1">
      <c r="B25" s="71"/>
      <c r="C25" s="206"/>
      <c r="D25" s="1886" t="s">
        <v>26</v>
      </c>
      <c r="E25" s="1887"/>
      <c r="F25" s="208"/>
      <c r="H25" s="1427" t="s">
        <v>478</v>
      </c>
      <c r="I25" s="377">
        <v>8.6177418914978477E-3</v>
      </c>
      <c r="J25" s="377">
        <v>7.4179116236062917E-3</v>
      </c>
      <c r="K25" s="377">
        <v>8.0241507971319636E-3</v>
      </c>
      <c r="L25" s="377">
        <v>1.12342556613481E-2</v>
      </c>
      <c r="M25" s="377">
        <v>7.0613572625825016E-3</v>
      </c>
      <c r="N25" s="377">
        <v>8.7848025331795383E-3</v>
      </c>
      <c r="O25" s="377">
        <v>9.2567037636383485E-3</v>
      </c>
      <c r="P25" s="377">
        <v>2.9743447650474185E-3</v>
      </c>
      <c r="Q25" s="377">
        <v>7.9357058250425477E-3</v>
      </c>
      <c r="R25" s="377">
        <v>6.5718009447717505E-3</v>
      </c>
      <c r="S25" s="377">
        <v>4.636828634224939E-3</v>
      </c>
      <c r="T25" s="377">
        <v>3.6972559554315529E-3</v>
      </c>
      <c r="U25" s="377">
        <v>4.6378268012952414E-3</v>
      </c>
      <c r="V25" s="377">
        <v>6.3396392305667786E-3</v>
      </c>
      <c r="W25" s="377">
        <v>3.6512476816172061E-3</v>
      </c>
      <c r="X25" s="377">
        <v>1.0485874024391379E-2</v>
      </c>
      <c r="Y25" s="377">
        <v>4.8881576564296231E-3</v>
      </c>
      <c r="Z25" s="377">
        <v>3.8308668404673186E-3</v>
      </c>
      <c r="AA25" s="377">
        <v>3.6890895943009132E-3</v>
      </c>
      <c r="AB25" s="377">
        <v>-3.233792578076457E-3</v>
      </c>
      <c r="AC25" s="378">
        <v>4.3920345761227272E-3</v>
      </c>
      <c r="AD25" s="377">
        <v>-2.3207411306528833E-3</v>
      </c>
      <c r="AE25" s="377">
        <v>1.1000000000000001E-3</v>
      </c>
      <c r="AF25" s="378">
        <v>-2.865500166511061E-3</v>
      </c>
      <c r="AG25" s="378">
        <v>5.0000000000000001E-4</v>
      </c>
      <c r="AH25" s="378">
        <v>-2.7161255927495159E-3</v>
      </c>
      <c r="AI25" s="378">
        <v>-1.6455731672631883E-3</v>
      </c>
      <c r="AJ25" s="377">
        <v>1.2958245024239261E-3</v>
      </c>
      <c r="AK25" s="377">
        <v>-5.8504694965474599E-4</v>
      </c>
      <c r="AL25" s="377">
        <v>-2.0363896099586413E-3</v>
      </c>
      <c r="AM25" s="377">
        <v>-8.0000000000000004E-4</v>
      </c>
      <c r="AN25" s="377">
        <v>-4.0000000000000002E-4</v>
      </c>
      <c r="AO25" s="377">
        <v>2.9999999999999997E-4</v>
      </c>
      <c r="AP25" s="378">
        <v>1E-4</v>
      </c>
      <c r="AQ25" s="378">
        <v>1.6000000000000001E-3</v>
      </c>
      <c r="AR25" s="378">
        <v>1.4E-3</v>
      </c>
      <c r="AS25" s="377">
        <v>1E-3</v>
      </c>
      <c r="AT25" s="377">
        <v>1.4E-3</v>
      </c>
      <c r="AU25" s="377">
        <v>5.9999999999999995E-4</v>
      </c>
      <c r="AV25" s="377">
        <v>2.8999999999999998E-3</v>
      </c>
      <c r="AW25" s="377">
        <v>2.0000000000000001E-4</v>
      </c>
      <c r="AX25" s="380">
        <v>1.5E-3</v>
      </c>
      <c r="AY25" s="380">
        <v>1.6000000000000001E-3</v>
      </c>
      <c r="AZ25" s="380">
        <v>5.9999999999999995E-4</v>
      </c>
      <c r="BA25" s="379">
        <v>6.8999999999999999E-3</v>
      </c>
      <c r="BB25" s="379">
        <v>4.4999999999999997E-3</v>
      </c>
      <c r="BC25" s="1360">
        <v>2.0000000000000001E-4</v>
      </c>
      <c r="BD25" s="380">
        <v>8.0000000000000002E-3</v>
      </c>
      <c r="BE25" s="1360">
        <v>1.2999999999999999E-3</v>
      </c>
      <c r="BF25" s="380">
        <v>5.0000000000000001E-4</v>
      </c>
      <c r="BG25" s="380">
        <v>2.2000000000000001E-3</v>
      </c>
      <c r="BH25" s="1360">
        <v>8.9999999999999998E-4</v>
      </c>
      <c r="BI25" s="1360">
        <v>3.0999999999999999E-3</v>
      </c>
      <c r="BJ25" s="1360">
        <v>4.1000000000000003E-3</v>
      </c>
      <c r="BK25" s="1360">
        <v>-8.0000000000000004E-4</v>
      </c>
      <c r="BL25" s="1360">
        <v>3.3E-3</v>
      </c>
      <c r="BM25" s="1360">
        <v>1.1999999999999999E-3</v>
      </c>
      <c r="BN25" s="1709">
        <v>1.5E-3</v>
      </c>
      <c r="BO25" s="83"/>
    </row>
    <row r="26" spans="2:67" ht="19.5" customHeight="1">
      <c r="B26" s="71"/>
      <c r="C26" s="206"/>
      <c r="D26" s="1886" t="s">
        <v>30</v>
      </c>
      <c r="E26" s="1887"/>
      <c r="F26" s="208"/>
      <c r="H26" s="1436" t="s">
        <v>481</v>
      </c>
      <c r="I26" s="308">
        <v>6.465371593726294E-3</v>
      </c>
      <c r="J26" s="308">
        <v>5.9314549385656359E-3</v>
      </c>
      <c r="K26" s="308">
        <v>5.9345309311590391E-3</v>
      </c>
      <c r="L26" s="308">
        <v>6.2855836800996771E-3</v>
      </c>
      <c r="M26" s="308">
        <v>5.3173744807409199E-3</v>
      </c>
      <c r="N26" s="308">
        <v>5.2677373811337658E-3</v>
      </c>
      <c r="O26" s="308">
        <v>5.8347586535995007E-3</v>
      </c>
      <c r="P26" s="308">
        <v>5.2900604363370594E-3</v>
      </c>
      <c r="Q26" s="308">
        <v>4.6436943168120422E-3</v>
      </c>
      <c r="R26" s="308">
        <v>4.7048021338149826E-3</v>
      </c>
      <c r="S26" s="308">
        <v>4.4671163661771703E-3</v>
      </c>
      <c r="T26" s="308">
        <v>4.2556932248273525E-3</v>
      </c>
      <c r="U26" s="308">
        <v>2.5181849907963075E-3</v>
      </c>
      <c r="V26" s="308">
        <v>3.0162126134923735E-3</v>
      </c>
      <c r="W26" s="308">
        <v>2.7349600446726742E-3</v>
      </c>
      <c r="X26" s="308">
        <v>3.4202260637435661E-3</v>
      </c>
      <c r="Y26" s="308">
        <v>7.5608536800714275E-4</v>
      </c>
      <c r="Z26" s="308">
        <v>1.4821144953744434E-3</v>
      </c>
      <c r="AA26" s="308">
        <v>1.7478401825362455E-3</v>
      </c>
      <c r="AB26" s="308">
        <v>1.0859721598810196E-3</v>
      </c>
      <c r="AC26" s="308">
        <v>2.6335625918276089E-3</v>
      </c>
      <c r="AD26" s="308">
        <v>8.4658797197137349E-4</v>
      </c>
      <c r="AE26" s="308">
        <v>9.754875068312556E-4</v>
      </c>
      <c r="AF26" s="308">
        <v>5.2959011809859625E-4</v>
      </c>
      <c r="AG26" s="367">
        <v>8.0000000000000004E-4</v>
      </c>
      <c r="AH26" s="367">
        <v>1.1466484878376721E-4</v>
      </c>
      <c r="AI26" s="367">
        <v>5.6712101831327071E-5</v>
      </c>
      <c r="AJ26" s="308">
        <v>3.7090778502503366E-4</v>
      </c>
      <c r="AK26" s="308">
        <v>5.1963545946956402E-4</v>
      </c>
      <c r="AL26" s="308">
        <v>1.2878173518035441E-4</v>
      </c>
      <c r="AM26" s="308">
        <v>2.9999999999999997E-4</v>
      </c>
      <c r="AN26" s="308">
        <v>4.0000000000000002E-4</v>
      </c>
      <c r="AO26" s="308">
        <v>1.1000000000000001E-3</v>
      </c>
      <c r="AP26" s="367">
        <v>1.1999999999999999E-3</v>
      </c>
      <c r="AQ26" s="367">
        <v>1.1999999999999999E-3</v>
      </c>
      <c r="AR26" s="367">
        <v>1.2999999999999999E-3</v>
      </c>
      <c r="AS26" s="308">
        <v>8.0000000000000004E-4</v>
      </c>
      <c r="AT26" s="308">
        <v>1E-3</v>
      </c>
      <c r="AU26" s="308">
        <v>8.0000000000000004E-4</v>
      </c>
      <c r="AV26" s="308">
        <v>1.1000000000000001E-3</v>
      </c>
      <c r="AW26" s="308">
        <v>2.0000000000000001E-4</v>
      </c>
      <c r="AX26" s="369">
        <v>1.1999999999999999E-3</v>
      </c>
      <c r="AY26" s="369">
        <v>1.1999999999999999E-3</v>
      </c>
      <c r="AZ26" s="369">
        <v>1.2999999999999999E-3</v>
      </c>
      <c r="BA26" s="368">
        <v>4.0000000000000001E-3</v>
      </c>
      <c r="BB26" s="368">
        <v>3.2000000000000002E-3</v>
      </c>
      <c r="BC26" s="1341">
        <v>2.3E-3</v>
      </c>
      <c r="BD26" s="369">
        <v>3.0000000000000001E-3</v>
      </c>
      <c r="BE26" s="1341">
        <v>1.1000000000000001E-3</v>
      </c>
      <c r="BF26" s="369">
        <v>1E-3</v>
      </c>
      <c r="BG26" s="369">
        <v>1.2999999999999999E-3</v>
      </c>
      <c r="BH26" s="1341">
        <v>1.1999999999999999E-3</v>
      </c>
      <c r="BI26" s="1341">
        <v>2.3999999999999998E-3</v>
      </c>
      <c r="BJ26" s="1341">
        <v>2.5999999999999999E-3</v>
      </c>
      <c r="BK26" s="1341">
        <v>1.8E-3</v>
      </c>
      <c r="BL26" s="1341">
        <v>1.9E-3</v>
      </c>
      <c r="BM26" s="1341">
        <v>1.1000000000000001E-3</v>
      </c>
      <c r="BN26" s="381">
        <v>1.4E-3</v>
      </c>
      <c r="BO26" s="83"/>
    </row>
    <row r="27" spans="2:67" ht="19.5" customHeight="1">
      <c r="B27" s="71"/>
      <c r="C27" s="206"/>
      <c r="D27" s="1886" t="s">
        <v>33</v>
      </c>
      <c r="E27" s="1887"/>
      <c r="F27" s="208"/>
      <c r="H27" s="1427" t="s">
        <v>477</v>
      </c>
      <c r="I27" s="172">
        <v>4.4429507579528127E-3</v>
      </c>
      <c r="J27" s="172">
        <v>4.0084987222543155E-3</v>
      </c>
      <c r="K27" s="172">
        <v>3.983675406737496E-3</v>
      </c>
      <c r="L27" s="172">
        <v>3.9012602600545961E-3</v>
      </c>
      <c r="M27" s="172">
        <v>3.606865640755982E-3</v>
      </c>
      <c r="N27" s="172">
        <v>2.670242045485115E-3</v>
      </c>
      <c r="O27" s="172">
        <v>3.3336980597052117E-3</v>
      </c>
      <c r="P27" s="172">
        <v>3.5792433042344985E-3</v>
      </c>
      <c r="Q27" s="172">
        <v>1.4933211597998718E-3</v>
      </c>
      <c r="R27" s="172">
        <v>2.2691857638855529E-3</v>
      </c>
      <c r="S27" s="172">
        <v>2.6536892619474406E-3</v>
      </c>
      <c r="T27" s="172">
        <v>2.8914918065303117E-3</v>
      </c>
      <c r="U27" s="172">
        <v>6.1294139733612449E-4</v>
      </c>
      <c r="V27" s="172">
        <v>7.1949530213667766E-4</v>
      </c>
      <c r="W27" s="172">
        <v>7.3822796235609438E-4</v>
      </c>
      <c r="X27" s="172">
        <v>7.0478941572867896E-4</v>
      </c>
      <c r="Y27" s="172">
        <v>-2.973352106059883E-3</v>
      </c>
      <c r="Z27" s="172">
        <v>-1.0661320275158726E-3</v>
      </c>
      <c r="AA27" s="172">
        <v>-3.458644414176613E-4</v>
      </c>
      <c r="AB27" s="172">
        <v>7.7917612430087742E-5</v>
      </c>
      <c r="AC27" s="371">
        <v>1.0268701771228809E-3</v>
      </c>
      <c r="AD27" s="172">
        <v>6.6487956576374179E-4</v>
      </c>
      <c r="AE27" s="371">
        <v>8.9999999999999998E-4</v>
      </c>
      <c r="AF27" s="371">
        <v>1E-3</v>
      </c>
      <c r="AG27" s="371">
        <v>1E-3</v>
      </c>
      <c r="AH27" s="371">
        <v>1.2830996042131218E-3</v>
      </c>
      <c r="AI27" s="371">
        <v>1.3448379015741244E-3</v>
      </c>
      <c r="AJ27" s="172">
        <v>1.3154892420352672E-3</v>
      </c>
      <c r="AK27" s="172">
        <v>1.5502664583297557E-3</v>
      </c>
      <c r="AL27" s="172">
        <v>1.4824737948335096E-3</v>
      </c>
      <c r="AM27" s="172">
        <v>1.6000000000000001E-3</v>
      </c>
      <c r="AN27" s="172">
        <v>1.6999999999999999E-3</v>
      </c>
      <c r="AO27" s="172">
        <v>1.8E-3</v>
      </c>
      <c r="AP27" s="371">
        <v>2.0999999999999999E-3</v>
      </c>
      <c r="AQ27" s="371">
        <v>1.8E-3</v>
      </c>
      <c r="AR27" s="371">
        <v>1.6999999999999999E-3</v>
      </c>
      <c r="AS27" s="172">
        <v>6.9999999999999999E-4</v>
      </c>
      <c r="AT27" s="172">
        <v>6.9999999999999999E-4</v>
      </c>
      <c r="AU27" s="172">
        <v>5.9999999999999995E-4</v>
      </c>
      <c r="AV27" s="172">
        <v>6.9999999999999999E-4</v>
      </c>
      <c r="AW27" s="172">
        <v>2.0000000000000001E-4</v>
      </c>
      <c r="AX27" s="373">
        <v>1.6000000000000001E-3</v>
      </c>
      <c r="AY27" s="373">
        <v>1.2999999999999999E-3</v>
      </c>
      <c r="AZ27" s="373">
        <v>1.6000000000000001E-3</v>
      </c>
      <c r="BA27" s="372">
        <v>6.9999999999999999E-4</v>
      </c>
      <c r="BB27" s="372">
        <v>2.0000000000000001E-4</v>
      </c>
      <c r="BC27" s="1338">
        <v>5.0000000000000001E-4</v>
      </c>
      <c r="BD27" s="373">
        <v>5.9999999999999995E-4</v>
      </c>
      <c r="BE27" s="1338">
        <v>8.9999999999999998E-4</v>
      </c>
      <c r="BF27" s="373">
        <v>1.1999999999999999E-3</v>
      </c>
      <c r="BG27" s="373">
        <v>1.2999999999999999E-3</v>
      </c>
      <c r="BH27" s="1338">
        <v>1.1999999999999999E-3</v>
      </c>
      <c r="BI27" s="1338">
        <v>1.6000000000000001E-3</v>
      </c>
      <c r="BJ27" s="1338">
        <v>1.4E-3</v>
      </c>
      <c r="BK27" s="1338">
        <v>1.2999999999999999E-3</v>
      </c>
      <c r="BL27" s="1338">
        <v>1.1999999999999999E-3</v>
      </c>
      <c r="BM27" s="1338">
        <v>1E-3</v>
      </c>
      <c r="BN27" s="374">
        <v>1.4E-3</v>
      </c>
      <c r="BO27" s="83"/>
    </row>
    <row r="28" spans="2:67" ht="19.5" customHeight="1">
      <c r="B28" s="71"/>
      <c r="C28" s="1875"/>
      <c r="D28" s="1875"/>
      <c r="E28" s="1876"/>
      <c r="F28" s="56"/>
      <c r="H28" s="1437" t="s">
        <v>478</v>
      </c>
      <c r="I28" s="382">
        <v>8.6177418914978477E-3</v>
      </c>
      <c r="J28" s="382">
        <v>7.967309773482107E-3</v>
      </c>
      <c r="K28" s="382">
        <v>8.0026956739616909E-3</v>
      </c>
      <c r="L28" s="382">
        <v>8.7920992760797002E-3</v>
      </c>
      <c r="M28" s="382">
        <v>7.0613572625825016E-3</v>
      </c>
      <c r="N28" s="382">
        <v>7.8980557545427939E-3</v>
      </c>
      <c r="O28" s="382">
        <v>8.3753083638166224E-3</v>
      </c>
      <c r="P28" s="382">
        <v>7.0416357004778789E-3</v>
      </c>
      <c r="Q28" s="382">
        <v>7.9357058250425477E-3</v>
      </c>
      <c r="R28" s="382">
        <v>7.263995843761503E-3</v>
      </c>
      <c r="S28" s="382">
        <v>6.3840077381911971E-3</v>
      </c>
      <c r="T28" s="382">
        <v>5.7177362362895324E-3</v>
      </c>
      <c r="U28" s="382">
        <v>4.6378268012952414E-3</v>
      </c>
      <c r="V28" s="382">
        <v>5.4987067819995544E-3</v>
      </c>
      <c r="W28" s="382">
        <v>4.8719352844596381E-3</v>
      </c>
      <c r="X28" s="382">
        <v>6.3286015574613615E-3</v>
      </c>
      <c r="Y28" s="382">
        <v>4.8881576564296231E-3</v>
      </c>
      <c r="Z28" s="382">
        <v>4.3421657221626589E-3</v>
      </c>
      <c r="AA28" s="382">
        <v>4.1178526495166514E-3</v>
      </c>
      <c r="AB28" s="382">
        <v>2.221357836589972E-3</v>
      </c>
      <c r="AC28" s="383">
        <v>4.3920345761227272E-3</v>
      </c>
      <c r="AD28" s="382">
        <v>1.0469802507971869E-3</v>
      </c>
      <c r="AE28" s="383">
        <v>1.1000000000000001E-3</v>
      </c>
      <c r="AF28" s="383">
        <v>1E-4</v>
      </c>
      <c r="AG28" s="383">
        <v>5.0000000000000001E-4</v>
      </c>
      <c r="AH28" s="383">
        <v>-1.1371132452545043E-3</v>
      </c>
      <c r="AI28" s="383">
        <v>-1.3124248132097363E-3</v>
      </c>
      <c r="AJ28" s="382">
        <v>-6.3377275992487477E-4</v>
      </c>
      <c r="AK28" s="382">
        <v>-5.8504694965474577E-4</v>
      </c>
      <c r="AL28" s="382">
        <v>-1.3188946723527658E-3</v>
      </c>
      <c r="AM28" s="382">
        <v>-1.1999999999999999E-3</v>
      </c>
      <c r="AN28" s="382">
        <v>-1E-3</v>
      </c>
      <c r="AO28" s="382">
        <v>2.9999999999999997E-4</v>
      </c>
      <c r="AP28" s="383">
        <v>2.0000000000000001E-4</v>
      </c>
      <c r="AQ28" s="383">
        <v>6.9999999999999999E-4</v>
      </c>
      <c r="AR28" s="383">
        <v>8.9999999999999998E-4</v>
      </c>
      <c r="AS28" s="382">
        <v>1E-3</v>
      </c>
      <c r="AT28" s="382">
        <v>1.1999999999999999E-3</v>
      </c>
      <c r="AU28" s="382">
        <v>1E-3</v>
      </c>
      <c r="AV28" s="382">
        <v>1.5E-3</v>
      </c>
      <c r="AW28" s="382">
        <v>2.0000000000000001E-4</v>
      </c>
      <c r="AX28" s="385">
        <v>8.9999999999999998E-4</v>
      </c>
      <c r="AY28" s="385">
        <v>1.1999999999999999E-3</v>
      </c>
      <c r="AZ28" s="385">
        <v>1E-3</v>
      </c>
      <c r="BA28" s="384">
        <v>6.8999999999999999E-3</v>
      </c>
      <c r="BB28" s="384">
        <v>5.7000000000000002E-3</v>
      </c>
      <c r="BC28" s="1361">
        <v>3.8E-3</v>
      </c>
      <c r="BD28" s="385">
        <v>4.8999999999999998E-3</v>
      </c>
      <c r="BE28" s="1361">
        <v>1.2999999999999999E-3</v>
      </c>
      <c r="BF28" s="385">
        <v>8.9999999999999998E-4</v>
      </c>
      <c r="BG28" s="385">
        <v>1.2999999999999999E-3</v>
      </c>
      <c r="BH28" s="1361">
        <v>1.1999999999999999E-3</v>
      </c>
      <c r="BI28" s="1361">
        <v>3.0999999999999999E-3</v>
      </c>
      <c r="BJ28" s="1361">
        <v>3.5999999999999999E-3</v>
      </c>
      <c r="BK28" s="1361">
        <v>2.0999999999999999E-3</v>
      </c>
      <c r="BL28" s="1361">
        <v>2.3999999999999998E-3</v>
      </c>
      <c r="BM28" s="1361">
        <v>1.1999999999999999E-3</v>
      </c>
      <c r="BN28" s="1710">
        <v>1.4E-3</v>
      </c>
      <c r="BO28" s="83"/>
    </row>
    <row r="29" spans="2:67" ht="19.5" customHeight="1">
      <c r="B29" s="245"/>
      <c r="C29" s="1875" t="s">
        <v>7</v>
      </c>
      <c r="D29" s="1875"/>
      <c r="E29" s="1890"/>
      <c r="F29" s="75"/>
      <c r="H29" s="565" t="s">
        <v>872</v>
      </c>
      <c r="AP29" s="48"/>
      <c r="AQ29" s="48"/>
      <c r="BE29" s="1482"/>
      <c r="BI29" s="1482"/>
    </row>
    <row r="30" spans="2:67" ht="19.5" customHeight="1">
      <c r="B30" s="245"/>
      <c r="C30" s="56"/>
      <c r="D30" s="235"/>
      <c r="E30" s="283"/>
      <c r="F30" s="56"/>
      <c r="AB30" s="566"/>
      <c r="AP30" s="48"/>
      <c r="AQ30" s="48"/>
      <c r="BE30" s="1482"/>
      <c r="BI30" s="1482"/>
    </row>
    <row r="31" spans="2:67" ht="19.5" customHeight="1">
      <c r="B31" s="245"/>
      <c r="C31" s="1875" t="s">
        <v>31</v>
      </c>
      <c r="D31" s="1875"/>
      <c r="E31" s="1890"/>
      <c r="F31" s="75"/>
      <c r="AB31" s="566"/>
      <c r="BE31" s="1482"/>
    </row>
    <row r="32" spans="2:67" ht="19.5" customHeight="1">
      <c r="B32" s="245"/>
      <c r="C32" s="56"/>
      <c r="D32" s="235"/>
      <c r="E32" s="283"/>
      <c r="F32" s="56"/>
      <c r="AB32" s="566"/>
    </row>
    <row r="33" spans="2:28" ht="19.5" customHeight="1">
      <c r="B33" s="245"/>
      <c r="C33" s="1875" t="s">
        <v>17</v>
      </c>
      <c r="D33" s="1875"/>
      <c r="E33" s="1890"/>
      <c r="F33" s="75"/>
      <c r="AB33" s="566"/>
    </row>
    <row r="34" spans="2:28" ht="19.5" customHeight="1">
      <c r="B34" s="245"/>
      <c r="C34" s="56"/>
      <c r="D34" s="235"/>
      <c r="E34" s="283"/>
      <c r="F34" s="56"/>
      <c r="AB34" s="566"/>
    </row>
    <row r="35" spans="2:28" ht="19.5" customHeight="1">
      <c r="B35" s="245"/>
      <c r="C35" s="1873" t="s">
        <v>8</v>
      </c>
      <c r="D35" s="1873"/>
      <c r="E35" s="1874"/>
      <c r="F35" s="89"/>
      <c r="G35" s="89"/>
      <c r="H35" s="89"/>
      <c r="AB35" s="566"/>
    </row>
    <row r="36" spans="2:28" ht="19.5" customHeight="1">
      <c r="B36" s="245"/>
      <c r="C36" s="227"/>
      <c r="D36" s="227"/>
      <c r="E36" s="273"/>
      <c r="F36" s="56"/>
    </row>
    <row r="37" spans="2:28" ht="19.5" customHeight="1">
      <c r="B37" s="245"/>
      <c r="C37" s="1875" t="s">
        <v>25</v>
      </c>
      <c r="D37" s="1875"/>
      <c r="E37" s="1890"/>
      <c r="F37" s="56"/>
    </row>
    <row r="38" spans="2:28" ht="19.5" customHeight="1">
      <c r="B38" s="245"/>
      <c r="C38" s="235"/>
      <c r="D38" s="235"/>
      <c r="E38" s="283"/>
      <c r="F38" s="56"/>
    </row>
    <row r="39" spans="2:28" ht="19.5" customHeight="1">
      <c r="B39" s="245"/>
      <c r="C39" s="1875" t="s">
        <v>32</v>
      </c>
      <c r="D39" s="1875"/>
      <c r="E39" s="1890"/>
    </row>
    <row r="40" spans="2:28" ht="19.5" customHeight="1" thickBot="1">
      <c r="B40" s="296"/>
      <c r="C40" s="297"/>
      <c r="D40" s="297"/>
      <c r="E40" s="298"/>
    </row>
    <row r="41" spans="2:28" ht="19.5" customHeight="1" thickTop="1"/>
    <row r="42" spans="2:28" ht="19.5" customHeight="1"/>
    <row r="43" spans="2:28" ht="19.5" customHeight="1"/>
    <row r="44" spans="2:28" ht="19.5" customHeight="1"/>
    <row r="45" spans="2:28" ht="19.5" customHeight="1"/>
  </sheetData>
  <mergeCells count="25">
    <mergeCell ref="D15:E15"/>
    <mergeCell ref="B4:E4"/>
    <mergeCell ref="C8:E8"/>
    <mergeCell ref="C10:E10"/>
    <mergeCell ref="C12:E12"/>
    <mergeCell ref="C14:E14"/>
    <mergeCell ref="D16:E16"/>
    <mergeCell ref="D17:E17"/>
    <mergeCell ref="D18:E18"/>
    <mergeCell ref="D19:E19"/>
    <mergeCell ref="D21:E21"/>
    <mergeCell ref="C39:E39"/>
    <mergeCell ref="D20:F20"/>
    <mergeCell ref="C28:E28"/>
    <mergeCell ref="C29:E29"/>
    <mergeCell ref="C31:E31"/>
    <mergeCell ref="C33:E33"/>
    <mergeCell ref="C35:E35"/>
    <mergeCell ref="C37:E37"/>
    <mergeCell ref="D22:E22"/>
    <mergeCell ref="D23:E23"/>
    <mergeCell ref="D24:E24"/>
    <mergeCell ref="D25:E25"/>
    <mergeCell ref="D26:E26"/>
    <mergeCell ref="D27:E27"/>
  </mergeCells>
  <phoneticPr fontId="3" type="noConversion"/>
  <hyperlinks>
    <hyperlink ref="D16:E16" location="B_BS!A1" display="Condensed Balance Sheet" xr:uid="{00000000-0004-0000-1400-000000000000}"/>
    <hyperlink ref="D17:E17" location="'B_Interest Income'!A1" display="Interest Income / Spread / Margin" xr:uid="{00000000-0004-0000-1400-000001000000}"/>
    <hyperlink ref="D18:E18" location="B_Fee!A1" display="Fee and Commission Income" xr:uid="{00000000-0004-0000-1400-000002000000}"/>
    <hyperlink ref="D19:E19" location="B_Other!A1" display="Other Operating Income" xr:uid="{00000000-0004-0000-1400-000003000000}"/>
    <hyperlink ref="D15:E15" location="B_IS!A1" display="Condensed Income Statement" xr:uid="{00000000-0004-0000-1400-000004000000}"/>
    <hyperlink ref="C12" location="G_IS!A1" display="KB Financial Group" xr:uid="{00000000-0004-0000-1400-000005000000}"/>
    <hyperlink ref="C14" location="B_IS!A1" display="KB Kookmin Bank" xr:uid="{00000000-0004-0000-1400-000006000000}"/>
    <hyperlink ref="C10" location="Hightlights!A1" display="Highlights" xr:uid="{00000000-0004-0000-1400-000007000000}"/>
    <hyperlink ref="C10:E10" location="'Financial Highlights'!A1" display="Finanial Highlights" xr:uid="{00000000-0004-0000-1400-000008000000}"/>
    <hyperlink ref="D21:E21" location="'B_G&amp;A'!A1" display="General &amp; Administrative Expenses" xr:uid="{00000000-0004-0000-1400-000009000000}"/>
    <hyperlink ref="D22:E22" location="B_Loans!A1" display="Loans / Deposits" xr:uid="{00000000-0004-0000-1400-00000A000000}"/>
    <hyperlink ref="D23:E23" location="B_AQ!A1" display="Asset Quality" xr:uid="{00000000-0004-0000-1400-00000B000000}"/>
    <hyperlink ref="D24:E24" location="B_Delinquency!A1" display="Delinquency" xr:uid="{00000000-0004-0000-1400-00000C000000}"/>
    <hyperlink ref="D25:E25" location="B_CAR!A1" display="Capital Adequacy" xr:uid="{00000000-0004-0000-1400-00000D000000}"/>
    <hyperlink ref="D26:E26" location="'B_Credit Rating'!A1" display="Credit Ratings" xr:uid="{00000000-0004-0000-1400-00000E000000}"/>
    <hyperlink ref="D27:E27" location="B_HPI!A1" display="Housing Price Index" xr:uid="{00000000-0004-0000-1400-00000F000000}"/>
    <hyperlink ref="C29" location="S_IS!A1" display="KB Securities" xr:uid="{00000000-0004-0000-1400-000010000000}"/>
    <hyperlink ref="C33" location="C_IS!A1" display="KB Kookmin Card" xr:uid="{00000000-0004-0000-1400-000011000000}"/>
    <hyperlink ref="C37" location="Other_IS!A1" display="Other Subsidiaries" xr:uid="{00000000-0004-0000-1400-000012000000}"/>
    <hyperlink ref="C39" location="Contacts!A1" display="Contacts" xr:uid="{00000000-0004-0000-1400-000013000000}"/>
    <hyperlink ref="C31" location="I_Key!A1" display="KB Insurance" xr:uid="{00000000-0004-0000-1400-000014000000}"/>
    <hyperlink ref="C35:E35" location="L_IS!A1" display="KB Life Insurance" xr:uid="{00000000-0004-0000-1400-000015000000}"/>
    <hyperlink ref="C8:E8" location="Disclaimer!A1" display="Disclaimer" xr:uid="{00000000-0004-0000-1400-000016000000}"/>
  </hyperlinks>
  <pageMargins left="0.39370078740157483" right="0.39370078740157483" top="0.47244094488188981" bottom="0.47244094488188981" header="0.31496062992125984" footer="0.31496062992125984"/>
  <pageSetup paperSize="9" scale="57" fitToHeight="0" orientation="landscape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1:BP43"/>
  <sheetViews>
    <sheetView showGridLines="0" view="pageBreakPreview" zoomScale="70" zoomScaleNormal="70" zoomScaleSheetLayoutView="70" workbookViewId="0">
      <selection activeCell="Q21" sqref="Q21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34" width="13.75" style="38" hidden="1" customWidth="1"/>
    <col min="35" max="35" width="13.75" style="48" hidden="1" customWidth="1"/>
    <col min="36" max="52" width="13.75" style="38" hidden="1" customWidth="1"/>
    <col min="53" max="56" width="17.375" style="38" hidden="1" customWidth="1"/>
    <col min="57" max="61" width="15.125" style="38" customWidth="1"/>
    <col min="62" max="62" width="15.125" style="1728" customWidth="1"/>
    <col min="63" max="63" width="15.125" style="38" customWidth="1"/>
    <col min="64" max="64" width="15.125" style="1776" customWidth="1"/>
    <col min="65" max="65" width="15.125" style="38" customWidth="1"/>
    <col min="66" max="16384" width="10.75" style="38"/>
  </cols>
  <sheetData>
    <row r="1" spans="2:68" ht="5.25" customHeight="1"/>
    <row r="2" spans="2:68" ht="28.5" customHeight="1">
      <c r="H2" s="39"/>
      <c r="I2" s="224"/>
    </row>
    <row r="3" spans="2:68" ht="3" customHeight="1">
      <c r="H3" s="40"/>
    </row>
    <row r="4" spans="2:68" ht="30" customHeight="1">
      <c r="B4" s="1879" t="s">
        <v>6</v>
      </c>
      <c r="C4" s="1879"/>
      <c r="D4" s="1879"/>
      <c r="E4" s="1879"/>
      <c r="F4" s="183"/>
      <c r="G4" s="42"/>
      <c r="H4" s="64" t="s">
        <v>21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</row>
    <row r="5" spans="2:68" ht="18" customHeight="1">
      <c r="B5" s="44"/>
      <c r="C5" s="44"/>
      <c r="D5" s="44"/>
      <c r="E5" s="44"/>
      <c r="F5" s="44"/>
      <c r="AI5" s="38"/>
      <c r="AV5" s="69"/>
      <c r="AW5" s="69"/>
      <c r="AX5" s="69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</row>
    <row r="6" spans="2:68" ht="3" customHeight="1" thickBot="1">
      <c r="H6" s="40"/>
    </row>
    <row r="7" spans="2:68" ht="12" customHeight="1" thickTop="1">
      <c r="B7" s="185"/>
      <c r="C7" s="67"/>
      <c r="D7" s="67"/>
      <c r="E7" s="68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2:68" ht="19.5" customHeight="1" thickBot="1">
      <c r="B8" s="74"/>
      <c r="C8" s="1875" t="s">
        <v>2</v>
      </c>
      <c r="D8" s="1875"/>
      <c r="E8" s="1876"/>
      <c r="F8" s="56"/>
      <c r="H8" s="77" t="s">
        <v>39</v>
      </c>
      <c r="I8" s="78" t="s">
        <v>40</v>
      </c>
      <c r="J8" s="78" t="s">
        <v>41</v>
      </c>
      <c r="K8" s="78" t="s">
        <v>42</v>
      </c>
      <c r="L8" s="78" t="s">
        <v>43</v>
      </c>
      <c r="M8" s="78" t="s">
        <v>44</v>
      </c>
      <c r="N8" s="78" t="s">
        <v>45</v>
      </c>
      <c r="O8" s="78" t="s">
        <v>46</v>
      </c>
      <c r="P8" s="78" t="s">
        <v>47</v>
      </c>
      <c r="Q8" s="78" t="s">
        <v>48</v>
      </c>
      <c r="R8" s="78" t="s">
        <v>49</v>
      </c>
      <c r="S8" s="78" t="s">
        <v>50</v>
      </c>
      <c r="T8" s="78" t="s">
        <v>51</v>
      </c>
      <c r="U8" s="78" t="s">
        <v>52</v>
      </c>
      <c r="V8" s="78" t="s">
        <v>53</v>
      </c>
      <c r="W8" s="78" t="s">
        <v>54</v>
      </c>
      <c r="X8" s="78" t="s">
        <v>55</v>
      </c>
      <c r="Y8" s="78" t="s">
        <v>56</v>
      </c>
      <c r="Z8" s="78" t="s">
        <v>57</v>
      </c>
      <c r="AA8" s="78" t="s">
        <v>58</v>
      </c>
      <c r="AB8" s="78" t="s">
        <v>128</v>
      </c>
      <c r="AC8" s="78" t="s">
        <v>129</v>
      </c>
      <c r="AD8" s="78" t="s">
        <v>61</v>
      </c>
      <c r="AE8" s="78" t="s">
        <v>62</v>
      </c>
      <c r="AF8" s="78" t="s">
        <v>63</v>
      </c>
      <c r="AG8" s="78" t="s">
        <v>64</v>
      </c>
      <c r="AH8" s="78" t="s">
        <v>301</v>
      </c>
      <c r="AI8" s="78" t="s">
        <v>66</v>
      </c>
      <c r="AJ8" s="78" t="s">
        <v>67</v>
      </c>
      <c r="AK8" s="78" t="s">
        <v>68</v>
      </c>
      <c r="AL8" s="78" t="s">
        <v>69</v>
      </c>
      <c r="AM8" s="78" t="s">
        <v>70</v>
      </c>
      <c r="AN8" s="78" t="s">
        <v>71</v>
      </c>
      <c r="AO8" s="78" t="s">
        <v>72</v>
      </c>
      <c r="AP8" s="78" t="s">
        <v>73</v>
      </c>
      <c r="AQ8" s="78" t="s">
        <v>74</v>
      </c>
      <c r="AR8" s="81" t="s">
        <v>75</v>
      </c>
      <c r="AS8" s="81" t="s">
        <v>76</v>
      </c>
      <c r="AT8" s="81" t="s">
        <v>77</v>
      </c>
      <c r="AU8" s="81" t="s">
        <v>78</v>
      </c>
      <c r="AV8" s="81" t="s">
        <v>79</v>
      </c>
      <c r="AW8" s="81" t="s">
        <v>80</v>
      </c>
      <c r="AX8" s="81" t="s">
        <v>81</v>
      </c>
      <c r="AY8" s="81" t="s">
        <v>82</v>
      </c>
      <c r="AZ8" s="81" t="s">
        <v>83</v>
      </c>
      <c r="BA8" s="81" t="s">
        <v>84</v>
      </c>
      <c r="BB8" s="81" t="s">
        <v>85</v>
      </c>
      <c r="BC8" s="81" t="s">
        <v>783</v>
      </c>
      <c r="BD8" s="81" t="s">
        <v>793</v>
      </c>
      <c r="BE8" s="81" t="s">
        <v>805</v>
      </c>
      <c r="BF8" s="81" t="s">
        <v>815</v>
      </c>
      <c r="BG8" s="81" t="s">
        <v>822</v>
      </c>
      <c r="BH8" s="81" t="s">
        <v>835</v>
      </c>
      <c r="BI8" s="81" t="s">
        <v>837</v>
      </c>
      <c r="BJ8" s="81" t="s">
        <v>855</v>
      </c>
      <c r="BK8" s="81" t="s">
        <v>863</v>
      </c>
      <c r="BL8" s="1778" t="s">
        <v>857</v>
      </c>
      <c r="BM8" s="1778" t="s">
        <v>890</v>
      </c>
    </row>
    <row r="9" spans="2:68" ht="19.5" customHeight="1">
      <c r="B9" s="71"/>
      <c r="C9" s="75"/>
      <c r="D9" s="75"/>
      <c r="E9" s="76"/>
      <c r="F9" s="75"/>
      <c r="H9" s="390" t="s">
        <v>320</v>
      </c>
      <c r="I9" s="248">
        <v>554.6</v>
      </c>
      <c r="J9" s="248">
        <v>559.1</v>
      </c>
      <c r="K9" s="248">
        <v>521.70000000000005</v>
      </c>
      <c r="L9" s="248">
        <v>509.8</v>
      </c>
      <c r="M9" s="248">
        <v>568</v>
      </c>
      <c r="N9" s="248">
        <v>587.70000000000005</v>
      </c>
      <c r="O9" s="248">
        <v>538.70000000000005</v>
      </c>
      <c r="P9" s="248">
        <v>523.70000000000005</v>
      </c>
      <c r="Q9" s="248">
        <v>569.29999999999995</v>
      </c>
      <c r="R9" s="248">
        <v>586.9</v>
      </c>
      <c r="S9" s="248">
        <v>547.6</v>
      </c>
      <c r="T9" s="248">
        <v>522.6</v>
      </c>
      <c r="U9" s="248">
        <v>647.6</v>
      </c>
      <c r="V9" s="248">
        <v>920.2</v>
      </c>
      <c r="W9" s="248">
        <v>567</v>
      </c>
      <c r="X9" s="248">
        <v>575.4</v>
      </c>
      <c r="Y9" s="248">
        <v>621.79999999999995</v>
      </c>
      <c r="Z9" s="248">
        <v>611.79999999999995</v>
      </c>
      <c r="AA9" s="248">
        <v>542.4</v>
      </c>
      <c r="AB9" s="248">
        <v>1399.3</v>
      </c>
      <c r="AC9" s="357">
        <v>583</v>
      </c>
      <c r="AD9" s="248">
        <v>531.4</v>
      </c>
      <c r="AE9" s="357">
        <v>491.3</v>
      </c>
      <c r="AF9" s="357">
        <v>905.7</v>
      </c>
      <c r="AG9" s="357">
        <v>582.29999999999995</v>
      </c>
      <c r="AH9" s="357">
        <v>536.70000000000005</v>
      </c>
      <c r="AI9" s="357">
        <v>516.79999999999995</v>
      </c>
      <c r="AJ9" s="248">
        <v>900.39999999999986</v>
      </c>
      <c r="AK9" s="248">
        <v>677.1</v>
      </c>
      <c r="AL9" s="248">
        <v>561.30000000000007</v>
      </c>
      <c r="AM9" s="248">
        <v>525.29999999999995</v>
      </c>
      <c r="AN9" s="248">
        <v>757.7</v>
      </c>
      <c r="AO9" s="358">
        <v>554.20000000000005</v>
      </c>
      <c r="AP9" s="359">
        <v>641.9</v>
      </c>
      <c r="AQ9" s="359">
        <v>596.70000000000005</v>
      </c>
      <c r="AR9" s="359">
        <v>955.3</v>
      </c>
      <c r="AS9" s="358">
        <v>674.4</v>
      </c>
      <c r="AT9" s="358">
        <v>609.9</v>
      </c>
      <c r="AU9" s="358">
        <v>637.00000000000011</v>
      </c>
      <c r="AV9" s="358">
        <v>905.1</v>
      </c>
      <c r="AW9" s="358">
        <v>662.9</v>
      </c>
      <c r="AX9" s="359">
        <v>662.50000000000011</v>
      </c>
      <c r="AY9" s="359">
        <v>657.3</v>
      </c>
      <c r="AZ9" s="359">
        <v>973.7</v>
      </c>
      <c r="BA9" s="358">
        <v>626.20000000000005</v>
      </c>
      <c r="BB9" s="358">
        <v>635.29999999999995</v>
      </c>
      <c r="BC9" s="1335">
        <v>640.9</v>
      </c>
      <c r="BD9" s="359">
        <v>839.5</v>
      </c>
      <c r="BE9" s="359">
        <v>615.70000000000005</v>
      </c>
      <c r="BF9" s="359">
        <v>645.6</v>
      </c>
      <c r="BG9" s="1335">
        <v>900.4</v>
      </c>
      <c r="BH9" s="1335">
        <v>657</v>
      </c>
      <c r="BI9" s="1335">
        <v>667.90000000000009</v>
      </c>
      <c r="BJ9" s="1335">
        <v>650.29999999999995</v>
      </c>
      <c r="BK9" s="1335">
        <v>872.2</v>
      </c>
      <c r="BL9" s="1335">
        <v>646.79999999999995</v>
      </c>
      <c r="BM9" s="360">
        <v>732.2</v>
      </c>
      <c r="BN9" s="83"/>
    </row>
    <row r="10" spans="2:68" ht="19.5" customHeight="1">
      <c r="B10" s="74"/>
      <c r="C10" s="1875" t="s">
        <v>36</v>
      </c>
      <c r="D10" s="1875"/>
      <c r="E10" s="1876"/>
      <c r="F10" s="56"/>
      <c r="H10" s="196" t="s">
        <v>321</v>
      </c>
      <c r="I10" s="90">
        <v>36.5</v>
      </c>
      <c r="J10" s="90">
        <v>37</v>
      </c>
      <c r="K10" s="90">
        <v>36.700000000000003</v>
      </c>
      <c r="L10" s="90">
        <v>49.5</v>
      </c>
      <c r="M10" s="90">
        <v>40.299999999999997</v>
      </c>
      <c r="N10" s="90">
        <v>40.4</v>
      </c>
      <c r="O10" s="90">
        <v>40.299999999999997</v>
      </c>
      <c r="P10" s="90">
        <v>36.4</v>
      </c>
      <c r="Q10" s="90">
        <v>37.6</v>
      </c>
      <c r="R10" s="90">
        <v>38.6</v>
      </c>
      <c r="S10" s="90">
        <v>38</v>
      </c>
      <c r="T10" s="90">
        <v>38.4</v>
      </c>
      <c r="U10" s="90">
        <v>42.6</v>
      </c>
      <c r="V10" s="90">
        <v>42.6</v>
      </c>
      <c r="W10" s="90">
        <v>41.8</v>
      </c>
      <c r="X10" s="90">
        <v>42.3</v>
      </c>
      <c r="Y10" s="90">
        <v>41</v>
      </c>
      <c r="Z10" s="90">
        <v>41</v>
      </c>
      <c r="AA10" s="90">
        <v>40.9</v>
      </c>
      <c r="AB10" s="90">
        <v>41.5</v>
      </c>
      <c r="AC10" s="91">
        <v>36.299999999999997</v>
      </c>
      <c r="AD10" s="90">
        <v>36.200000000000003</v>
      </c>
      <c r="AE10" s="91">
        <v>37.700000000000003</v>
      </c>
      <c r="AF10" s="91">
        <v>40.9</v>
      </c>
      <c r="AG10" s="91">
        <v>35.799999999999997</v>
      </c>
      <c r="AH10" s="91">
        <v>35.299999999999997</v>
      </c>
      <c r="AI10" s="91">
        <v>35.400000000000006</v>
      </c>
      <c r="AJ10" s="90">
        <v>41.099999999999994</v>
      </c>
      <c r="AK10" s="90">
        <v>40.1</v>
      </c>
      <c r="AL10" s="90">
        <v>40.999999999999993</v>
      </c>
      <c r="AM10" s="90">
        <v>40.9</v>
      </c>
      <c r="AN10" s="90">
        <v>43.2</v>
      </c>
      <c r="AO10" s="293">
        <v>41.6</v>
      </c>
      <c r="AP10" s="319">
        <v>42.9</v>
      </c>
      <c r="AQ10" s="319">
        <v>42.500000000000007</v>
      </c>
      <c r="AR10" s="319">
        <v>42.2</v>
      </c>
      <c r="AS10" s="293">
        <v>41.2</v>
      </c>
      <c r="AT10" s="293">
        <v>42.7</v>
      </c>
      <c r="AU10" s="293">
        <v>41.599999999999994</v>
      </c>
      <c r="AV10" s="293">
        <v>45.1</v>
      </c>
      <c r="AW10" s="293">
        <v>42.8</v>
      </c>
      <c r="AX10" s="319">
        <v>47.100000000000009</v>
      </c>
      <c r="AY10" s="319">
        <v>45.5</v>
      </c>
      <c r="AZ10" s="319">
        <v>47.099999999999994</v>
      </c>
      <c r="BA10" s="293">
        <v>28.7</v>
      </c>
      <c r="BB10" s="293">
        <v>30.500000000000004</v>
      </c>
      <c r="BC10" s="1332">
        <v>32.799999999999997</v>
      </c>
      <c r="BD10" s="319">
        <v>32.200000000000003</v>
      </c>
      <c r="BE10" s="319">
        <v>35.4</v>
      </c>
      <c r="BF10" s="319">
        <v>33.9</v>
      </c>
      <c r="BG10" s="1332">
        <v>37.6</v>
      </c>
      <c r="BH10" s="1332">
        <v>34.4</v>
      </c>
      <c r="BI10" s="1332">
        <v>42.199999999999996</v>
      </c>
      <c r="BJ10" s="1332">
        <v>38.900000000000006</v>
      </c>
      <c r="BK10" s="1332">
        <v>40.599999999999994</v>
      </c>
      <c r="BL10" s="1332">
        <v>36.299999999999997</v>
      </c>
      <c r="BM10" s="320">
        <v>39.200000000000003</v>
      </c>
      <c r="BN10" s="83"/>
    </row>
    <row r="11" spans="2:68" ht="19.5" customHeight="1">
      <c r="B11" s="74"/>
      <c r="C11" s="89"/>
      <c r="D11" s="75"/>
      <c r="E11" s="76"/>
      <c r="F11" s="75"/>
      <c r="H11" s="196" t="s">
        <v>322</v>
      </c>
      <c r="I11" s="90">
        <v>-1.4</v>
      </c>
      <c r="J11" s="90">
        <v>-0.9</v>
      </c>
      <c r="K11" s="90">
        <v>-1.4</v>
      </c>
      <c r="L11" s="90">
        <v>-0.3</v>
      </c>
      <c r="M11" s="90">
        <v>-1.1000000000000001</v>
      </c>
      <c r="N11" s="90">
        <v>-0.5</v>
      </c>
      <c r="O11" s="90">
        <v>-0.9</v>
      </c>
      <c r="P11" s="90">
        <v>21.8</v>
      </c>
      <c r="Q11" s="90">
        <v>0</v>
      </c>
      <c r="R11" s="90">
        <v>0.3</v>
      </c>
      <c r="S11" s="90">
        <v>-0.4</v>
      </c>
      <c r="T11" s="90">
        <v>0.6</v>
      </c>
      <c r="U11" s="90">
        <v>1.1000000000000001</v>
      </c>
      <c r="V11" s="90">
        <v>345.9</v>
      </c>
      <c r="W11" s="90">
        <v>-0.8</v>
      </c>
      <c r="X11" s="90">
        <v>44</v>
      </c>
      <c r="Y11" s="90">
        <v>-1.3</v>
      </c>
      <c r="Z11" s="90">
        <v>57.5</v>
      </c>
      <c r="AA11" s="90">
        <v>-0.9</v>
      </c>
      <c r="AB11" s="90">
        <v>807.2</v>
      </c>
      <c r="AC11" s="91">
        <v>-1.8</v>
      </c>
      <c r="AD11" s="90">
        <v>0</v>
      </c>
      <c r="AE11" s="91">
        <v>-1.8</v>
      </c>
      <c r="AF11" s="91">
        <v>154.80000000000001</v>
      </c>
      <c r="AG11" s="91">
        <v>-7.7</v>
      </c>
      <c r="AH11" s="91">
        <v>0</v>
      </c>
      <c r="AI11" s="91">
        <v>0.10000000000000053</v>
      </c>
      <c r="AJ11" s="90">
        <v>217.29999999999998</v>
      </c>
      <c r="AK11" s="90">
        <v>44.8</v>
      </c>
      <c r="AL11" s="90">
        <v>0</v>
      </c>
      <c r="AM11" s="90">
        <v>0.1</v>
      </c>
      <c r="AN11" s="90">
        <v>168.8</v>
      </c>
      <c r="AO11" s="293">
        <v>0.1</v>
      </c>
      <c r="AP11" s="319">
        <v>0</v>
      </c>
      <c r="AQ11" s="319">
        <v>0</v>
      </c>
      <c r="AR11" s="319">
        <v>302</v>
      </c>
      <c r="AS11" s="293">
        <v>-3.4</v>
      </c>
      <c r="AT11" s="293">
        <v>0</v>
      </c>
      <c r="AU11" s="293">
        <v>0</v>
      </c>
      <c r="AV11" s="293">
        <v>269.89999999999998</v>
      </c>
      <c r="AW11" s="293">
        <v>0</v>
      </c>
      <c r="AX11" s="319">
        <v>0</v>
      </c>
      <c r="AY11" s="319">
        <v>0.1</v>
      </c>
      <c r="AZ11" s="319">
        <v>272.5</v>
      </c>
      <c r="BA11" s="293">
        <v>0</v>
      </c>
      <c r="BB11" s="293">
        <v>0</v>
      </c>
      <c r="BC11" s="1332">
        <v>0</v>
      </c>
      <c r="BD11" s="319">
        <v>250.2</v>
      </c>
      <c r="BE11" s="319">
        <v>0</v>
      </c>
      <c r="BF11" s="319">
        <v>0</v>
      </c>
      <c r="BG11" s="1332">
        <v>249.3</v>
      </c>
      <c r="BH11" s="1332">
        <v>0.2</v>
      </c>
      <c r="BI11" s="1332">
        <v>0.2</v>
      </c>
      <c r="BJ11" s="1332">
        <v>0</v>
      </c>
      <c r="BK11" s="1332">
        <v>221.29999999999998</v>
      </c>
      <c r="BL11" s="1332">
        <v>0</v>
      </c>
      <c r="BM11" s="320">
        <v>0</v>
      </c>
      <c r="BN11" s="83"/>
    </row>
    <row r="12" spans="2:68" ht="19.5" customHeight="1">
      <c r="B12" s="74"/>
      <c r="C12" s="1875" t="s">
        <v>0</v>
      </c>
      <c r="D12" s="1875"/>
      <c r="E12" s="1876"/>
      <c r="F12" s="56"/>
      <c r="H12" s="196" t="s">
        <v>323</v>
      </c>
      <c r="I12" s="90">
        <v>345.3</v>
      </c>
      <c r="J12" s="90">
        <v>341.2</v>
      </c>
      <c r="K12" s="90">
        <v>346.6</v>
      </c>
      <c r="L12" s="90">
        <v>337.7</v>
      </c>
      <c r="M12" s="90">
        <v>346</v>
      </c>
      <c r="N12" s="90">
        <v>379.1</v>
      </c>
      <c r="O12" s="90">
        <v>342.1</v>
      </c>
      <c r="P12" s="90">
        <v>342.6</v>
      </c>
      <c r="Q12" s="90">
        <v>372.4</v>
      </c>
      <c r="R12" s="90">
        <v>350.8</v>
      </c>
      <c r="S12" s="90">
        <v>355.5</v>
      </c>
      <c r="T12" s="90">
        <v>338.6</v>
      </c>
      <c r="U12" s="90">
        <v>388.5</v>
      </c>
      <c r="V12" s="90">
        <v>379</v>
      </c>
      <c r="W12" s="90">
        <v>341.4</v>
      </c>
      <c r="X12" s="90">
        <v>345.6</v>
      </c>
      <c r="Y12" s="90">
        <v>356.5</v>
      </c>
      <c r="Z12" s="90">
        <v>357.4</v>
      </c>
      <c r="AA12" s="90">
        <v>355.2</v>
      </c>
      <c r="AB12" s="90">
        <v>419.8</v>
      </c>
      <c r="AC12" s="91">
        <v>338.3</v>
      </c>
      <c r="AD12" s="90">
        <v>334.8</v>
      </c>
      <c r="AE12" s="91">
        <v>323.60000000000002</v>
      </c>
      <c r="AF12" s="91">
        <v>567.5</v>
      </c>
      <c r="AG12" s="91">
        <v>332.3</v>
      </c>
      <c r="AH12" s="91">
        <v>336</v>
      </c>
      <c r="AI12" s="91">
        <v>343.80000000000013</v>
      </c>
      <c r="AJ12" s="90">
        <v>513.99999999999989</v>
      </c>
      <c r="AK12" s="90">
        <v>340.8</v>
      </c>
      <c r="AL12" s="90">
        <v>392.8</v>
      </c>
      <c r="AM12" s="90">
        <v>349.2</v>
      </c>
      <c r="AN12" s="90">
        <v>421.5</v>
      </c>
      <c r="AO12" s="293">
        <v>357.7</v>
      </c>
      <c r="AP12" s="319">
        <v>393</v>
      </c>
      <c r="AQ12" s="319">
        <v>386.7999999999999</v>
      </c>
      <c r="AR12" s="319">
        <v>481</v>
      </c>
      <c r="AS12" s="293">
        <v>423.8</v>
      </c>
      <c r="AT12" s="293">
        <v>433.49999999999994</v>
      </c>
      <c r="AU12" s="293">
        <v>433.7999999999999</v>
      </c>
      <c r="AV12" s="293">
        <v>442.4</v>
      </c>
      <c r="AW12" s="293">
        <v>444.6</v>
      </c>
      <c r="AX12" s="319">
        <v>449.19999999999993</v>
      </c>
      <c r="AY12" s="319">
        <v>444.10000000000014</v>
      </c>
      <c r="AZ12" s="319">
        <v>455.59999999999991</v>
      </c>
      <c r="BA12" s="293">
        <v>427.7</v>
      </c>
      <c r="BB12" s="293">
        <v>447.00000000000006</v>
      </c>
      <c r="BC12" s="1332">
        <v>447.4</v>
      </c>
      <c r="BD12" s="319">
        <v>385.4</v>
      </c>
      <c r="BE12" s="319">
        <v>452.3</v>
      </c>
      <c r="BF12" s="319">
        <v>450.8</v>
      </c>
      <c r="BG12" s="1332">
        <v>461.6</v>
      </c>
      <c r="BH12" s="1332">
        <v>445.5</v>
      </c>
      <c r="BI12" s="1332">
        <v>480.9</v>
      </c>
      <c r="BJ12" s="1332">
        <v>457.19999999999993</v>
      </c>
      <c r="BK12" s="1332">
        <v>461.70000000000005</v>
      </c>
      <c r="BL12" s="1332">
        <v>456.9</v>
      </c>
      <c r="BM12" s="320">
        <v>490.5</v>
      </c>
      <c r="BN12" s="83"/>
      <c r="BP12" s="1776"/>
    </row>
    <row r="13" spans="2:68" ht="19.5" customHeight="1">
      <c r="B13" s="74"/>
      <c r="C13" s="89"/>
      <c r="D13" s="75"/>
      <c r="E13" s="76"/>
      <c r="F13" s="75"/>
      <c r="H13" s="196" t="s">
        <v>324</v>
      </c>
      <c r="I13" s="90">
        <v>174.2</v>
      </c>
      <c r="J13" s="90">
        <v>181.8</v>
      </c>
      <c r="K13" s="90">
        <v>139.80000000000001</v>
      </c>
      <c r="L13" s="90">
        <v>122.9</v>
      </c>
      <c r="M13" s="90">
        <v>182.8</v>
      </c>
      <c r="N13" s="90">
        <v>168.7</v>
      </c>
      <c r="O13" s="90">
        <v>157.19999999999999</v>
      </c>
      <c r="P13" s="90">
        <v>122.9</v>
      </c>
      <c r="Q13" s="90">
        <v>159.30000000000001</v>
      </c>
      <c r="R13" s="90">
        <v>197.2</v>
      </c>
      <c r="S13" s="90">
        <v>154.5</v>
      </c>
      <c r="T13" s="90">
        <v>145</v>
      </c>
      <c r="U13" s="90">
        <v>215.4</v>
      </c>
      <c r="V13" s="90">
        <v>152.69999999999999</v>
      </c>
      <c r="W13" s="90">
        <v>184.6</v>
      </c>
      <c r="X13" s="90">
        <v>143.5</v>
      </c>
      <c r="Y13" s="90">
        <v>225.6</v>
      </c>
      <c r="Z13" s="90">
        <v>155.9</v>
      </c>
      <c r="AA13" s="90">
        <v>147.19999999999999</v>
      </c>
      <c r="AB13" s="90">
        <v>130.80000000000001</v>
      </c>
      <c r="AC13" s="91">
        <v>210.2</v>
      </c>
      <c r="AD13" s="90">
        <v>160.4</v>
      </c>
      <c r="AE13" s="91">
        <v>131.80000000000001</v>
      </c>
      <c r="AF13" s="91">
        <v>142.5</v>
      </c>
      <c r="AG13" s="91">
        <v>221.9</v>
      </c>
      <c r="AH13" s="91">
        <v>165.4</v>
      </c>
      <c r="AI13" s="91">
        <v>137.49999999999966</v>
      </c>
      <c r="AJ13" s="90">
        <v>128.00000000000034</v>
      </c>
      <c r="AK13" s="90">
        <v>251.40000000000003</v>
      </c>
      <c r="AL13" s="90">
        <v>127.50000000000017</v>
      </c>
      <c r="AM13" s="293">
        <v>135.1</v>
      </c>
      <c r="AN13" s="293">
        <v>124.2</v>
      </c>
      <c r="AO13" s="293">
        <v>154.80000000000001</v>
      </c>
      <c r="AP13" s="319">
        <v>206</v>
      </c>
      <c r="AQ13" s="319">
        <v>167.4</v>
      </c>
      <c r="AR13" s="319">
        <v>130.1</v>
      </c>
      <c r="AS13" s="293">
        <v>212.7999999999999</v>
      </c>
      <c r="AT13" s="293">
        <v>133.69999999999999</v>
      </c>
      <c r="AU13" s="293">
        <v>161.6</v>
      </c>
      <c r="AV13" s="293">
        <v>147.69999999999999</v>
      </c>
      <c r="AW13" s="293">
        <v>175.5</v>
      </c>
      <c r="AX13" s="319">
        <v>166.2</v>
      </c>
      <c r="AY13" s="319">
        <v>167.6</v>
      </c>
      <c r="AZ13" s="319">
        <v>198.5</v>
      </c>
      <c r="BA13" s="293">
        <v>169.8</v>
      </c>
      <c r="BB13" s="293">
        <v>157.80000000000001</v>
      </c>
      <c r="BC13" s="1332">
        <v>160.69999999999999</v>
      </c>
      <c r="BD13" s="319">
        <v>171.7</v>
      </c>
      <c r="BE13" s="319">
        <f t="shared" ref="BE13:BH13" si="0">BE9-BE10-BE11-BE12</f>
        <v>128.00000000000006</v>
      </c>
      <c r="BF13" s="319">
        <f t="shared" si="0"/>
        <v>160.90000000000003</v>
      </c>
      <c r="BG13" s="1332">
        <f t="shared" si="0"/>
        <v>151.89999999999998</v>
      </c>
      <c r="BH13" s="1332">
        <f t="shared" si="0"/>
        <v>176.89999999999998</v>
      </c>
      <c r="BI13" s="1332">
        <v>144.6</v>
      </c>
      <c r="BJ13" s="1332">
        <v>154.19999999999999</v>
      </c>
      <c r="BK13" s="1332">
        <v>148.59999999999997</v>
      </c>
      <c r="BL13" s="1332">
        <v>153.69999999999999</v>
      </c>
      <c r="BM13" s="320">
        <v>202.3</v>
      </c>
      <c r="BN13" s="83"/>
    </row>
    <row r="14" spans="2:68" ht="19.5" customHeight="1">
      <c r="B14" s="74"/>
      <c r="C14" s="1875" t="s">
        <v>6</v>
      </c>
      <c r="D14" s="1875"/>
      <c r="E14" s="1876"/>
      <c r="F14" s="56"/>
      <c r="H14" s="6" t="s">
        <v>325</v>
      </c>
      <c r="I14" s="248">
        <v>62.2</v>
      </c>
      <c r="J14" s="248">
        <v>64.5</v>
      </c>
      <c r="K14" s="248">
        <v>67.099999999999994</v>
      </c>
      <c r="L14" s="248">
        <v>77.599999999999994</v>
      </c>
      <c r="M14" s="248">
        <v>53.2</v>
      </c>
      <c r="N14" s="248">
        <v>56.2</v>
      </c>
      <c r="O14" s="248">
        <v>60.3</v>
      </c>
      <c r="P14" s="248">
        <v>70.5</v>
      </c>
      <c r="Q14" s="248">
        <v>50.1</v>
      </c>
      <c r="R14" s="248">
        <v>49.1</v>
      </c>
      <c r="S14" s="248">
        <v>48.1</v>
      </c>
      <c r="T14" s="248">
        <v>64.3</v>
      </c>
      <c r="U14" s="248">
        <v>45.7</v>
      </c>
      <c r="V14" s="248">
        <v>48.6</v>
      </c>
      <c r="W14" s="248">
        <v>53.3</v>
      </c>
      <c r="X14" s="248">
        <v>56.8</v>
      </c>
      <c r="Y14" s="248">
        <v>45</v>
      </c>
      <c r="Z14" s="248">
        <v>49</v>
      </c>
      <c r="AA14" s="248">
        <v>56.1</v>
      </c>
      <c r="AB14" s="248">
        <v>69.8</v>
      </c>
      <c r="AC14" s="357">
        <v>50.7</v>
      </c>
      <c r="AD14" s="248">
        <v>52.4</v>
      </c>
      <c r="AE14" s="357">
        <v>58.6</v>
      </c>
      <c r="AF14" s="357">
        <v>74.7</v>
      </c>
      <c r="AG14" s="357">
        <v>50.6</v>
      </c>
      <c r="AH14" s="357">
        <v>54.1</v>
      </c>
      <c r="AI14" s="357">
        <v>61.499999999999993</v>
      </c>
      <c r="AJ14" s="248">
        <v>80.300000000000011</v>
      </c>
      <c r="AK14" s="248">
        <v>110.6</v>
      </c>
      <c r="AL14" s="248">
        <v>113.1</v>
      </c>
      <c r="AM14" s="248">
        <v>126.2</v>
      </c>
      <c r="AN14" s="248">
        <v>159.4</v>
      </c>
      <c r="AO14" s="358">
        <v>140.6</v>
      </c>
      <c r="AP14" s="359">
        <v>129.50000000000003</v>
      </c>
      <c r="AQ14" s="359">
        <v>139.70000000000002</v>
      </c>
      <c r="AR14" s="359">
        <v>159.9</v>
      </c>
      <c r="AS14" s="358">
        <v>134.6</v>
      </c>
      <c r="AT14" s="358">
        <v>122.79999999999998</v>
      </c>
      <c r="AU14" s="358">
        <v>133.9</v>
      </c>
      <c r="AV14" s="358">
        <v>146.30000000000001</v>
      </c>
      <c r="AW14" s="358">
        <v>126.3</v>
      </c>
      <c r="AX14" s="359">
        <v>132.59999999999997</v>
      </c>
      <c r="AY14" s="359">
        <v>137.1</v>
      </c>
      <c r="AZ14" s="359">
        <v>150.5</v>
      </c>
      <c r="BA14" s="358">
        <v>132.19999999999999</v>
      </c>
      <c r="BB14" s="358">
        <v>136.4</v>
      </c>
      <c r="BC14" s="1335">
        <v>142.4</v>
      </c>
      <c r="BD14" s="359">
        <v>158.19999999999999</v>
      </c>
      <c r="BE14" s="359">
        <v>144.6</v>
      </c>
      <c r="BF14" s="359">
        <v>149.30000000000001</v>
      </c>
      <c r="BG14" s="1335">
        <v>155.1</v>
      </c>
      <c r="BH14" s="1335">
        <v>138.5</v>
      </c>
      <c r="BI14" s="1335">
        <v>137.69999999999999</v>
      </c>
      <c r="BJ14" s="1335">
        <v>143.10000000000002</v>
      </c>
      <c r="BK14" s="1335">
        <v>153.49999999999994</v>
      </c>
      <c r="BL14" s="1335">
        <v>133.1</v>
      </c>
      <c r="BM14" s="360">
        <v>131.20000000000002</v>
      </c>
      <c r="BN14" s="83"/>
    </row>
    <row r="15" spans="2:68" ht="19.5" customHeight="1">
      <c r="B15" s="74"/>
      <c r="C15" s="206"/>
      <c r="D15" s="1886" t="s">
        <v>9</v>
      </c>
      <c r="E15" s="1887"/>
      <c r="F15" s="208"/>
      <c r="H15" s="196" t="s">
        <v>326</v>
      </c>
      <c r="I15" s="90">
        <v>33.6</v>
      </c>
      <c r="J15" s="90">
        <v>36.6</v>
      </c>
      <c r="K15" s="90">
        <v>41.1</v>
      </c>
      <c r="L15" s="90">
        <v>52</v>
      </c>
      <c r="M15" s="90">
        <v>28.4</v>
      </c>
      <c r="N15" s="90">
        <v>32.6</v>
      </c>
      <c r="O15" s="90">
        <v>37.5</v>
      </c>
      <c r="P15" s="90">
        <v>47.5</v>
      </c>
      <c r="Q15" s="90">
        <v>28.6</v>
      </c>
      <c r="R15" s="90">
        <v>30.8</v>
      </c>
      <c r="S15" s="90">
        <v>34.200000000000003</v>
      </c>
      <c r="T15" s="90">
        <v>39.1</v>
      </c>
      <c r="U15" s="90">
        <v>31.4</v>
      </c>
      <c r="V15" s="90">
        <v>33.200000000000003</v>
      </c>
      <c r="W15" s="90">
        <v>39.799999999999997</v>
      </c>
      <c r="X15" s="90">
        <v>44.1</v>
      </c>
      <c r="Y15" s="90">
        <v>33.9</v>
      </c>
      <c r="Z15" s="90">
        <v>37.299999999999997</v>
      </c>
      <c r="AA15" s="90">
        <v>43.5</v>
      </c>
      <c r="AB15" s="90">
        <v>57</v>
      </c>
      <c r="AC15" s="91">
        <v>37.299999999999997</v>
      </c>
      <c r="AD15" s="90">
        <v>39.9</v>
      </c>
      <c r="AE15" s="91">
        <v>45.7</v>
      </c>
      <c r="AF15" s="91">
        <v>61.8</v>
      </c>
      <c r="AG15" s="91">
        <v>37.5</v>
      </c>
      <c r="AH15" s="91">
        <v>40.299999999999997</v>
      </c>
      <c r="AI15" s="91">
        <v>46.7</v>
      </c>
      <c r="AJ15" s="90">
        <v>64.900000000000006</v>
      </c>
      <c r="AK15" s="90">
        <v>94.2</v>
      </c>
      <c r="AL15" s="90">
        <v>95.499999999999986</v>
      </c>
      <c r="AM15" s="90">
        <v>108.1</v>
      </c>
      <c r="AN15" s="90">
        <v>139.6</v>
      </c>
      <c r="AO15" s="293">
        <v>119.1</v>
      </c>
      <c r="AP15" s="319">
        <v>105.70000000000002</v>
      </c>
      <c r="AQ15" s="319">
        <v>116.80000000000001</v>
      </c>
      <c r="AR15" s="319">
        <v>128.39999999999998</v>
      </c>
      <c r="AS15" s="293">
        <v>101.1</v>
      </c>
      <c r="AT15" s="293">
        <v>100.70000000000002</v>
      </c>
      <c r="AU15" s="293">
        <v>104.4</v>
      </c>
      <c r="AV15" s="293">
        <v>115.4</v>
      </c>
      <c r="AW15" s="293">
        <v>93.2</v>
      </c>
      <c r="AX15" s="319">
        <v>98.600000000000009</v>
      </c>
      <c r="AY15" s="319">
        <v>102.1</v>
      </c>
      <c r="AZ15" s="319">
        <v>111.7</v>
      </c>
      <c r="BA15" s="293">
        <v>91.7</v>
      </c>
      <c r="BB15" s="293">
        <v>93.1</v>
      </c>
      <c r="BC15" s="1332">
        <v>96.9</v>
      </c>
      <c r="BD15" s="319">
        <v>113.3</v>
      </c>
      <c r="BE15" s="319">
        <v>103.2</v>
      </c>
      <c r="BF15" s="319">
        <v>108.1</v>
      </c>
      <c r="BG15" s="1332">
        <v>115.6</v>
      </c>
      <c r="BH15" s="1332">
        <v>105.7</v>
      </c>
      <c r="BI15" s="1332">
        <v>106.2</v>
      </c>
      <c r="BJ15" s="1332">
        <v>111.29999999999998</v>
      </c>
      <c r="BK15" s="1332">
        <v>118.10000000000002</v>
      </c>
      <c r="BL15" s="1332">
        <v>101.1</v>
      </c>
      <c r="BM15" s="320">
        <v>99.800000000000011</v>
      </c>
      <c r="BN15" s="83"/>
    </row>
    <row r="16" spans="2:68" ht="19.5" customHeight="1">
      <c r="B16" s="74"/>
      <c r="C16" s="206"/>
      <c r="D16" s="1886" t="s">
        <v>11</v>
      </c>
      <c r="E16" s="1887"/>
      <c r="F16" s="208"/>
      <c r="H16" s="196" t="s">
        <v>327</v>
      </c>
      <c r="I16" s="90">
        <v>25.5</v>
      </c>
      <c r="J16" s="90">
        <v>24.8</v>
      </c>
      <c r="K16" s="90">
        <v>22.9</v>
      </c>
      <c r="L16" s="90">
        <v>21.7</v>
      </c>
      <c r="M16" s="90">
        <v>21.8</v>
      </c>
      <c r="N16" s="90">
        <v>20.3</v>
      </c>
      <c r="O16" s="90">
        <v>19.600000000000001</v>
      </c>
      <c r="P16" s="90">
        <v>19.100000000000001</v>
      </c>
      <c r="Q16" s="90">
        <v>18.7</v>
      </c>
      <c r="R16" s="90">
        <v>15.6</v>
      </c>
      <c r="S16" s="90">
        <v>11.1</v>
      </c>
      <c r="T16" s="90">
        <v>15.6</v>
      </c>
      <c r="U16" s="90">
        <v>11.3</v>
      </c>
      <c r="V16" s="90">
        <v>12.4</v>
      </c>
      <c r="W16" s="90">
        <v>10.5</v>
      </c>
      <c r="X16" s="90">
        <v>9.6</v>
      </c>
      <c r="Y16" s="90">
        <v>9.1</v>
      </c>
      <c r="Z16" s="90">
        <v>9.4</v>
      </c>
      <c r="AA16" s="90">
        <v>10.4</v>
      </c>
      <c r="AB16" s="90">
        <v>10.6</v>
      </c>
      <c r="AC16" s="91">
        <v>10.6</v>
      </c>
      <c r="AD16" s="90">
        <v>10.7</v>
      </c>
      <c r="AE16" s="91">
        <v>11.1</v>
      </c>
      <c r="AF16" s="91">
        <v>11.2</v>
      </c>
      <c r="AG16" s="91">
        <v>11.6</v>
      </c>
      <c r="AH16" s="91">
        <v>12.2</v>
      </c>
      <c r="AI16" s="91">
        <v>12.8</v>
      </c>
      <c r="AJ16" s="90">
        <v>13.299999999999997</v>
      </c>
      <c r="AK16" s="90">
        <v>15.8</v>
      </c>
      <c r="AL16" s="90">
        <v>16.900000000000002</v>
      </c>
      <c r="AM16" s="90">
        <v>17.5</v>
      </c>
      <c r="AN16" s="90">
        <v>18.8</v>
      </c>
      <c r="AO16" s="293">
        <v>20.7</v>
      </c>
      <c r="AP16" s="319">
        <v>22.7</v>
      </c>
      <c r="AQ16" s="319">
        <v>21.899999999999995</v>
      </c>
      <c r="AR16" s="319">
        <v>30.799999999999997</v>
      </c>
      <c r="AS16" s="293">
        <v>33.299999999999997</v>
      </c>
      <c r="AT16" s="293">
        <v>22.300000000000004</v>
      </c>
      <c r="AU16" s="293">
        <v>29.5</v>
      </c>
      <c r="AV16" s="293">
        <v>30.9</v>
      </c>
      <c r="AW16" s="293">
        <v>33</v>
      </c>
      <c r="AX16" s="319">
        <v>34.099999999999994</v>
      </c>
      <c r="AY16" s="319">
        <v>35</v>
      </c>
      <c r="AZ16" s="319">
        <v>38.799999999999997</v>
      </c>
      <c r="BA16" s="293">
        <v>40.5</v>
      </c>
      <c r="BB16" s="293">
        <v>43.3</v>
      </c>
      <c r="BC16" s="1332">
        <v>45.4</v>
      </c>
      <c r="BD16" s="319">
        <v>44.9</v>
      </c>
      <c r="BE16" s="319">
        <v>41.4</v>
      </c>
      <c r="BF16" s="319">
        <v>41.1</v>
      </c>
      <c r="BG16" s="1332">
        <v>39.6</v>
      </c>
      <c r="BH16" s="1332">
        <v>32.799999999999997</v>
      </c>
      <c r="BI16" s="1332">
        <v>31.5</v>
      </c>
      <c r="BJ16" s="1332">
        <v>31.799999999999997</v>
      </c>
      <c r="BK16" s="1332">
        <v>35.400000000000006</v>
      </c>
      <c r="BL16" s="1332">
        <v>32</v>
      </c>
      <c r="BM16" s="320">
        <v>31.4</v>
      </c>
      <c r="BN16" s="83"/>
    </row>
    <row r="17" spans="2:68" ht="19.5" customHeight="1">
      <c r="B17" s="74"/>
      <c r="C17" s="206"/>
      <c r="D17" s="1886" t="s">
        <v>12</v>
      </c>
      <c r="E17" s="1887"/>
      <c r="F17" s="208"/>
      <c r="H17" s="196" t="s">
        <v>324</v>
      </c>
      <c r="I17" s="90">
        <v>3.1</v>
      </c>
      <c r="J17" s="90">
        <v>3.1</v>
      </c>
      <c r="K17" s="90">
        <v>3.1</v>
      </c>
      <c r="L17" s="90">
        <v>3.9</v>
      </c>
      <c r="M17" s="90">
        <v>3</v>
      </c>
      <c r="N17" s="90">
        <v>3.3</v>
      </c>
      <c r="O17" s="90">
        <v>3.2</v>
      </c>
      <c r="P17" s="90">
        <v>3.9</v>
      </c>
      <c r="Q17" s="90">
        <v>2.8</v>
      </c>
      <c r="R17" s="90">
        <v>2.7</v>
      </c>
      <c r="S17" s="90">
        <v>2.8</v>
      </c>
      <c r="T17" s="90">
        <v>9.6</v>
      </c>
      <c r="U17" s="90">
        <v>3</v>
      </c>
      <c r="V17" s="90">
        <v>3</v>
      </c>
      <c r="W17" s="90">
        <v>3</v>
      </c>
      <c r="X17" s="90">
        <v>3.1</v>
      </c>
      <c r="Y17" s="90">
        <v>2</v>
      </c>
      <c r="Z17" s="90">
        <v>2.2999999999999998</v>
      </c>
      <c r="AA17" s="90">
        <v>2.2000000000000002</v>
      </c>
      <c r="AB17" s="90">
        <v>2.2000000000000002</v>
      </c>
      <c r="AC17" s="91">
        <v>2.8</v>
      </c>
      <c r="AD17" s="90">
        <v>1.8</v>
      </c>
      <c r="AE17" s="91">
        <v>1.8</v>
      </c>
      <c r="AF17" s="91">
        <v>1.7</v>
      </c>
      <c r="AG17" s="91">
        <v>1.5</v>
      </c>
      <c r="AH17" s="91">
        <v>1.6</v>
      </c>
      <c r="AI17" s="91">
        <v>2</v>
      </c>
      <c r="AJ17" s="90">
        <v>2.1000000000000085</v>
      </c>
      <c r="AK17" s="90">
        <v>0.59999999999999076</v>
      </c>
      <c r="AL17" s="90">
        <v>0.70000000000000639</v>
      </c>
      <c r="AM17" s="90">
        <v>0.6</v>
      </c>
      <c r="AN17" s="90">
        <v>1</v>
      </c>
      <c r="AO17" s="293">
        <v>0.8</v>
      </c>
      <c r="AP17" s="319">
        <v>1.1000000000000001</v>
      </c>
      <c r="AQ17" s="319">
        <v>1</v>
      </c>
      <c r="AR17" s="319">
        <v>0.7</v>
      </c>
      <c r="AS17" s="293">
        <v>0.2</v>
      </c>
      <c r="AT17" s="293">
        <v>-0.2</v>
      </c>
      <c r="AU17" s="293">
        <v>0</v>
      </c>
      <c r="AV17" s="293">
        <v>0</v>
      </c>
      <c r="AW17" s="293">
        <v>9.9999999999994316E-2</v>
      </c>
      <c r="AX17" s="319">
        <v>-9.9999999999994316E-2</v>
      </c>
      <c r="AY17" s="319">
        <v>0</v>
      </c>
      <c r="AZ17" s="319">
        <v>0</v>
      </c>
      <c r="BA17" s="293">
        <v>0</v>
      </c>
      <c r="BB17" s="293">
        <v>0</v>
      </c>
      <c r="BC17" s="1332">
        <v>0.1</v>
      </c>
      <c r="BD17" s="319">
        <v>0</v>
      </c>
      <c r="BE17" s="319">
        <v>0</v>
      </c>
      <c r="BF17" s="319">
        <v>0</v>
      </c>
      <c r="BG17" s="1332">
        <v>0</v>
      </c>
      <c r="BH17" s="1332">
        <v>0</v>
      </c>
      <c r="BI17" s="1332">
        <v>0</v>
      </c>
      <c r="BJ17" s="1332">
        <v>0</v>
      </c>
      <c r="BK17" s="1332">
        <v>0</v>
      </c>
      <c r="BL17" s="1332">
        <v>0</v>
      </c>
      <c r="BM17" s="320">
        <v>0</v>
      </c>
      <c r="BN17" s="83"/>
      <c r="BP17" s="320"/>
    </row>
    <row r="18" spans="2:68" ht="19.5" customHeight="1">
      <c r="B18" s="74"/>
      <c r="C18" s="206"/>
      <c r="D18" s="1886" t="s">
        <v>14</v>
      </c>
      <c r="E18" s="1887"/>
      <c r="F18" s="208"/>
      <c r="H18" s="6" t="s">
        <v>328</v>
      </c>
      <c r="I18" s="248">
        <v>218.5</v>
      </c>
      <c r="J18" s="248">
        <v>223.2</v>
      </c>
      <c r="K18" s="248">
        <v>229.8</v>
      </c>
      <c r="L18" s="248">
        <v>188.9</v>
      </c>
      <c r="M18" s="248">
        <v>220.5</v>
      </c>
      <c r="N18" s="248">
        <v>230.6</v>
      </c>
      <c r="O18" s="248">
        <v>223.5</v>
      </c>
      <c r="P18" s="248">
        <v>263.89999999999998</v>
      </c>
      <c r="Q18" s="248">
        <v>221.5</v>
      </c>
      <c r="R18" s="248">
        <v>223.8</v>
      </c>
      <c r="S18" s="248">
        <v>222.7</v>
      </c>
      <c r="T18" s="248">
        <v>266.89999999999998</v>
      </c>
      <c r="U18" s="248">
        <v>208.2</v>
      </c>
      <c r="V18" s="248">
        <v>224.9</v>
      </c>
      <c r="W18" s="248">
        <v>210.2</v>
      </c>
      <c r="X18" s="248">
        <v>253.9</v>
      </c>
      <c r="Y18" s="248">
        <v>198.3</v>
      </c>
      <c r="Z18" s="248">
        <v>219.7</v>
      </c>
      <c r="AA18" s="248">
        <v>205.7</v>
      </c>
      <c r="AB18" s="248">
        <v>250.1</v>
      </c>
      <c r="AC18" s="357">
        <v>205.8</v>
      </c>
      <c r="AD18" s="248">
        <v>221.7</v>
      </c>
      <c r="AE18" s="357">
        <v>221.3</v>
      </c>
      <c r="AF18" s="357">
        <v>269.10000000000002</v>
      </c>
      <c r="AG18" s="357">
        <v>214.5</v>
      </c>
      <c r="AH18" s="357">
        <v>242.7</v>
      </c>
      <c r="AI18" s="357">
        <v>233.39999999999984</v>
      </c>
      <c r="AJ18" s="248">
        <v>293.70000000000027</v>
      </c>
      <c r="AK18" s="248">
        <v>183.09999999999994</v>
      </c>
      <c r="AL18" s="248">
        <v>214.59999999999994</v>
      </c>
      <c r="AM18" s="248">
        <v>209.7</v>
      </c>
      <c r="AN18" s="248">
        <v>249.3</v>
      </c>
      <c r="AO18" s="358">
        <v>192.4</v>
      </c>
      <c r="AP18" s="359">
        <v>216.70000000000002</v>
      </c>
      <c r="AQ18" s="359">
        <v>203.49999999999991</v>
      </c>
      <c r="AR18" s="359">
        <v>270.89999999999998</v>
      </c>
      <c r="AS18" s="358">
        <v>215.59999999999994</v>
      </c>
      <c r="AT18" s="358">
        <v>254.80000000000004</v>
      </c>
      <c r="AU18" s="358">
        <v>236.50000000000009</v>
      </c>
      <c r="AV18" s="358">
        <v>331.8</v>
      </c>
      <c r="AW18" s="358">
        <v>231.7</v>
      </c>
      <c r="AX18" s="359">
        <v>298.80000000000013</v>
      </c>
      <c r="AY18" s="359">
        <v>281.60000000000002</v>
      </c>
      <c r="AZ18" s="359">
        <v>383</v>
      </c>
      <c r="BA18" s="358">
        <v>271.89999999999998</v>
      </c>
      <c r="BB18" s="358">
        <v>305.39999999999998</v>
      </c>
      <c r="BC18" s="1335">
        <v>285.7</v>
      </c>
      <c r="BD18" s="359">
        <v>347.7</v>
      </c>
      <c r="BE18" s="359">
        <v>298.2</v>
      </c>
      <c r="BF18" s="359">
        <v>287.89999999999998</v>
      </c>
      <c r="BG18" s="1335">
        <v>354</v>
      </c>
      <c r="BH18" s="1335">
        <v>267.7</v>
      </c>
      <c r="BI18" s="1335">
        <v>309.79999999999973</v>
      </c>
      <c r="BJ18" s="1335">
        <v>300.90000000000032</v>
      </c>
      <c r="BK18" s="1335">
        <v>350.70000000000005</v>
      </c>
      <c r="BL18" s="1335">
        <v>295.80000000000007</v>
      </c>
      <c r="BM18" s="360">
        <v>334.4</v>
      </c>
      <c r="BN18" s="83"/>
    </row>
    <row r="19" spans="2:68" ht="19.5" customHeight="1">
      <c r="B19" s="74"/>
      <c r="C19" s="206"/>
      <c r="D19" s="1886" t="s">
        <v>16</v>
      </c>
      <c r="E19" s="1887"/>
      <c r="F19" s="208"/>
      <c r="H19" s="196" t="s">
        <v>329</v>
      </c>
      <c r="I19" s="90">
        <v>192.4</v>
      </c>
      <c r="J19" s="90">
        <v>195.7</v>
      </c>
      <c r="K19" s="90">
        <v>203.6</v>
      </c>
      <c r="L19" s="90">
        <v>247.7</v>
      </c>
      <c r="M19" s="90">
        <v>200.6</v>
      </c>
      <c r="N19" s="90">
        <v>206.6</v>
      </c>
      <c r="O19" s="90">
        <v>201.2</v>
      </c>
      <c r="P19" s="90">
        <v>242.5</v>
      </c>
      <c r="Q19" s="90">
        <v>200.1</v>
      </c>
      <c r="R19" s="90">
        <v>196.6</v>
      </c>
      <c r="S19" s="90">
        <v>203.5</v>
      </c>
      <c r="T19" s="90">
        <v>249.1</v>
      </c>
      <c r="U19" s="90">
        <v>189.7</v>
      </c>
      <c r="V19" s="90">
        <v>194</v>
      </c>
      <c r="W19" s="90">
        <v>192.6</v>
      </c>
      <c r="X19" s="90">
        <v>239.2</v>
      </c>
      <c r="Y19" s="90">
        <v>189.1</v>
      </c>
      <c r="Z19" s="90">
        <v>190.4</v>
      </c>
      <c r="AA19" s="90">
        <v>194.9</v>
      </c>
      <c r="AB19" s="90">
        <v>237.3</v>
      </c>
      <c r="AC19" s="91">
        <v>190.9</v>
      </c>
      <c r="AD19" s="90">
        <v>192.6</v>
      </c>
      <c r="AE19" s="91">
        <v>204.9</v>
      </c>
      <c r="AF19" s="91">
        <v>250.2</v>
      </c>
      <c r="AG19" s="91">
        <v>197.5</v>
      </c>
      <c r="AH19" s="91">
        <v>212.2</v>
      </c>
      <c r="AI19" s="91">
        <v>216.7</v>
      </c>
      <c r="AJ19" s="90">
        <v>269.70000000000005</v>
      </c>
      <c r="AK19" s="90">
        <v>161</v>
      </c>
      <c r="AL19" s="90">
        <v>178.89999999999998</v>
      </c>
      <c r="AM19" s="90">
        <v>186.7</v>
      </c>
      <c r="AN19" s="90">
        <v>223.8</v>
      </c>
      <c r="AO19" s="293">
        <v>168.9</v>
      </c>
      <c r="AP19" s="319">
        <v>174.49999999999997</v>
      </c>
      <c r="AQ19" s="319">
        <v>180.8</v>
      </c>
      <c r="AR19" s="319">
        <v>248.5</v>
      </c>
      <c r="AS19" s="293">
        <v>195.3</v>
      </c>
      <c r="AT19" s="293">
        <v>214.8</v>
      </c>
      <c r="AU19" s="293">
        <v>212.4</v>
      </c>
      <c r="AV19" s="293">
        <v>310.89999999999998</v>
      </c>
      <c r="AW19" s="293">
        <v>207.4</v>
      </c>
      <c r="AX19" s="319">
        <v>251.70000000000002</v>
      </c>
      <c r="AY19" s="319">
        <v>256.10000000000002</v>
      </c>
      <c r="AZ19" s="319">
        <v>337.6</v>
      </c>
      <c r="BA19" s="293">
        <v>240.5</v>
      </c>
      <c r="BB19" s="293">
        <v>233.8</v>
      </c>
      <c r="BC19" s="1332">
        <v>247.4</v>
      </c>
      <c r="BD19" s="319">
        <v>317.89999999999998</v>
      </c>
      <c r="BE19" s="319">
        <v>240</v>
      </c>
      <c r="BF19" s="319">
        <v>247.9</v>
      </c>
      <c r="BG19" s="1332">
        <v>312.60000000000002</v>
      </c>
      <c r="BH19" s="1332">
        <v>220.6</v>
      </c>
      <c r="BI19" s="1332">
        <v>244</v>
      </c>
      <c r="BJ19" s="1332">
        <v>254.2</v>
      </c>
      <c r="BK19" s="1332">
        <v>327.30000000000007</v>
      </c>
      <c r="BL19" s="1332">
        <v>231.6</v>
      </c>
      <c r="BM19" s="320">
        <v>249.6</v>
      </c>
      <c r="BN19" s="83"/>
    </row>
    <row r="20" spans="2:68" ht="19.5" customHeight="1">
      <c r="B20" s="74"/>
      <c r="C20" s="206"/>
      <c r="D20" s="1886" t="s">
        <v>19</v>
      </c>
      <c r="E20" s="1887"/>
      <c r="F20" s="208"/>
      <c r="H20" s="391" t="s">
        <v>330</v>
      </c>
      <c r="I20" s="90">
        <v>26.1</v>
      </c>
      <c r="J20" s="90">
        <v>27.5</v>
      </c>
      <c r="K20" s="90">
        <v>26.2</v>
      </c>
      <c r="L20" s="90">
        <v>-58.8</v>
      </c>
      <c r="M20" s="90">
        <v>19.899999999999999</v>
      </c>
      <c r="N20" s="90">
        <v>24</v>
      </c>
      <c r="O20" s="90">
        <v>22.3</v>
      </c>
      <c r="P20" s="90">
        <v>21.4</v>
      </c>
      <c r="Q20" s="90">
        <v>21.4</v>
      </c>
      <c r="R20" s="90">
        <v>27.2</v>
      </c>
      <c r="S20" s="90">
        <v>19.2</v>
      </c>
      <c r="T20" s="90">
        <v>17.8</v>
      </c>
      <c r="U20" s="90">
        <v>18.5</v>
      </c>
      <c r="V20" s="90">
        <v>30.9</v>
      </c>
      <c r="W20" s="90">
        <v>17.600000000000001</v>
      </c>
      <c r="X20" s="90">
        <v>14.7</v>
      </c>
      <c r="Y20" s="90">
        <v>9.1999999999999993</v>
      </c>
      <c r="Z20" s="90">
        <v>29.3</v>
      </c>
      <c r="AA20" s="90">
        <v>10.8</v>
      </c>
      <c r="AB20" s="90">
        <v>12.8</v>
      </c>
      <c r="AC20" s="91">
        <v>14.9</v>
      </c>
      <c r="AD20" s="90">
        <v>29.1</v>
      </c>
      <c r="AE20" s="91">
        <v>16.399999999999999</v>
      </c>
      <c r="AF20" s="91">
        <v>18.899999999999999</v>
      </c>
      <c r="AG20" s="91">
        <v>17</v>
      </c>
      <c r="AH20" s="91">
        <v>30.5</v>
      </c>
      <c r="AI20" s="91">
        <v>16.7</v>
      </c>
      <c r="AJ20" s="90">
        <v>24.000000000000227</v>
      </c>
      <c r="AK20" s="90">
        <v>22.099999999999937</v>
      </c>
      <c r="AL20" s="90">
        <v>35.69999999999996</v>
      </c>
      <c r="AM20" s="90">
        <v>23</v>
      </c>
      <c r="AN20" s="90">
        <v>25.5</v>
      </c>
      <c r="AO20" s="293">
        <v>23.5</v>
      </c>
      <c r="AP20" s="319">
        <v>42.2</v>
      </c>
      <c r="AQ20" s="319">
        <v>22.7</v>
      </c>
      <c r="AR20" s="319">
        <v>22.4</v>
      </c>
      <c r="AS20" s="293">
        <v>20.3</v>
      </c>
      <c r="AT20" s="293">
        <v>40</v>
      </c>
      <c r="AU20" s="293">
        <v>24.1</v>
      </c>
      <c r="AV20" s="293">
        <v>20.9</v>
      </c>
      <c r="AW20" s="293">
        <v>24.299999999999983</v>
      </c>
      <c r="AX20" s="319">
        <v>47.100000000000108</v>
      </c>
      <c r="AY20" s="319">
        <v>25.5</v>
      </c>
      <c r="AZ20" s="319">
        <v>45.4</v>
      </c>
      <c r="BA20" s="293">
        <v>31.4</v>
      </c>
      <c r="BB20" s="293">
        <v>71.599999999999994</v>
      </c>
      <c r="BC20" s="1332">
        <v>38.299999999999997</v>
      </c>
      <c r="BD20" s="319">
        <v>29.8</v>
      </c>
      <c r="BE20" s="319">
        <v>58.2</v>
      </c>
      <c r="BF20" s="319">
        <v>40.1</v>
      </c>
      <c r="BG20" s="1332">
        <v>41.4</v>
      </c>
      <c r="BH20" s="1332">
        <v>47.1</v>
      </c>
      <c r="BI20" s="1332">
        <v>65.800000000000011</v>
      </c>
      <c r="BJ20" s="1332">
        <v>46.7</v>
      </c>
      <c r="BK20" s="1332">
        <v>23.5</v>
      </c>
      <c r="BL20" s="1332">
        <v>64.2</v>
      </c>
      <c r="BM20" s="320">
        <v>84.899999999999991</v>
      </c>
      <c r="BN20" s="83"/>
    </row>
    <row r="21" spans="2:68" ht="19.5" customHeight="1">
      <c r="B21" s="74"/>
      <c r="C21" s="206"/>
      <c r="D21" s="1884" t="s">
        <v>21</v>
      </c>
      <c r="E21" s="1884"/>
      <c r="F21" s="1884"/>
      <c r="H21" s="251" t="s">
        <v>331</v>
      </c>
      <c r="I21" s="252">
        <v>835.3</v>
      </c>
      <c r="J21" s="252">
        <v>846.8</v>
      </c>
      <c r="K21" s="252">
        <v>818.6</v>
      </c>
      <c r="L21" s="252">
        <v>776.3</v>
      </c>
      <c r="M21" s="252">
        <v>841.7</v>
      </c>
      <c r="N21" s="252">
        <v>874.5</v>
      </c>
      <c r="O21" s="252">
        <v>822.5</v>
      </c>
      <c r="P21" s="252">
        <v>858.1</v>
      </c>
      <c r="Q21" s="252">
        <v>840.9</v>
      </c>
      <c r="R21" s="252">
        <v>859.8</v>
      </c>
      <c r="S21" s="252">
        <v>818.4</v>
      </c>
      <c r="T21" s="252">
        <v>853.8</v>
      </c>
      <c r="U21" s="252">
        <v>901.5</v>
      </c>
      <c r="V21" s="252">
        <v>1193.7</v>
      </c>
      <c r="W21" s="252">
        <v>830.5</v>
      </c>
      <c r="X21" s="252">
        <v>886.1</v>
      </c>
      <c r="Y21" s="252">
        <v>865.1</v>
      </c>
      <c r="Z21" s="252">
        <v>880.5</v>
      </c>
      <c r="AA21" s="252">
        <v>804.2</v>
      </c>
      <c r="AB21" s="252">
        <v>1719.2</v>
      </c>
      <c r="AC21" s="392">
        <v>839.5</v>
      </c>
      <c r="AD21" s="252">
        <v>805.5</v>
      </c>
      <c r="AE21" s="392">
        <v>771.2</v>
      </c>
      <c r="AF21" s="392">
        <v>1249.5</v>
      </c>
      <c r="AG21" s="392">
        <v>847.4</v>
      </c>
      <c r="AH21" s="392">
        <v>833.5</v>
      </c>
      <c r="AI21" s="392">
        <v>811.69999999999993</v>
      </c>
      <c r="AJ21" s="252">
        <v>1274.4000000000001</v>
      </c>
      <c r="AK21" s="252">
        <v>970.8</v>
      </c>
      <c r="AL21" s="252">
        <v>889</v>
      </c>
      <c r="AM21" s="252">
        <v>861.2</v>
      </c>
      <c r="AN21" s="252">
        <v>1166.4000000000001</v>
      </c>
      <c r="AO21" s="393">
        <v>887.2</v>
      </c>
      <c r="AP21" s="394">
        <v>988.09999999999991</v>
      </c>
      <c r="AQ21" s="394">
        <v>939.89999999999986</v>
      </c>
      <c r="AR21" s="394">
        <v>1386.1</v>
      </c>
      <c r="AS21" s="393">
        <v>1024.5999999999999</v>
      </c>
      <c r="AT21" s="393">
        <v>987.5</v>
      </c>
      <c r="AU21" s="393">
        <v>1007.4</v>
      </c>
      <c r="AV21" s="393">
        <v>1383.2</v>
      </c>
      <c r="AW21" s="393">
        <v>1020.9</v>
      </c>
      <c r="AX21" s="394">
        <v>1093.9000000000001</v>
      </c>
      <c r="AY21" s="394">
        <v>1076</v>
      </c>
      <c r="AZ21" s="394">
        <v>1507.2</v>
      </c>
      <c r="BA21" s="393">
        <v>1030.3</v>
      </c>
      <c r="BB21" s="393">
        <v>1077.0999999999999</v>
      </c>
      <c r="BC21" s="1343">
        <v>1069</v>
      </c>
      <c r="BD21" s="394">
        <v>1345.4</v>
      </c>
      <c r="BE21" s="394">
        <v>1058.5</v>
      </c>
      <c r="BF21" s="394">
        <v>1082.8</v>
      </c>
      <c r="BG21" s="1343">
        <v>1409.5</v>
      </c>
      <c r="BH21" s="1343">
        <v>1063.2</v>
      </c>
      <c r="BI21" s="1343">
        <v>1115.4000000000001</v>
      </c>
      <c r="BJ21" s="1741">
        <v>1094.3000000000002</v>
      </c>
      <c r="BK21" s="1343">
        <v>1376.4</v>
      </c>
      <c r="BL21" s="1741">
        <v>1075.7</v>
      </c>
      <c r="BM21" s="395">
        <v>1197.8</v>
      </c>
      <c r="BN21" s="83"/>
    </row>
    <row r="22" spans="2:68" ht="19.5" customHeight="1">
      <c r="B22" s="74"/>
      <c r="C22" s="206"/>
      <c r="D22" s="1886" t="s">
        <v>23</v>
      </c>
      <c r="E22" s="1887"/>
      <c r="F22" s="208"/>
      <c r="H22" s="396"/>
      <c r="I22" s="388"/>
      <c r="J22" s="388"/>
      <c r="K22" s="388"/>
      <c r="L22" s="388"/>
      <c r="M22" s="388"/>
      <c r="N22" s="388"/>
      <c r="O22" s="388"/>
      <c r="P22" s="388"/>
      <c r="Q22" s="388"/>
      <c r="R22" s="388"/>
      <c r="S22" s="388"/>
      <c r="T22" s="388"/>
      <c r="U22" s="388"/>
      <c r="V22" s="388"/>
      <c r="W22" s="388"/>
      <c r="X22" s="388"/>
      <c r="Y22" s="388"/>
      <c r="Z22" s="388"/>
      <c r="AA22" s="388"/>
      <c r="AB22" s="388"/>
      <c r="AC22" s="389"/>
      <c r="AD22" s="388"/>
      <c r="AE22" s="389"/>
      <c r="AF22" s="389"/>
      <c r="AG22" s="389"/>
      <c r="AH22" s="389"/>
      <c r="AI22" s="389"/>
      <c r="AJ22" s="388"/>
      <c r="AK22" s="388"/>
      <c r="AL22" s="388"/>
      <c r="AM22" s="388"/>
      <c r="AN22" s="388"/>
      <c r="AO22" s="397"/>
      <c r="AP22" s="398"/>
      <c r="AQ22" s="397"/>
      <c r="AR22" s="398"/>
      <c r="AS22" s="397"/>
      <c r="AT22" s="397"/>
      <c r="AU22" s="397"/>
      <c r="AV22" s="397"/>
      <c r="AW22" s="397"/>
      <c r="AX22" s="398"/>
      <c r="AY22" s="397"/>
      <c r="AZ22" s="398"/>
      <c r="BA22" s="397"/>
      <c r="BB22" s="397"/>
      <c r="BC22" s="397"/>
      <c r="BD22" s="397"/>
      <c r="BE22" s="398"/>
      <c r="BF22" s="397"/>
      <c r="BG22" s="397"/>
      <c r="BH22" s="397"/>
      <c r="BI22" s="1483"/>
      <c r="BJ22" s="1483"/>
      <c r="BK22" s="397"/>
      <c r="BL22" s="397"/>
      <c r="BM22" s="397"/>
      <c r="BN22" s="83"/>
    </row>
    <row r="23" spans="2:68" ht="19.5" customHeight="1">
      <c r="B23" s="71"/>
      <c r="C23" s="206"/>
      <c r="D23" s="1886" t="s">
        <v>22</v>
      </c>
      <c r="E23" s="1887"/>
      <c r="F23" s="208"/>
      <c r="H23" s="352" t="s">
        <v>482</v>
      </c>
      <c r="I23" s="265"/>
      <c r="J23" s="265"/>
      <c r="K23" s="265"/>
      <c r="L23" s="265"/>
      <c r="M23" s="265"/>
      <c r="N23" s="265"/>
      <c r="O23" s="265"/>
      <c r="P23" s="265"/>
      <c r="Q23" s="265"/>
      <c r="R23" s="265"/>
      <c r="S23" s="265"/>
      <c r="T23" s="265"/>
      <c r="U23" s="265"/>
      <c r="V23" s="265"/>
      <c r="W23" s="265"/>
      <c r="X23" s="265"/>
      <c r="Y23" s="265"/>
      <c r="Z23" s="265"/>
      <c r="AA23" s="265"/>
      <c r="AB23" s="265"/>
      <c r="AC23" s="266"/>
      <c r="AD23" s="265"/>
      <c r="AE23" s="266"/>
      <c r="AF23" s="266"/>
      <c r="AG23" s="266"/>
      <c r="AH23" s="266"/>
      <c r="AI23" s="266"/>
      <c r="AJ23" s="265"/>
      <c r="AK23" s="265"/>
      <c r="AL23" s="265"/>
      <c r="AM23" s="265"/>
      <c r="AN23" s="265"/>
      <c r="AO23" s="399"/>
      <c r="AP23" s="400"/>
      <c r="AQ23" s="399"/>
      <c r="AR23" s="400"/>
      <c r="AS23" s="399"/>
      <c r="AT23" s="399"/>
      <c r="AU23" s="399"/>
      <c r="AV23" s="399"/>
      <c r="AW23" s="399"/>
      <c r="AX23" s="400"/>
      <c r="AY23" s="399"/>
      <c r="AZ23" s="400"/>
      <c r="BA23" s="399"/>
      <c r="BB23" s="399"/>
      <c r="BC23" s="399"/>
      <c r="BD23" s="399"/>
      <c r="BE23" s="399"/>
      <c r="BF23" s="1554"/>
      <c r="BG23" s="1554"/>
      <c r="BH23" s="1554"/>
      <c r="BI23" s="1554"/>
      <c r="BJ23" s="1554"/>
      <c r="BK23" s="1554"/>
      <c r="BL23" s="1554"/>
      <c r="BM23" s="1554"/>
      <c r="BN23" s="83"/>
    </row>
    <row r="24" spans="2:68" ht="19.5" customHeight="1" thickBot="1">
      <c r="B24" s="71"/>
      <c r="C24" s="206"/>
      <c r="D24" s="1886" t="s">
        <v>28</v>
      </c>
      <c r="E24" s="1887"/>
      <c r="F24" s="208"/>
      <c r="H24" s="77" t="s">
        <v>39</v>
      </c>
      <c r="I24" s="78" t="s">
        <v>40</v>
      </c>
      <c r="J24" s="78" t="s">
        <v>41</v>
      </c>
      <c r="K24" s="78" t="s">
        <v>42</v>
      </c>
      <c r="L24" s="78" t="s">
        <v>43</v>
      </c>
      <c r="M24" s="78" t="s">
        <v>44</v>
      </c>
      <c r="N24" s="78" t="s">
        <v>45</v>
      </c>
      <c r="O24" s="78" t="s">
        <v>46</v>
      </c>
      <c r="P24" s="78" t="s">
        <v>47</v>
      </c>
      <c r="Q24" s="78" t="s">
        <v>48</v>
      </c>
      <c r="R24" s="78" t="s">
        <v>49</v>
      </c>
      <c r="S24" s="78" t="s">
        <v>50</v>
      </c>
      <c r="T24" s="78" t="s">
        <v>51</v>
      </c>
      <c r="U24" s="78" t="s">
        <v>52</v>
      </c>
      <c r="V24" s="78" t="s">
        <v>53</v>
      </c>
      <c r="W24" s="78" t="s">
        <v>54</v>
      </c>
      <c r="X24" s="78" t="s">
        <v>55</v>
      </c>
      <c r="Y24" s="78" t="s">
        <v>56</v>
      </c>
      <c r="Z24" s="78" t="s">
        <v>57</v>
      </c>
      <c r="AA24" s="78" t="s">
        <v>58</v>
      </c>
      <c r="AB24" s="78" t="s">
        <v>128</v>
      </c>
      <c r="AC24" s="78" t="s">
        <v>129</v>
      </c>
      <c r="AD24" s="78" t="s">
        <v>61</v>
      </c>
      <c r="AE24" s="78" t="s">
        <v>62</v>
      </c>
      <c r="AF24" s="78" t="s">
        <v>63</v>
      </c>
      <c r="AG24" s="78" t="s">
        <v>64</v>
      </c>
      <c r="AH24" s="78" t="s">
        <v>301</v>
      </c>
      <c r="AI24" s="78" t="s">
        <v>66</v>
      </c>
      <c r="AJ24" s="78" t="s">
        <v>67</v>
      </c>
      <c r="AK24" s="78" t="s">
        <v>68</v>
      </c>
      <c r="AL24" s="78" t="s">
        <v>69</v>
      </c>
      <c r="AM24" s="78" t="s">
        <v>280</v>
      </c>
      <c r="AN24" s="78" t="s">
        <v>71</v>
      </c>
      <c r="AO24" s="269" t="s">
        <v>72</v>
      </c>
      <c r="AP24" s="269" t="s">
        <v>73</v>
      </c>
      <c r="AQ24" s="78" t="s">
        <v>74</v>
      </c>
      <c r="AR24" s="81" t="s">
        <v>75</v>
      </c>
      <c r="AS24" s="81" t="s">
        <v>76</v>
      </c>
      <c r="AT24" s="81" t="s">
        <v>134</v>
      </c>
      <c r="AU24" s="81" t="s">
        <v>78</v>
      </c>
      <c r="AV24" s="81" t="s">
        <v>79</v>
      </c>
      <c r="AW24" s="81" t="s">
        <v>80</v>
      </c>
      <c r="AX24" s="81" t="s">
        <v>81</v>
      </c>
      <c r="AY24" s="81" t="s">
        <v>82</v>
      </c>
      <c r="AZ24" s="81" t="s">
        <v>83</v>
      </c>
      <c r="BA24" s="81" t="str">
        <f>BA8</f>
        <v>1Q23</v>
      </c>
      <c r="BB24" s="81" t="str">
        <f t="shared" ref="BB24:BI24" si="1">BB8</f>
        <v>2Q23</v>
      </c>
      <c r="BC24" s="81" t="str">
        <f t="shared" si="1"/>
        <v>3Q23</v>
      </c>
      <c r="BD24" s="81" t="str">
        <f t="shared" si="1"/>
        <v>4Q23</v>
      </c>
      <c r="BE24" s="81" t="str">
        <f t="shared" si="1"/>
        <v>2Q24</v>
      </c>
      <c r="BF24" s="81" t="str">
        <f t="shared" si="1"/>
        <v>3Q24</v>
      </c>
      <c r="BG24" s="81" t="str">
        <f t="shared" si="1"/>
        <v>4Q24</v>
      </c>
      <c r="BH24" s="81" t="str">
        <f t="shared" si="1"/>
        <v>1Q25</v>
      </c>
      <c r="BI24" s="81" t="str">
        <f t="shared" si="1"/>
        <v>2Q25</v>
      </c>
      <c r="BJ24" s="81" t="s">
        <v>855</v>
      </c>
      <c r="BK24" s="81" t="str">
        <f>BK8</f>
        <v>4Q25</v>
      </c>
      <c r="BL24" s="1778" t="str">
        <f>BL8</f>
        <v>1Q26</v>
      </c>
      <c r="BM24" s="81" t="str">
        <f t="shared" ref="BM24" si="2">BM8</f>
        <v xml:space="preserve">2Q26(E) </v>
      </c>
      <c r="BN24" s="83"/>
    </row>
    <row r="25" spans="2:68" ht="19.5" customHeight="1">
      <c r="B25" s="71"/>
      <c r="C25" s="206"/>
      <c r="D25" s="1886" t="s">
        <v>26</v>
      </c>
      <c r="E25" s="1887"/>
      <c r="F25" s="208"/>
      <c r="H25" s="1665" t="s">
        <v>483</v>
      </c>
      <c r="I25" s="568">
        <v>0.45448609826432335</v>
      </c>
      <c r="J25" s="568">
        <v>0.47453068086298683</v>
      </c>
      <c r="K25" s="568">
        <v>0.51630400504572693</v>
      </c>
      <c r="L25" s="568">
        <v>0.5902075572112826</v>
      </c>
      <c r="M25" s="568">
        <v>0.57079886070798869</v>
      </c>
      <c r="N25" s="568">
        <v>0.61640938887714103</v>
      </c>
      <c r="O25" s="568">
        <v>0.51316446219116552</v>
      </c>
      <c r="P25" s="568">
        <v>0.61118233618233619</v>
      </c>
      <c r="Q25" s="568">
        <v>0.60688510392609707</v>
      </c>
      <c r="R25" s="568">
        <v>0.5949761262196388</v>
      </c>
      <c r="S25" s="568">
        <v>0.5549227013832384</v>
      </c>
      <c r="T25" s="568">
        <v>0.64113539085379589</v>
      </c>
      <c r="U25" s="568">
        <v>0.65635238441936661</v>
      </c>
      <c r="V25" s="568">
        <v>0.70788115993595446</v>
      </c>
      <c r="W25" s="568">
        <v>0.66728266109593448</v>
      </c>
      <c r="X25" s="568">
        <v>0.62008397480755773</v>
      </c>
      <c r="Y25" s="568">
        <v>0.62322599236366261</v>
      </c>
      <c r="Z25" s="568">
        <v>0.60399231719028679</v>
      </c>
      <c r="AA25" s="568">
        <v>0.54437148852636574</v>
      </c>
      <c r="AB25" s="568">
        <v>1.2373686483374118</v>
      </c>
      <c r="AC25" s="569">
        <v>0.51782630150505793</v>
      </c>
      <c r="AD25" s="568">
        <v>0.56019194658877525</v>
      </c>
      <c r="AE25" s="569">
        <v>0.46745060007273614</v>
      </c>
      <c r="AF25" s="568">
        <v>0.7259048393655958</v>
      </c>
      <c r="AG25" s="569">
        <v>0.50067946824224518</v>
      </c>
      <c r="AH25" s="568">
        <v>0.49055382261197106</v>
      </c>
      <c r="AI25" s="569">
        <v>0.45152138844078549</v>
      </c>
      <c r="AJ25" s="568">
        <v>0.76581936181719856</v>
      </c>
      <c r="AK25" s="568">
        <v>0.53909373611728117</v>
      </c>
      <c r="AL25" s="568">
        <v>0.48299467564924481</v>
      </c>
      <c r="AM25" s="568">
        <v>0.46388365203339621</v>
      </c>
      <c r="AN25" s="568">
        <v>0.64</v>
      </c>
      <c r="AO25" s="570">
        <v>0.49390000000000001</v>
      </c>
      <c r="AP25" s="571">
        <v>0.48599999999999999</v>
      </c>
      <c r="AQ25" s="571">
        <v>0.47699999999999998</v>
      </c>
      <c r="AR25" s="571">
        <v>0.67900000000000005</v>
      </c>
      <c r="AS25" s="570">
        <v>0.504</v>
      </c>
      <c r="AT25" s="570">
        <v>0.47400758412134603</v>
      </c>
      <c r="AU25" s="570">
        <v>0.47899999999999998</v>
      </c>
      <c r="AV25" s="570">
        <v>0.622</v>
      </c>
      <c r="AW25" s="570">
        <v>0.45486544288005698</v>
      </c>
      <c r="AX25" s="571">
        <v>0.48130059838085193</v>
      </c>
      <c r="AY25" s="571">
        <v>0.46300000000000002</v>
      </c>
      <c r="AZ25" s="571">
        <v>0.53600000000000003</v>
      </c>
      <c r="BA25" s="570">
        <v>0.38300000000000001</v>
      </c>
      <c r="BB25" s="570">
        <v>0.40200000000000002</v>
      </c>
      <c r="BC25" s="1362">
        <v>0.41399999999999998</v>
      </c>
      <c r="BD25" s="571">
        <v>0.53600000000000003</v>
      </c>
      <c r="BE25" s="571">
        <v>0.39679999999999999</v>
      </c>
      <c r="BF25" s="571">
        <v>0.372</v>
      </c>
      <c r="BG25" s="1362">
        <v>0.57599999999999996</v>
      </c>
      <c r="BH25" s="1362">
        <v>0.38800000000000001</v>
      </c>
      <c r="BI25" s="1362">
        <v>0.371</v>
      </c>
      <c r="BJ25" s="1362">
        <v>0.39729999999999999</v>
      </c>
      <c r="BK25" s="1362">
        <v>0.47390166643713</v>
      </c>
      <c r="BL25" s="1362">
        <v>0.374469122049711</v>
      </c>
      <c r="BM25" s="1700">
        <v>0.41239999999999999</v>
      </c>
      <c r="BN25" s="83"/>
    </row>
    <row r="26" spans="2:68" ht="19.5" customHeight="1">
      <c r="B26" s="71"/>
      <c r="C26" s="206"/>
      <c r="D26" s="1886" t="s">
        <v>30</v>
      </c>
      <c r="E26" s="1887"/>
      <c r="F26" s="208"/>
      <c r="H26" s="1666" t="s">
        <v>484</v>
      </c>
      <c r="I26" s="421">
        <v>0.45448609826432335</v>
      </c>
      <c r="J26" s="421">
        <v>0.46436064487632506</v>
      </c>
      <c r="K26" s="421">
        <v>0.48017435050596208</v>
      </c>
      <c r="L26" s="421">
        <v>0.50236080451312237</v>
      </c>
      <c r="M26" s="421">
        <v>0.57079886070798869</v>
      </c>
      <c r="N26" s="421">
        <v>0.59316351570870629</v>
      </c>
      <c r="O26" s="421">
        <v>0.56464491448143939</v>
      </c>
      <c r="P26" s="421">
        <v>0.57571905560922687</v>
      </c>
      <c r="Q26" s="421">
        <v>0.60688510392609707</v>
      </c>
      <c r="R26" s="421">
        <v>0.60080545448122369</v>
      </c>
      <c r="S26" s="421">
        <v>0.58508883985599813</v>
      </c>
      <c r="T26" s="421">
        <v>0.59832895763854388</v>
      </c>
      <c r="U26" s="421">
        <v>0.65635238441936661</v>
      </c>
      <c r="V26" s="421">
        <v>0.68475063729655528</v>
      </c>
      <c r="W26" s="421">
        <v>0.67969984202211697</v>
      </c>
      <c r="X26" s="421">
        <v>0.6648411064987616</v>
      </c>
      <c r="Y26" s="421">
        <v>0.62322599236366261</v>
      </c>
      <c r="Z26" s="421">
        <v>0.61337362521522198</v>
      </c>
      <c r="AA26" s="421">
        <v>0.5897945965951148</v>
      </c>
      <c r="AB26" s="421">
        <v>0.74729545215838666</v>
      </c>
      <c r="AC26" s="573">
        <v>0.51782630150505793</v>
      </c>
      <c r="AD26" s="421">
        <v>0.53773985812820757</v>
      </c>
      <c r="AE26" s="573">
        <v>0.5131134659899339</v>
      </c>
      <c r="AF26" s="421">
        <v>0.57007558085285048</v>
      </c>
      <c r="AG26" s="573">
        <v>0.501</v>
      </c>
      <c r="AH26" s="421">
        <v>0.49560679325392148</v>
      </c>
      <c r="AI26" s="573">
        <v>0.48033453452296077</v>
      </c>
      <c r="AJ26" s="421">
        <v>0.54965418624332463</v>
      </c>
      <c r="AK26" s="421">
        <v>0.53909373611728117</v>
      </c>
      <c r="AL26" s="421">
        <v>0.51073762838468728</v>
      </c>
      <c r="AM26" s="421">
        <v>0.49491624074646684</v>
      </c>
      <c r="AN26" s="421">
        <v>0.53100000000000003</v>
      </c>
      <c r="AO26" s="422">
        <v>0.49390000000000001</v>
      </c>
      <c r="AP26" s="420">
        <v>0.4899</v>
      </c>
      <c r="AQ26" s="420">
        <v>0.48599999999999999</v>
      </c>
      <c r="AR26" s="420">
        <v>0.53600000000000003</v>
      </c>
      <c r="AS26" s="422">
        <v>0.504</v>
      </c>
      <c r="AT26" s="422">
        <v>0.4888602735732161</v>
      </c>
      <c r="AU26" s="422">
        <v>0.48599999999999999</v>
      </c>
      <c r="AV26" s="422">
        <v>0.52200000000000002</v>
      </c>
      <c r="AW26" s="422">
        <v>0.45486544288005698</v>
      </c>
      <c r="AX26" s="420">
        <v>0.46816612060568502</v>
      </c>
      <c r="AY26" s="420">
        <v>0.46600000000000003</v>
      </c>
      <c r="AZ26" s="420">
        <v>0.48659999999999998</v>
      </c>
      <c r="BA26" s="422">
        <v>0.38300000000000001</v>
      </c>
      <c r="BB26" s="422">
        <v>0.39300000000000002</v>
      </c>
      <c r="BC26" s="1346">
        <v>0.4</v>
      </c>
      <c r="BD26" s="420">
        <v>0.43240000000000001</v>
      </c>
      <c r="BE26" s="420">
        <v>0.40010000000000001</v>
      </c>
      <c r="BF26" s="420">
        <v>0.39</v>
      </c>
      <c r="BG26" s="1346">
        <v>0.433</v>
      </c>
      <c r="BH26" s="1346">
        <v>0.38800000000000001</v>
      </c>
      <c r="BI26" s="1346">
        <v>0.379</v>
      </c>
      <c r="BJ26" s="1346">
        <v>0.3851</v>
      </c>
      <c r="BK26" s="1346">
        <v>0.40772603700780502</v>
      </c>
      <c r="BL26" s="1346">
        <v>0.374469122049711</v>
      </c>
      <c r="BM26" s="423">
        <v>0.39350000000000002</v>
      </c>
      <c r="BN26" s="83"/>
    </row>
    <row r="27" spans="2:68" ht="19.5" customHeight="1">
      <c r="B27" s="71"/>
      <c r="C27" s="206"/>
      <c r="D27" s="1886" t="s">
        <v>33</v>
      </c>
      <c r="E27" s="1887"/>
      <c r="F27" s="208"/>
      <c r="H27" s="1370" t="s">
        <v>333</v>
      </c>
      <c r="I27" s="83">
        <v>1837.9</v>
      </c>
      <c r="J27" s="83">
        <v>1784.5</v>
      </c>
      <c r="K27" s="83">
        <v>1585.5</v>
      </c>
      <c r="L27" s="83">
        <v>1315.3</v>
      </c>
      <c r="M27" s="83">
        <v>1474.6</v>
      </c>
      <c r="N27" s="83">
        <v>1418.7</v>
      </c>
      <c r="O27" s="83">
        <v>1602.8</v>
      </c>
      <c r="P27" s="83">
        <v>1404</v>
      </c>
      <c r="Q27" s="83">
        <v>1385.6</v>
      </c>
      <c r="R27" s="83">
        <v>1445.1</v>
      </c>
      <c r="S27" s="83">
        <v>1474.8</v>
      </c>
      <c r="T27" s="83">
        <v>1331.7</v>
      </c>
      <c r="U27" s="83">
        <v>1373.5</v>
      </c>
      <c r="V27" s="83">
        <v>1686.3</v>
      </c>
      <c r="W27" s="83">
        <v>1244.5999999999999</v>
      </c>
      <c r="X27" s="83">
        <v>1429</v>
      </c>
      <c r="Y27" s="83">
        <v>1388.1</v>
      </c>
      <c r="Z27" s="83">
        <v>1457.8</v>
      </c>
      <c r="AA27" s="83">
        <v>1477.3</v>
      </c>
      <c r="AB27" s="83">
        <v>1389.4</v>
      </c>
      <c r="AC27" s="84">
        <v>1621.2</v>
      </c>
      <c r="AD27" s="83">
        <v>1437.9</v>
      </c>
      <c r="AE27" s="84">
        <v>1649.8</v>
      </c>
      <c r="AF27" s="84">
        <v>1721.3</v>
      </c>
      <c r="AG27" s="84">
        <v>1692.5</v>
      </c>
      <c r="AH27" s="84">
        <v>1699.1</v>
      </c>
      <c r="AI27" s="84">
        <v>1797.7</v>
      </c>
      <c r="AJ27" s="83">
        <v>1664.1</v>
      </c>
      <c r="AK27" s="83">
        <v>1800.8</v>
      </c>
      <c r="AL27" s="83">
        <v>1840.6</v>
      </c>
      <c r="AM27" s="83">
        <v>1856.5</v>
      </c>
      <c r="AN27" s="83">
        <v>1821.2</v>
      </c>
      <c r="AO27" s="192">
        <v>1796.4</v>
      </c>
      <c r="AP27" s="193">
        <v>2031.2</v>
      </c>
      <c r="AQ27" s="193">
        <v>1968.6</v>
      </c>
      <c r="AR27" s="193">
        <v>2040.4999999999995</v>
      </c>
      <c r="AS27" s="192">
        <v>2032.6</v>
      </c>
      <c r="AT27" s="192">
        <v>2083.2999999999997</v>
      </c>
      <c r="AU27" s="192">
        <v>2101.3000000000006</v>
      </c>
      <c r="AV27" s="192">
        <v>2222.3000000000002</v>
      </c>
      <c r="AW27" s="192">
        <v>2244.4</v>
      </c>
      <c r="AX27" s="193">
        <v>2272.7999999999997</v>
      </c>
      <c r="AY27" s="193">
        <v>2324.3000000000002</v>
      </c>
      <c r="AZ27" s="193">
        <v>2812.6</v>
      </c>
      <c r="BA27" s="192">
        <v>2689.7</v>
      </c>
      <c r="BB27" s="192">
        <v>2676.1</v>
      </c>
      <c r="BC27" s="1322">
        <v>2582.1999999999998</v>
      </c>
      <c r="BD27" s="193">
        <v>2509.9</v>
      </c>
      <c r="BE27" s="193">
        <v>2667.3</v>
      </c>
      <c r="BF27" s="193">
        <v>2913.8</v>
      </c>
      <c r="BG27" s="1322">
        <v>2446.1999999999998</v>
      </c>
      <c r="BH27" s="1322">
        <v>2738.1</v>
      </c>
      <c r="BI27" s="1322">
        <v>3006.4</v>
      </c>
      <c r="BJ27" s="1322">
        <v>2754.1000000000004</v>
      </c>
      <c r="BK27" s="1322">
        <v>2904.3999999999996</v>
      </c>
      <c r="BL27" s="1322">
        <v>2872.6</v>
      </c>
      <c r="BM27" s="195">
        <v>2904.4</v>
      </c>
      <c r="BN27" s="83"/>
    </row>
    <row r="28" spans="2:68" ht="19.5" customHeight="1">
      <c r="B28" s="71"/>
      <c r="C28" s="1875"/>
      <c r="D28" s="1875"/>
      <c r="E28" s="1876"/>
      <c r="F28" s="56"/>
      <c r="H28" s="1373" t="s">
        <v>334</v>
      </c>
      <c r="I28" s="128">
        <v>835.3</v>
      </c>
      <c r="J28" s="128">
        <v>846.8</v>
      </c>
      <c r="K28" s="128">
        <v>818.6</v>
      </c>
      <c r="L28" s="128">
        <v>776.3</v>
      </c>
      <c r="M28" s="128">
        <v>841.7</v>
      </c>
      <c r="N28" s="128">
        <v>874.5</v>
      </c>
      <c r="O28" s="128">
        <v>822.5</v>
      </c>
      <c r="P28" s="128">
        <v>858.1</v>
      </c>
      <c r="Q28" s="128">
        <v>840.9</v>
      </c>
      <c r="R28" s="128">
        <v>859.8</v>
      </c>
      <c r="S28" s="128">
        <v>818.4</v>
      </c>
      <c r="T28" s="128">
        <v>853.8</v>
      </c>
      <c r="U28" s="128">
        <v>901.5</v>
      </c>
      <c r="V28" s="128">
        <v>1193.7</v>
      </c>
      <c r="W28" s="128">
        <v>830.5</v>
      </c>
      <c r="X28" s="128">
        <v>886.1</v>
      </c>
      <c r="Y28" s="128">
        <v>865.1</v>
      </c>
      <c r="Z28" s="128">
        <v>880.5</v>
      </c>
      <c r="AA28" s="128">
        <v>804.2</v>
      </c>
      <c r="AB28" s="128">
        <v>1719.2</v>
      </c>
      <c r="AC28" s="129">
        <v>839.5</v>
      </c>
      <c r="AD28" s="128">
        <v>805.5</v>
      </c>
      <c r="AE28" s="129">
        <v>771.2</v>
      </c>
      <c r="AF28" s="129">
        <v>1249.5</v>
      </c>
      <c r="AG28" s="129">
        <v>847.4</v>
      </c>
      <c r="AH28" s="129">
        <v>833.5</v>
      </c>
      <c r="AI28" s="129">
        <v>811.7</v>
      </c>
      <c r="AJ28" s="128">
        <v>1274.4000000000001</v>
      </c>
      <c r="AK28" s="128">
        <v>970.8</v>
      </c>
      <c r="AL28" s="128">
        <v>889</v>
      </c>
      <c r="AM28" s="128">
        <v>861.2</v>
      </c>
      <c r="AN28" s="128">
        <v>1166.4000000000001</v>
      </c>
      <c r="AO28" s="233">
        <v>887.2</v>
      </c>
      <c r="AP28" s="232">
        <v>988.1</v>
      </c>
      <c r="AQ28" s="232">
        <v>939.89999999999986</v>
      </c>
      <c r="AR28" s="232">
        <v>1386.1000000000006</v>
      </c>
      <c r="AS28" s="233">
        <v>1024.5999999999999</v>
      </c>
      <c r="AT28" s="233">
        <v>987.5</v>
      </c>
      <c r="AU28" s="233">
        <v>1007.4000000000001</v>
      </c>
      <c r="AV28" s="233">
        <v>1383.2</v>
      </c>
      <c r="AW28" s="233">
        <v>1020.9</v>
      </c>
      <c r="AX28" s="232">
        <v>1093.9000000000001</v>
      </c>
      <c r="AY28" s="232">
        <v>1076</v>
      </c>
      <c r="AZ28" s="232">
        <v>1507.2</v>
      </c>
      <c r="BA28" s="233">
        <v>1030.3</v>
      </c>
      <c r="BB28" s="233">
        <v>1077.0999999999999</v>
      </c>
      <c r="BC28" s="1325">
        <v>1069</v>
      </c>
      <c r="BD28" s="232">
        <v>1345.4</v>
      </c>
      <c r="BE28" s="232">
        <v>1058.5</v>
      </c>
      <c r="BF28" s="232">
        <v>1082.8</v>
      </c>
      <c r="BG28" s="1325">
        <v>1409.5</v>
      </c>
      <c r="BH28" s="1325">
        <v>1063.2</v>
      </c>
      <c r="BI28" s="1325">
        <v>1115.4000000000001</v>
      </c>
      <c r="BJ28" s="1325">
        <v>1094.3000000000002</v>
      </c>
      <c r="BK28" s="1325">
        <v>1376.4</v>
      </c>
      <c r="BL28" s="1325">
        <v>1075.7</v>
      </c>
      <c r="BM28" s="234">
        <v>1197.8</v>
      </c>
      <c r="BN28" s="83"/>
    </row>
    <row r="29" spans="2:68" ht="19.5" customHeight="1">
      <c r="B29" s="245"/>
      <c r="C29" s="1875" t="s">
        <v>7</v>
      </c>
      <c r="D29" s="1875"/>
      <c r="E29" s="1890"/>
      <c r="F29" s="75"/>
      <c r="H29" s="182"/>
      <c r="AD29" s="83"/>
      <c r="AE29" s="83"/>
      <c r="AF29" s="83"/>
      <c r="AG29" s="83"/>
      <c r="AH29" s="83"/>
      <c r="AI29" s="84"/>
      <c r="AJ29" s="83"/>
      <c r="AK29" s="83"/>
      <c r="AP29" s="48"/>
      <c r="AQ29" s="3"/>
      <c r="AR29" s="3"/>
      <c r="AS29" s="3"/>
      <c r="AT29" s="3"/>
      <c r="AU29" s="3"/>
      <c r="AV29" s="3"/>
      <c r="AW29" s="574"/>
      <c r="AX29" s="575"/>
      <c r="AY29" s="575"/>
      <c r="AZ29" s="575"/>
      <c r="BA29" s="576"/>
      <c r="BB29" s="574"/>
      <c r="BC29" s="574"/>
      <c r="BD29" s="574"/>
      <c r="BE29" s="575"/>
      <c r="BF29" s="575"/>
      <c r="BG29" s="574"/>
      <c r="BH29" s="576"/>
      <c r="BI29" s="574"/>
      <c r="BJ29" s="574"/>
      <c r="BK29" s="574"/>
      <c r="BL29" s="574"/>
      <c r="BM29" s="574"/>
    </row>
    <row r="30" spans="2:68" ht="19.5" customHeight="1">
      <c r="B30" s="245"/>
      <c r="C30" s="56"/>
      <c r="D30" s="235"/>
      <c r="E30" s="283"/>
      <c r="F30" s="56"/>
      <c r="AQ30" s="3"/>
      <c r="AR30" s="3"/>
      <c r="AS30" s="3"/>
      <c r="AT30" s="3"/>
      <c r="AU30" s="3"/>
      <c r="AV30" s="3"/>
      <c r="AW30" s="3"/>
      <c r="AX30" s="263"/>
      <c r="AY30" s="263"/>
      <c r="AZ30" s="263"/>
      <c r="BA30" s="3"/>
      <c r="BB30" s="3"/>
      <c r="BC30" s="3"/>
      <c r="BD30" s="3"/>
      <c r="BE30" s="263"/>
      <c r="BF30" s="263"/>
      <c r="BG30" s="575"/>
      <c r="BH30" s="575"/>
      <c r="BI30" s="575"/>
      <c r="BJ30" s="575"/>
      <c r="BK30" s="575"/>
      <c r="BL30" s="575"/>
      <c r="BM30" s="575"/>
    </row>
    <row r="31" spans="2:68" ht="19.5" customHeight="1">
      <c r="B31" s="245"/>
      <c r="C31" s="1875" t="s">
        <v>31</v>
      </c>
      <c r="D31" s="1875"/>
      <c r="E31" s="1890"/>
      <c r="F31" s="75"/>
      <c r="BE31" s="48"/>
      <c r="BF31" s="48"/>
    </row>
    <row r="32" spans="2:68" ht="19.5" customHeight="1">
      <c r="B32" s="245"/>
      <c r="C32" s="56"/>
      <c r="D32" s="235"/>
      <c r="E32" s="283"/>
      <c r="F32" s="56"/>
    </row>
    <row r="33" spans="2:6" ht="19.5" customHeight="1">
      <c r="B33" s="245"/>
      <c r="C33" s="1875" t="s">
        <v>17</v>
      </c>
      <c r="D33" s="1875"/>
      <c r="E33" s="1890"/>
      <c r="F33" s="75"/>
    </row>
    <row r="34" spans="2:6" ht="19.5" customHeight="1">
      <c r="B34" s="245"/>
      <c r="C34" s="56"/>
      <c r="D34" s="235"/>
      <c r="E34" s="283"/>
      <c r="F34" s="56"/>
    </row>
    <row r="35" spans="2:6" ht="19.5" customHeight="1">
      <c r="B35" s="245"/>
      <c r="C35" s="1873" t="s">
        <v>8</v>
      </c>
      <c r="D35" s="1873"/>
      <c r="E35" s="1874"/>
      <c r="F35" s="75"/>
    </row>
    <row r="36" spans="2:6" ht="19.5" customHeight="1">
      <c r="B36" s="245"/>
      <c r="C36" s="227"/>
      <c r="D36" s="227"/>
      <c r="E36" s="273"/>
      <c r="F36" s="56"/>
    </row>
    <row r="37" spans="2:6" ht="19.5" customHeight="1">
      <c r="B37" s="245"/>
      <c r="C37" s="1875" t="s">
        <v>25</v>
      </c>
      <c r="D37" s="1875"/>
      <c r="E37" s="1890"/>
      <c r="F37" s="56"/>
    </row>
    <row r="38" spans="2:6" ht="19.5" customHeight="1">
      <c r="B38" s="245"/>
      <c r="C38" s="235"/>
      <c r="D38" s="235"/>
      <c r="E38" s="283"/>
      <c r="F38" s="56"/>
    </row>
    <row r="39" spans="2:6" ht="19.5" customHeight="1">
      <c r="B39" s="245"/>
      <c r="C39" s="1875" t="s">
        <v>32</v>
      </c>
      <c r="D39" s="1875"/>
      <c r="E39" s="1890"/>
    </row>
    <row r="40" spans="2:6" ht="19.5" customHeight="1" thickBot="1">
      <c r="B40" s="296"/>
      <c r="C40" s="297"/>
      <c r="D40" s="297"/>
      <c r="E40" s="298"/>
    </row>
    <row r="41" spans="2:6" ht="19.5" customHeight="1" thickTop="1"/>
    <row r="42" spans="2:6" ht="19.5" customHeight="1"/>
    <row r="43" spans="2:6" ht="19.5" customHeight="1"/>
  </sheetData>
  <mergeCells count="25">
    <mergeCell ref="D15:E15"/>
    <mergeCell ref="B4:E4"/>
    <mergeCell ref="C8:E8"/>
    <mergeCell ref="C10:E10"/>
    <mergeCell ref="C12:E12"/>
    <mergeCell ref="C14:E14"/>
    <mergeCell ref="D16:E16"/>
    <mergeCell ref="D17:E17"/>
    <mergeCell ref="D18:E18"/>
    <mergeCell ref="D19:E19"/>
    <mergeCell ref="D20:E20"/>
    <mergeCell ref="C39:E39"/>
    <mergeCell ref="D21:F21"/>
    <mergeCell ref="C28:E28"/>
    <mergeCell ref="C29:E29"/>
    <mergeCell ref="C31:E31"/>
    <mergeCell ref="C33:E33"/>
    <mergeCell ref="C35:E35"/>
    <mergeCell ref="C37:E37"/>
    <mergeCell ref="D22:E22"/>
    <mergeCell ref="D23:E23"/>
    <mergeCell ref="D24:E24"/>
    <mergeCell ref="D25:E25"/>
    <mergeCell ref="D26:E26"/>
    <mergeCell ref="D27:E27"/>
  </mergeCells>
  <phoneticPr fontId="3" type="noConversion"/>
  <hyperlinks>
    <hyperlink ref="C12" location="G_IS!A1" display="KB Financial Group" xr:uid="{00000000-0004-0000-1500-000000000000}"/>
    <hyperlink ref="C14" location="B_IS!A1" display="KB Kookmin Bank" xr:uid="{00000000-0004-0000-1500-000001000000}"/>
    <hyperlink ref="D16:E16" location="B_BS!A1" display="Condensed Balance Sheet" xr:uid="{00000000-0004-0000-1500-000002000000}"/>
    <hyperlink ref="D17:E17" location="'B_Interest Income'!A1" display="Interest Income / Spread / Margin" xr:uid="{00000000-0004-0000-1500-000003000000}"/>
    <hyperlink ref="D18:E18" location="B_Fee!A1" display="Fee and Commission Income" xr:uid="{00000000-0004-0000-1500-000004000000}"/>
    <hyperlink ref="D19:E19" location="B_Other!A1" display="Other Operating Income" xr:uid="{00000000-0004-0000-1500-000005000000}"/>
    <hyperlink ref="D20:E20" location="B_Provision!A1" display="Provision for Credit Losses" xr:uid="{00000000-0004-0000-1500-000006000000}"/>
    <hyperlink ref="D15:E15" location="B_IS!A1" display="Condensed Income Statement" xr:uid="{00000000-0004-0000-1500-000007000000}"/>
    <hyperlink ref="C10" location="Hightlights!A1" display="Highlights" xr:uid="{00000000-0004-0000-1500-000008000000}"/>
    <hyperlink ref="C10:E10" location="'Financial Highlights'!A1" display="Finanial Highlights" xr:uid="{00000000-0004-0000-1500-000009000000}"/>
    <hyperlink ref="D22:E22" location="B_Loans!A1" display="Loans / Deposits" xr:uid="{00000000-0004-0000-1500-00000A000000}"/>
    <hyperlink ref="D23:E23" location="B_AQ!A1" display="Asset Quality" xr:uid="{00000000-0004-0000-1500-00000B000000}"/>
    <hyperlink ref="D24:E24" location="B_Delinquency!A1" display="Delinquency" xr:uid="{00000000-0004-0000-1500-00000C000000}"/>
    <hyperlink ref="D25:E25" location="B_CAR!A1" display="Capital Adequacy" xr:uid="{00000000-0004-0000-1500-00000D000000}"/>
    <hyperlink ref="D26:E26" location="'B_Credit Rating'!A1" display="Credit Ratings" xr:uid="{00000000-0004-0000-1500-00000E000000}"/>
    <hyperlink ref="D27:E27" location="B_HPI!A1" display="Housing Price Index" xr:uid="{00000000-0004-0000-1500-00000F000000}"/>
    <hyperlink ref="C29" location="S_IS!A1" display="KB Securities" xr:uid="{00000000-0004-0000-1500-000010000000}"/>
    <hyperlink ref="C33" location="C_IS!A1" display="KB Kookmin Card" xr:uid="{00000000-0004-0000-1500-000011000000}"/>
    <hyperlink ref="C37" location="Other_IS!A1" display="Other Subsidiaries" xr:uid="{00000000-0004-0000-1500-000012000000}"/>
    <hyperlink ref="C39" location="Contacts!A1" display="Contacts" xr:uid="{00000000-0004-0000-1500-000013000000}"/>
    <hyperlink ref="C31" location="I_Key!A1" display="KB Insurance" xr:uid="{00000000-0004-0000-1500-000014000000}"/>
    <hyperlink ref="C35:E35" location="L_IS!A1" display="KB Life Insurance" xr:uid="{00000000-0004-0000-1500-000015000000}"/>
    <hyperlink ref="C8:E8" location="Disclaimer!A1" display="Disclaimer" xr:uid="{00000000-0004-0000-1500-000016000000}"/>
  </hyperlinks>
  <pageMargins left="0.39370078740157483" right="0.39370078740157483" top="0.47244094488188981" bottom="0.47244094488188981" header="0.31496062992125984" footer="0.31496062992125984"/>
  <pageSetup paperSize="9" scale="57" fitToHeight="0" orientation="landscape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1:BY64"/>
  <sheetViews>
    <sheetView showGridLines="0" view="pageBreakPreview" topLeftCell="A4" zoomScale="70" zoomScaleNormal="100" zoomScaleSheetLayoutView="70" workbookViewId="0">
      <selection activeCell="Q21" sqref="Q21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38" width="13.75" style="38" hidden="1" customWidth="1"/>
    <col min="39" max="39" width="13.75" style="48" hidden="1" customWidth="1"/>
    <col min="40" max="56" width="13.75" style="38" hidden="1" customWidth="1"/>
    <col min="57" max="60" width="17.375" style="38" hidden="1" customWidth="1"/>
    <col min="61" max="61" width="15.125" style="38" hidden="1" customWidth="1"/>
    <col min="62" max="66" width="15.125" style="38" customWidth="1"/>
    <col min="67" max="67" width="15.125" style="1728" customWidth="1"/>
    <col min="68" max="68" width="15.125" style="38" customWidth="1"/>
    <col min="69" max="69" width="15.125" style="1776" customWidth="1"/>
    <col min="70" max="70" width="15.125" style="38" customWidth="1"/>
    <col min="71" max="71" width="26.875" style="38" bestFit="1" customWidth="1"/>
    <col min="72" max="72" width="12.875" style="38" bestFit="1" customWidth="1"/>
    <col min="73" max="73" width="11.25" style="38" bestFit="1" customWidth="1"/>
    <col min="74" max="16384" width="10.75" style="38"/>
  </cols>
  <sheetData>
    <row r="1" spans="2:73" ht="5.25" customHeight="1"/>
    <row r="2" spans="2:73" ht="28.5" customHeight="1">
      <c r="H2" s="39"/>
      <c r="I2" s="224"/>
    </row>
    <row r="3" spans="2:73" ht="3" customHeight="1">
      <c r="H3" s="40"/>
    </row>
    <row r="4" spans="2:73" ht="30" customHeight="1">
      <c r="B4" s="1879" t="s">
        <v>6</v>
      </c>
      <c r="C4" s="1879"/>
      <c r="D4" s="1879"/>
      <c r="E4" s="1879"/>
      <c r="F4" s="183"/>
      <c r="G4" s="42"/>
      <c r="H4" s="64" t="s">
        <v>23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183"/>
      <c r="BA4" s="183"/>
      <c r="BB4" s="183"/>
      <c r="BC4" s="183"/>
      <c r="BD4" s="183"/>
      <c r="BE4" s="183"/>
      <c r="BF4" s="183"/>
      <c r="BG4" s="183"/>
      <c r="BH4" s="183"/>
      <c r="BI4" s="183"/>
      <c r="BJ4" s="183"/>
      <c r="BK4" s="183"/>
      <c r="BL4" s="183"/>
      <c r="BM4" s="183"/>
      <c r="BN4" s="183"/>
      <c r="BO4" s="183"/>
      <c r="BP4" s="183"/>
      <c r="BQ4" s="183"/>
      <c r="BR4" s="183"/>
    </row>
    <row r="5" spans="2:73" ht="18" customHeight="1">
      <c r="B5" s="44"/>
      <c r="C5" s="44"/>
      <c r="D5" s="44"/>
      <c r="E5" s="44"/>
      <c r="F5" s="44"/>
      <c r="AM5" s="38"/>
      <c r="AZ5" s="44"/>
      <c r="BA5" s="44"/>
      <c r="BB5" s="44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</row>
    <row r="6" spans="2:73" ht="3" customHeight="1" thickBot="1">
      <c r="H6" s="40"/>
    </row>
    <row r="7" spans="2:73" ht="12" customHeight="1" thickTop="1">
      <c r="B7" s="185"/>
      <c r="C7" s="67"/>
      <c r="D7" s="67"/>
      <c r="E7" s="68"/>
      <c r="AM7" s="38"/>
    </row>
    <row r="8" spans="2:73" ht="19.5" customHeight="1">
      <c r="B8" s="74"/>
      <c r="C8" s="1875" t="s">
        <v>2</v>
      </c>
      <c r="D8" s="1875"/>
      <c r="E8" s="1876"/>
      <c r="F8" s="56"/>
      <c r="H8" s="264" t="s">
        <v>485</v>
      </c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5"/>
      <c r="AB8" s="265"/>
      <c r="AC8" s="265"/>
      <c r="AD8" s="265"/>
      <c r="AE8" s="265"/>
      <c r="AF8" s="265"/>
      <c r="AG8" s="265"/>
      <c r="AH8" s="265"/>
      <c r="AI8" s="265"/>
      <c r="AJ8" s="265"/>
      <c r="AK8" s="265"/>
      <c r="AL8" s="265"/>
      <c r="AM8" s="286"/>
      <c r="AN8" s="285"/>
      <c r="AO8" s="285"/>
    </row>
    <row r="9" spans="2:73" ht="19.5" customHeight="1" thickBot="1">
      <c r="B9" s="71"/>
      <c r="C9" s="75"/>
      <c r="D9" s="75"/>
      <c r="E9" s="76"/>
      <c r="F9" s="75"/>
      <c r="H9" s="267" t="s">
        <v>39</v>
      </c>
      <c r="I9" s="288" t="s">
        <v>392</v>
      </c>
      <c r="J9" s="288" t="s">
        <v>393</v>
      </c>
      <c r="K9" s="288" t="s">
        <v>394</v>
      </c>
      <c r="L9" s="288" t="s">
        <v>395</v>
      </c>
      <c r="M9" s="288" t="s">
        <v>152</v>
      </c>
      <c r="N9" s="288" t="s">
        <v>153</v>
      </c>
      <c r="O9" s="288" t="s">
        <v>154</v>
      </c>
      <c r="P9" s="288" t="s">
        <v>155</v>
      </c>
      <c r="Q9" s="288" t="s">
        <v>156</v>
      </c>
      <c r="R9" s="288" t="s">
        <v>157</v>
      </c>
      <c r="S9" s="288" t="s">
        <v>158</v>
      </c>
      <c r="T9" s="288" t="s">
        <v>159</v>
      </c>
      <c r="U9" s="288" t="s">
        <v>160</v>
      </c>
      <c r="V9" s="288" t="s">
        <v>161</v>
      </c>
      <c r="W9" s="288" t="s">
        <v>162</v>
      </c>
      <c r="X9" s="288" t="s">
        <v>163</v>
      </c>
      <c r="Y9" s="288" t="s">
        <v>164</v>
      </c>
      <c r="Z9" s="288" t="s">
        <v>165</v>
      </c>
      <c r="AA9" s="288" t="s">
        <v>166</v>
      </c>
      <c r="AB9" s="288" t="s">
        <v>167</v>
      </c>
      <c r="AC9" s="288" t="s">
        <v>168</v>
      </c>
      <c r="AD9" s="288" t="s">
        <v>169</v>
      </c>
      <c r="AE9" s="288" t="s">
        <v>170</v>
      </c>
      <c r="AF9" s="288" t="s">
        <v>338</v>
      </c>
      <c r="AG9" s="288" t="s">
        <v>339</v>
      </c>
      <c r="AH9" s="288" t="s">
        <v>173</v>
      </c>
      <c r="AI9" s="288" t="s">
        <v>174</v>
      </c>
      <c r="AJ9" s="288" t="s">
        <v>175</v>
      </c>
      <c r="AK9" s="288" t="s">
        <v>176</v>
      </c>
      <c r="AL9" s="288" t="s">
        <v>177</v>
      </c>
      <c r="AM9" s="78" t="s">
        <v>178</v>
      </c>
      <c r="AN9" s="78" t="s">
        <v>179</v>
      </c>
      <c r="AO9" s="78" t="s">
        <v>180</v>
      </c>
      <c r="AP9" s="78" t="s">
        <v>181</v>
      </c>
      <c r="AQ9" s="78" t="s">
        <v>182</v>
      </c>
      <c r="AR9" s="78" t="s">
        <v>341</v>
      </c>
      <c r="AS9" s="78" t="s">
        <v>342</v>
      </c>
      <c r="AT9" s="78" t="s">
        <v>185</v>
      </c>
      <c r="AU9" s="81" t="s">
        <v>186</v>
      </c>
      <c r="AV9" s="81" t="s">
        <v>187</v>
      </c>
      <c r="AW9" s="81" t="s">
        <v>345</v>
      </c>
      <c r="AX9" s="81" t="s">
        <v>346</v>
      </c>
      <c r="AY9" s="81" t="s">
        <v>347</v>
      </c>
      <c r="AZ9" s="81" t="s">
        <v>348</v>
      </c>
      <c r="BA9" s="81" t="s">
        <v>192</v>
      </c>
      <c r="BB9" s="81" t="s">
        <v>193</v>
      </c>
      <c r="BC9" s="81" t="s">
        <v>194</v>
      </c>
      <c r="BD9" s="81" t="s">
        <v>195</v>
      </c>
      <c r="BE9" s="81" t="s">
        <v>196</v>
      </c>
      <c r="BF9" s="81" t="s">
        <v>197</v>
      </c>
      <c r="BG9" s="81" t="s">
        <v>786</v>
      </c>
      <c r="BH9" s="81" t="s">
        <v>794</v>
      </c>
      <c r="BI9" s="81" t="s">
        <v>798</v>
      </c>
      <c r="BJ9" s="81" t="s">
        <v>806</v>
      </c>
      <c r="BK9" s="81" t="s">
        <v>807</v>
      </c>
      <c r="BL9" s="81" t="s">
        <v>816</v>
      </c>
      <c r="BM9" s="81" t="s">
        <v>823</v>
      </c>
      <c r="BN9" s="81" t="s">
        <v>836</v>
      </c>
      <c r="BO9" s="81" t="s">
        <v>858</v>
      </c>
      <c r="BP9" s="81" t="s">
        <v>864</v>
      </c>
      <c r="BQ9" s="1778" t="s">
        <v>899</v>
      </c>
      <c r="BR9" s="1778" t="s">
        <v>892</v>
      </c>
    </row>
    <row r="10" spans="2:73" ht="19.5" customHeight="1">
      <c r="B10" s="74"/>
      <c r="C10" s="1875" t="s">
        <v>36</v>
      </c>
      <c r="D10" s="1875"/>
      <c r="E10" s="1876"/>
      <c r="F10" s="56"/>
      <c r="H10" s="577" t="s">
        <v>486</v>
      </c>
      <c r="I10" s="578">
        <v>98517.3</v>
      </c>
      <c r="J10" s="248">
        <v>100878.7</v>
      </c>
      <c r="K10" s="248">
        <v>101860.1</v>
      </c>
      <c r="L10" s="248">
        <v>102727.6</v>
      </c>
      <c r="M10" s="248">
        <v>101218.9</v>
      </c>
      <c r="N10" s="248">
        <v>102561.7</v>
      </c>
      <c r="O10" s="248">
        <v>102255.4</v>
      </c>
      <c r="P10" s="248">
        <v>100892.4</v>
      </c>
      <c r="Q10" s="248">
        <v>98726.6</v>
      </c>
      <c r="R10" s="248">
        <v>100805.9</v>
      </c>
      <c r="S10" s="248">
        <v>102635.4</v>
      </c>
      <c r="T10" s="248">
        <v>103461.8</v>
      </c>
      <c r="U10" s="248">
        <v>102870</v>
      </c>
      <c r="V10" s="248">
        <v>105272.1</v>
      </c>
      <c r="W10" s="248">
        <v>107174.3</v>
      </c>
      <c r="X10" s="248">
        <v>111552</v>
      </c>
      <c r="Y10" s="248">
        <v>111265.2</v>
      </c>
      <c r="Z10" s="248">
        <v>107711.1</v>
      </c>
      <c r="AA10" s="248">
        <v>111635.9</v>
      </c>
      <c r="AB10" s="248">
        <v>115282.5</v>
      </c>
      <c r="AC10" s="248">
        <v>116780.7</v>
      </c>
      <c r="AD10" s="248">
        <v>119085.2</v>
      </c>
      <c r="AE10" s="248">
        <v>121465.60000000001</v>
      </c>
      <c r="AF10" s="248">
        <v>123139.7</v>
      </c>
      <c r="AG10" s="357">
        <v>121796.8</v>
      </c>
      <c r="AH10" s="248">
        <v>123420.4</v>
      </c>
      <c r="AI10" s="357">
        <v>126579.2</v>
      </c>
      <c r="AJ10" s="357">
        <v>129757.9</v>
      </c>
      <c r="AK10" s="357">
        <v>130943.7</v>
      </c>
      <c r="AL10" s="357">
        <v>133662.70000000001</v>
      </c>
      <c r="AM10" s="357">
        <v>137556.29862600399</v>
      </c>
      <c r="AN10" s="248">
        <v>141262.39999999999</v>
      </c>
      <c r="AO10" s="248">
        <v>142302.64936276397</v>
      </c>
      <c r="AP10" s="248">
        <v>142561.29999999999</v>
      </c>
      <c r="AQ10" s="248">
        <v>142982.6</v>
      </c>
      <c r="AR10" s="248">
        <v>147946.1</v>
      </c>
      <c r="AS10" s="248">
        <v>152587.1</v>
      </c>
      <c r="AT10" s="357">
        <v>154059.1</v>
      </c>
      <c r="AU10" s="357">
        <v>157830.20000000001</v>
      </c>
      <c r="AV10" s="357">
        <v>161855.70000000001</v>
      </c>
      <c r="AW10" s="248">
        <v>162880.5</v>
      </c>
      <c r="AX10" s="248">
        <v>164253</v>
      </c>
      <c r="AY10" s="248">
        <v>169782.7</v>
      </c>
      <c r="AZ10" s="248">
        <v>170075</v>
      </c>
      <c r="BA10" s="248">
        <v>167703.4</v>
      </c>
      <c r="BB10" s="357">
        <v>165849.60000000001</v>
      </c>
      <c r="BC10" s="357">
        <v>165742.5</v>
      </c>
      <c r="BD10" s="357">
        <v>166003.5</v>
      </c>
      <c r="BE10" s="248">
        <v>162414.1</v>
      </c>
      <c r="BF10" s="248">
        <v>162994.5</v>
      </c>
      <c r="BG10" s="1347">
        <v>163982.20000000001</v>
      </c>
      <c r="BH10" s="357">
        <v>166486.39999999999</v>
      </c>
      <c r="BI10" s="1347">
        <v>167181.20000000001</v>
      </c>
      <c r="BJ10" s="357">
        <v>171535.9</v>
      </c>
      <c r="BK10" s="357">
        <v>176150.1</v>
      </c>
      <c r="BL10" s="1347">
        <v>176763.9</v>
      </c>
      <c r="BM10" s="1347">
        <v>179092.1</v>
      </c>
      <c r="BN10" s="1347">
        <v>180777.5</v>
      </c>
      <c r="BO10" s="1347">
        <v>182037.7</v>
      </c>
      <c r="BP10" s="1347">
        <v>183413.3</v>
      </c>
      <c r="BQ10" s="1347">
        <v>182652.33547286401</v>
      </c>
      <c r="BR10" s="444">
        <v>184397.35043108399</v>
      </c>
      <c r="BS10" s="83"/>
      <c r="BT10" s="443"/>
    </row>
    <row r="11" spans="2:73" ht="19.5" customHeight="1">
      <c r="B11" s="74"/>
      <c r="C11" s="89"/>
      <c r="D11" s="75"/>
      <c r="E11" s="76"/>
      <c r="F11" s="75"/>
      <c r="H11" s="340" t="s">
        <v>811</v>
      </c>
      <c r="I11" s="579">
        <v>42724.1</v>
      </c>
      <c r="J11" s="90">
        <v>43188.3</v>
      </c>
      <c r="K11" s="90">
        <v>43591.9</v>
      </c>
      <c r="L11" s="90">
        <v>44890.8</v>
      </c>
      <c r="M11" s="90">
        <v>44027.3</v>
      </c>
      <c r="N11" s="90">
        <v>43997.9</v>
      </c>
      <c r="O11" s="90">
        <v>43950</v>
      </c>
      <c r="P11" s="90">
        <v>44269.599999999999</v>
      </c>
      <c r="Q11" s="90">
        <v>43165.599999999999</v>
      </c>
      <c r="R11" s="90">
        <v>44130</v>
      </c>
      <c r="S11" s="90">
        <v>44832.5</v>
      </c>
      <c r="T11" s="90">
        <v>45911.6</v>
      </c>
      <c r="U11" s="90">
        <v>45911.9</v>
      </c>
      <c r="V11" s="90">
        <v>48222.5</v>
      </c>
      <c r="W11" s="90">
        <v>49286.1</v>
      </c>
      <c r="X11" s="90">
        <v>52193.5</v>
      </c>
      <c r="Y11" s="90">
        <v>51966.6</v>
      </c>
      <c r="Z11" s="90">
        <v>49423.6</v>
      </c>
      <c r="AA11" s="90">
        <v>51109.1</v>
      </c>
      <c r="AB11" s="90">
        <v>53401.1</v>
      </c>
      <c r="AC11" s="90">
        <v>54148.6</v>
      </c>
      <c r="AD11" s="90">
        <v>55305.2</v>
      </c>
      <c r="AE11" s="90">
        <v>56885.2</v>
      </c>
      <c r="AF11" s="90">
        <v>58453.5</v>
      </c>
      <c r="AG11" s="91">
        <v>57988.6</v>
      </c>
      <c r="AH11" s="90">
        <v>59044.800000000003</v>
      </c>
      <c r="AI11" s="91">
        <v>60306.7</v>
      </c>
      <c r="AJ11" s="91">
        <v>62060.4</v>
      </c>
      <c r="AK11" s="91">
        <v>62955.8</v>
      </c>
      <c r="AL11" s="91">
        <v>64559</v>
      </c>
      <c r="AM11" s="91">
        <v>67085.600000000006</v>
      </c>
      <c r="AN11" s="90">
        <v>69891.899999999994</v>
      </c>
      <c r="AO11" s="90">
        <v>71689.60104997101</v>
      </c>
      <c r="AP11" s="90">
        <v>71826.600000000006</v>
      </c>
      <c r="AQ11" s="90">
        <v>72076.100000000006</v>
      </c>
      <c r="AR11" s="90">
        <v>77237.100000000006</v>
      </c>
      <c r="AS11" s="90">
        <v>82096.100000000006</v>
      </c>
      <c r="AT11" s="91">
        <v>82121.899999999994</v>
      </c>
      <c r="AU11" s="91">
        <v>83317</v>
      </c>
      <c r="AV11" s="91">
        <v>85969.2</v>
      </c>
      <c r="AW11" s="90">
        <v>86870.7</v>
      </c>
      <c r="AX11" s="90">
        <v>86916.800000000003</v>
      </c>
      <c r="AY11" s="90">
        <v>90898.7</v>
      </c>
      <c r="AZ11" s="90">
        <v>92144.2</v>
      </c>
      <c r="BA11" s="90">
        <v>91372.9</v>
      </c>
      <c r="BB11" s="91">
        <v>90487.2</v>
      </c>
      <c r="BC11" s="91">
        <v>91196.7</v>
      </c>
      <c r="BD11" s="91">
        <v>92940.4</v>
      </c>
      <c r="BE11" s="90">
        <v>90617</v>
      </c>
      <c r="BF11" s="90">
        <v>91507.8</v>
      </c>
      <c r="BG11" s="1348">
        <v>92812.3</v>
      </c>
      <c r="BH11" s="91">
        <v>95433.7</v>
      </c>
      <c r="BI11" s="1348">
        <v>97680.9</v>
      </c>
      <c r="BJ11" s="91">
        <v>101473.7</v>
      </c>
      <c r="BK11" s="91">
        <v>105777.2</v>
      </c>
      <c r="BL11" s="1348">
        <v>106081.8</v>
      </c>
      <c r="BM11" s="1348">
        <v>108649.8</v>
      </c>
      <c r="BN11" s="1348">
        <v>110330.3</v>
      </c>
      <c r="BO11" s="1348">
        <v>111965.2</v>
      </c>
      <c r="BP11" s="1348">
        <v>113273.7</v>
      </c>
      <c r="BQ11" s="1348">
        <v>112862.995863936</v>
      </c>
      <c r="BR11" s="445">
        <v>114139.50284637501</v>
      </c>
      <c r="BS11" s="83"/>
      <c r="BT11" s="443"/>
    </row>
    <row r="12" spans="2:73" ht="19.5" customHeight="1">
      <c r="B12" s="74"/>
      <c r="C12" s="1875" t="s">
        <v>0</v>
      </c>
      <c r="D12" s="1875"/>
      <c r="E12" s="1876"/>
      <c r="F12" s="56"/>
      <c r="H12" s="340" t="s">
        <v>489</v>
      </c>
      <c r="I12" s="293">
        <v>33897.1</v>
      </c>
      <c r="J12" s="90">
        <v>35254.1</v>
      </c>
      <c r="K12" s="90">
        <v>35515.5</v>
      </c>
      <c r="L12" s="90">
        <v>35368.1</v>
      </c>
      <c r="M12" s="90">
        <v>35243.300000000003</v>
      </c>
      <c r="N12" s="90">
        <v>35569.1</v>
      </c>
      <c r="O12" s="90">
        <v>36911.300000000003</v>
      </c>
      <c r="P12" s="90">
        <v>35440</v>
      </c>
      <c r="Q12" s="90">
        <v>35218.699999999997</v>
      </c>
      <c r="R12" s="90">
        <v>36414.300000000003</v>
      </c>
      <c r="S12" s="90">
        <v>37687.9</v>
      </c>
      <c r="T12" s="90">
        <v>37628</v>
      </c>
      <c r="U12" s="90">
        <v>37466.9</v>
      </c>
      <c r="V12" s="90">
        <v>37789.699999999997</v>
      </c>
      <c r="W12" s="90">
        <v>38839.199999999997</v>
      </c>
      <c r="X12" s="90">
        <v>40182.1</v>
      </c>
      <c r="Y12" s="90">
        <v>40081</v>
      </c>
      <c r="Z12" s="90">
        <v>37592.5</v>
      </c>
      <c r="AA12" s="90">
        <v>38789.4</v>
      </c>
      <c r="AB12" s="90">
        <v>39261.699999999997</v>
      </c>
      <c r="AC12" s="90">
        <v>39414.5</v>
      </c>
      <c r="AD12" s="90">
        <v>39401.5</v>
      </c>
      <c r="AE12" s="90">
        <v>39484.300000000003</v>
      </c>
      <c r="AF12" s="90">
        <v>39151.5</v>
      </c>
      <c r="AG12" s="91">
        <v>38627.46</v>
      </c>
      <c r="AH12" s="90">
        <v>38617.199999999997</v>
      </c>
      <c r="AI12" s="91">
        <v>38036.1</v>
      </c>
      <c r="AJ12" s="91">
        <v>37842.9</v>
      </c>
      <c r="AK12" s="91">
        <v>36562.400000000001</v>
      </c>
      <c r="AL12" s="91">
        <v>35855</v>
      </c>
      <c r="AM12" s="91">
        <v>35361.4</v>
      </c>
      <c r="AN12" s="90">
        <v>34430.5</v>
      </c>
      <c r="AO12" s="90">
        <v>33622.953909437994</v>
      </c>
      <c r="AP12" s="90">
        <v>32751.8</v>
      </c>
      <c r="AQ12" s="90">
        <v>32996.699999999997</v>
      </c>
      <c r="AR12" s="90">
        <v>31833</v>
      </c>
      <c r="AS12" s="293">
        <v>30985.1</v>
      </c>
      <c r="AT12" s="319">
        <v>30956.3</v>
      </c>
      <c r="AU12" s="319">
        <v>30742.9</v>
      </c>
      <c r="AV12" s="319">
        <v>30527.8</v>
      </c>
      <c r="AW12" s="293">
        <v>30187.7</v>
      </c>
      <c r="AX12" s="293">
        <v>30407.5</v>
      </c>
      <c r="AY12" s="293">
        <v>30894.2</v>
      </c>
      <c r="AZ12" s="293">
        <v>30502.400000000001</v>
      </c>
      <c r="BA12" s="293">
        <v>30239.4</v>
      </c>
      <c r="BB12" s="319">
        <v>30105.454895122999</v>
      </c>
      <c r="BC12" s="319">
        <v>29994.2</v>
      </c>
      <c r="BD12" s="319">
        <v>29814</v>
      </c>
      <c r="BE12" s="293">
        <v>29868.3</v>
      </c>
      <c r="BF12" s="293">
        <v>30865.5</v>
      </c>
      <c r="BG12" s="1332">
        <v>31806.9</v>
      </c>
      <c r="BH12" s="319">
        <v>32481.8</v>
      </c>
      <c r="BI12" s="1348">
        <v>34386.6</v>
      </c>
      <c r="BJ12" s="91">
        <v>36194.1</v>
      </c>
      <c r="BK12" s="91">
        <v>37200.6</v>
      </c>
      <c r="BL12" s="1348">
        <v>36533</v>
      </c>
      <c r="BM12" s="1348">
        <v>36172</v>
      </c>
      <c r="BN12" s="1348">
        <v>35756</v>
      </c>
      <c r="BO12" s="1348">
        <v>34985</v>
      </c>
      <c r="BP12" s="1348">
        <v>34021</v>
      </c>
      <c r="BQ12" s="1348">
        <v>32945</v>
      </c>
      <c r="BR12" s="445">
        <v>32106</v>
      </c>
      <c r="BS12" s="83"/>
      <c r="BT12" s="443"/>
    </row>
    <row r="13" spans="2:73" ht="19.5" customHeight="1">
      <c r="B13" s="74"/>
      <c r="C13" s="206"/>
      <c r="E13" s="110"/>
      <c r="H13" s="340" t="s">
        <v>812</v>
      </c>
      <c r="I13" s="579">
        <v>55793.3</v>
      </c>
      <c r="J13" s="90">
        <v>57690.400000000001</v>
      </c>
      <c r="K13" s="90">
        <v>58268.2</v>
      </c>
      <c r="L13" s="90">
        <v>57836.9</v>
      </c>
      <c r="M13" s="90">
        <v>57191.6</v>
      </c>
      <c r="N13" s="90">
        <v>58563.9</v>
      </c>
      <c r="O13" s="90">
        <v>58305.5</v>
      </c>
      <c r="P13" s="90">
        <v>56622.8</v>
      </c>
      <c r="Q13" s="90">
        <v>55561</v>
      </c>
      <c r="R13" s="90">
        <v>56675.9</v>
      </c>
      <c r="S13" s="90">
        <v>57802.9</v>
      </c>
      <c r="T13" s="90">
        <v>57550.3</v>
      </c>
      <c r="U13" s="90">
        <v>56958.1</v>
      </c>
      <c r="V13" s="90">
        <v>57049.599999999999</v>
      </c>
      <c r="W13" s="90">
        <v>57888.3</v>
      </c>
      <c r="X13" s="90">
        <v>59358.5</v>
      </c>
      <c r="Y13" s="90">
        <v>59298.6</v>
      </c>
      <c r="Z13" s="90">
        <v>58287.5</v>
      </c>
      <c r="AA13" s="90">
        <v>60526.8</v>
      </c>
      <c r="AB13" s="90">
        <v>61881.4</v>
      </c>
      <c r="AC13" s="90">
        <v>62632.1</v>
      </c>
      <c r="AD13" s="90">
        <v>63780</v>
      </c>
      <c r="AE13" s="90">
        <v>64580.4</v>
      </c>
      <c r="AF13" s="90">
        <v>64686.2</v>
      </c>
      <c r="AG13" s="91">
        <v>63808.2</v>
      </c>
      <c r="AH13" s="90">
        <v>64375.6</v>
      </c>
      <c r="AI13" s="91">
        <v>66272.5</v>
      </c>
      <c r="AJ13" s="91">
        <v>67697.5</v>
      </c>
      <c r="AK13" s="91">
        <v>67987.899999999994</v>
      </c>
      <c r="AL13" s="91">
        <v>69103.7</v>
      </c>
      <c r="AM13" s="91">
        <v>70470.698626003985</v>
      </c>
      <c r="AN13" s="90">
        <v>71370.5</v>
      </c>
      <c r="AO13" s="90">
        <v>70613.048312792962</v>
      </c>
      <c r="AP13" s="90">
        <v>70734.699999999983</v>
      </c>
      <c r="AQ13" s="90">
        <v>70906.5</v>
      </c>
      <c r="AR13" s="90">
        <v>70709</v>
      </c>
      <c r="AS13" s="90">
        <v>70491</v>
      </c>
      <c r="AT13" s="91">
        <v>71937.2</v>
      </c>
      <c r="AU13" s="91">
        <v>74513.2</v>
      </c>
      <c r="AV13" s="91">
        <v>75886.500000000015</v>
      </c>
      <c r="AW13" s="90">
        <v>76009.8</v>
      </c>
      <c r="AX13" s="90">
        <v>77336.2</v>
      </c>
      <c r="AY13" s="90">
        <v>78884.000000000015</v>
      </c>
      <c r="AZ13" s="90">
        <v>77930.8</v>
      </c>
      <c r="BA13" s="90">
        <v>76330.5</v>
      </c>
      <c r="BB13" s="91">
        <v>75362.400000000009</v>
      </c>
      <c r="BC13" s="91">
        <v>74545.8</v>
      </c>
      <c r="BD13" s="91">
        <v>73063.100000000006</v>
      </c>
      <c r="BE13" s="90">
        <v>71797.100000000006</v>
      </c>
      <c r="BF13" s="90">
        <v>71486.7</v>
      </c>
      <c r="BG13" s="1348">
        <v>71169.899999999994</v>
      </c>
      <c r="BH13" s="91">
        <v>71052.7</v>
      </c>
      <c r="BI13" s="1348">
        <v>69500.3</v>
      </c>
      <c r="BJ13" s="91">
        <v>70062.2</v>
      </c>
      <c r="BK13" s="91">
        <v>70372.899999999994</v>
      </c>
      <c r="BL13" s="1348">
        <v>70682.100000000006</v>
      </c>
      <c r="BM13" s="1348">
        <v>70442.3</v>
      </c>
      <c r="BN13" s="1348">
        <v>70447.199999999997</v>
      </c>
      <c r="BO13" s="1348">
        <v>70072.5</v>
      </c>
      <c r="BP13" s="1348">
        <v>70139.600000000006</v>
      </c>
      <c r="BQ13" s="1348">
        <v>69789.339608928014</v>
      </c>
      <c r="BR13" s="445">
        <v>70257.847584708987</v>
      </c>
      <c r="BS13" s="83"/>
      <c r="BT13" s="443"/>
    </row>
    <row r="14" spans="2:73" ht="19.5" customHeight="1">
      <c r="B14" s="74"/>
      <c r="C14" s="1875" t="s">
        <v>6</v>
      </c>
      <c r="D14" s="1875"/>
      <c r="E14" s="1876"/>
      <c r="F14" s="56"/>
      <c r="H14" s="580" t="s">
        <v>490</v>
      </c>
      <c r="I14" s="248">
        <v>78481.2</v>
      </c>
      <c r="J14" s="248">
        <v>79890.2</v>
      </c>
      <c r="K14" s="248">
        <v>80535.5</v>
      </c>
      <c r="L14" s="248">
        <v>81154.899999999994</v>
      </c>
      <c r="M14" s="248">
        <v>82985.8</v>
      </c>
      <c r="N14" s="248">
        <v>85293.2</v>
      </c>
      <c r="O14" s="248">
        <v>85512.3</v>
      </c>
      <c r="P14" s="248">
        <v>83177.600000000006</v>
      </c>
      <c r="Q14" s="248">
        <v>82072.5</v>
      </c>
      <c r="R14" s="248">
        <v>84345.4</v>
      </c>
      <c r="S14" s="248">
        <v>84957.1</v>
      </c>
      <c r="T14" s="248">
        <v>84085.4</v>
      </c>
      <c r="U14" s="248">
        <v>84666.4</v>
      </c>
      <c r="V14" s="248">
        <v>85101.1</v>
      </c>
      <c r="W14" s="248">
        <v>85376.2</v>
      </c>
      <c r="X14" s="248">
        <v>84690.4</v>
      </c>
      <c r="Y14" s="248">
        <v>87555.1</v>
      </c>
      <c r="Z14" s="248">
        <v>89904.3</v>
      </c>
      <c r="AA14" s="248">
        <v>91647.3</v>
      </c>
      <c r="AB14" s="248">
        <v>92006.399999999994</v>
      </c>
      <c r="AC14" s="248">
        <v>93983.4</v>
      </c>
      <c r="AD14" s="248">
        <v>95984</v>
      </c>
      <c r="AE14" s="248">
        <v>97042.1</v>
      </c>
      <c r="AF14" s="248">
        <v>97458.3</v>
      </c>
      <c r="AG14" s="357">
        <v>98754.7</v>
      </c>
      <c r="AH14" s="248">
        <v>101338.6</v>
      </c>
      <c r="AI14" s="357">
        <v>104217.4</v>
      </c>
      <c r="AJ14" s="357">
        <v>105092.62768363199</v>
      </c>
      <c r="AK14" s="357">
        <v>108250.4</v>
      </c>
      <c r="AL14" s="357">
        <v>110545.4</v>
      </c>
      <c r="AM14" s="357">
        <v>114614.6</v>
      </c>
      <c r="AN14" s="248">
        <v>116136.3</v>
      </c>
      <c r="AO14" s="248">
        <v>115785.847664279</v>
      </c>
      <c r="AP14" s="248">
        <v>117201.3</v>
      </c>
      <c r="AQ14" s="248">
        <v>118098.4</v>
      </c>
      <c r="AR14" s="248">
        <v>121060.1</v>
      </c>
      <c r="AS14" s="248">
        <v>127784.4</v>
      </c>
      <c r="AT14" s="357">
        <v>133152.79999999999</v>
      </c>
      <c r="AU14" s="357">
        <v>134241.20000000001</v>
      </c>
      <c r="AV14" s="357">
        <v>133601.20000000001</v>
      </c>
      <c r="AW14" s="248">
        <v>133729.70000000001</v>
      </c>
      <c r="AX14" s="248">
        <v>137271.6</v>
      </c>
      <c r="AY14" s="248">
        <v>142033.60000000001</v>
      </c>
      <c r="AZ14" s="248">
        <v>148609.30000000002</v>
      </c>
      <c r="BA14" s="248">
        <v>153592.5</v>
      </c>
      <c r="BB14" s="357">
        <v>156745.79999999999</v>
      </c>
      <c r="BC14" s="357">
        <v>162877</v>
      </c>
      <c r="BD14" s="357">
        <v>162609.1</v>
      </c>
      <c r="BE14" s="248">
        <v>164263.20000000001</v>
      </c>
      <c r="BF14" s="248">
        <v>167276</v>
      </c>
      <c r="BG14" s="1347">
        <v>172393.5</v>
      </c>
      <c r="BH14" s="357">
        <v>175157.3</v>
      </c>
      <c r="BI14" s="1347">
        <v>176516.5</v>
      </c>
      <c r="BJ14" s="357">
        <v>180001.1</v>
      </c>
      <c r="BK14" s="357">
        <v>185664.9</v>
      </c>
      <c r="BL14" s="1347">
        <v>186826.1</v>
      </c>
      <c r="BM14" s="1347">
        <v>187927.8</v>
      </c>
      <c r="BN14" s="1347">
        <v>191434.7</v>
      </c>
      <c r="BO14" s="1347">
        <v>193419.4</v>
      </c>
      <c r="BP14" s="1347">
        <v>194058</v>
      </c>
      <c r="BQ14" s="1347">
        <v>196375.03983381198</v>
      </c>
      <c r="BR14" s="444">
        <v>200669.18724930499</v>
      </c>
      <c r="BS14" s="83"/>
      <c r="BT14" s="443"/>
    </row>
    <row r="15" spans="2:73" ht="19.5" customHeight="1">
      <c r="B15" s="74"/>
      <c r="C15" s="206"/>
      <c r="D15" s="1886" t="s">
        <v>9</v>
      </c>
      <c r="E15" s="1887"/>
      <c r="F15" s="208"/>
      <c r="H15" s="192" t="s">
        <v>491</v>
      </c>
      <c r="I15" s="90">
        <v>63966.9</v>
      </c>
      <c r="J15" s="90">
        <v>64809.9</v>
      </c>
      <c r="K15" s="90">
        <v>65385.8</v>
      </c>
      <c r="L15" s="90">
        <v>64644.1</v>
      </c>
      <c r="M15" s="90">
        <v>65991.100000000006</v>
      </c>
      <c r="N15" s="90">
        <v>68007.399999999994</v>
      </c>
      <c r="O15" s="90">
        <v>68408.899999999994</v>
      </c>
      <c r="P15" s="90">
        <v>66620.399999999994</v>
      </c>
      <c r="Q15" s="90">
        <v>65642</v>
      </c>
      <c r="R15" s="90">
        <v>67280.2</v>
      </c>
      <c r="S15" s="90">
        <v>68198.399999999994</v>
      </c>
      <c r="T15" s="90">
        <v>67487.600000000006</v>
      </c>
      <c r="U15" s="90">
        <v>68021.5</v>
      </c>
      <c r="V15" s="90">
        <v>67997.5</v>
      </c>
      <c r="W15" s="90">
        <v>68648.3</v>
      </c>
      <c r="X15" s="90">
        <v>68259</v>
      </c>
      <c r="Y15" s="90">
        <v>70594.100000000006</v>
      </c>
      <c r="Z15" s="90">
        <v>72474.600000000006</v>
      </c>
      <c r="AA15" s="90">
        <v>74805.3</v>
      </c>
      <c r="AB15" s="90">
        <v>75047.5</v>
      </c>
      <c r="AC15" s="90">
        <v>76951.600000000006</v>
      </c>
      <c r="AD15" s="90">
        <v>78844.100000000006</v>
      </c>
      <c r="AE15" s="90">
        <v>80205.2</v>
      </c>
      <c r="AF15" s="90">
        <v>80564.2</v>
      </c>
      <c r="AG15" s="91">
        <v>81778.100000000006</v>
      </c>
      <c r="AH15" s="90">
        <v>84687.7</v>
      </c>
      <c r="AI15" s="91">
        <v>87795.199999999997</v>
      </c>
      <c r="AJ15" s="91">
        <v>88907.437872894996</v>
      </c>
      <c r="AK15" s="91">
        <v>91683.975440841998</v>
      </c>
      <c r="AL15" s="91">
        <v>93467.625235145999</v>
      </c>
      <c r="AM15" s="91">
        <v>96504.7</v>
      </c>
      <c r="AN15" s="90">
        <v>97796.216498961003</v>
      </c>
      <c r="AO15" s="90">
        <v>97981.330668105002</v>
      </c>
      <c r="AP15" s="90">
        <v>98458.8</v>
      </c>
      <c r="AQ15" s="90">
        <v>100416.4</v>
      </c>
      <c r="AR15" s="90">
        <v>103032.8</v>
      </c>
      <c r="AS15" s="90">
        <v>106208.5</v>
      </c>
      <c r="AT15" s="91">
        <v>111489</v>
      </c>
      <c r="AU15" s="91">
        <v>112945.4</v>
      </c>
      <c r="AV15" s="91">
        <v>114051.2</v>
      </c>
      <c r="AW15" s="90">
        <v>115125.7</v>
      </c>
      <c r="AX15" s="90">
        <v>118041.3</v>
      </c>
      <c r="AY15" s="90">
        <v>121384.4</v>
      </c>
      <c r="AZ15" s="90">
        <v>124480.3</v>
      </c>
      <c r="BA15" s="90">
        <v>128502.9</v>
      </c>
      <c r="BB15" s="91">
        <v>130845.8</v>
      </c>
      <c r="BC15" s="91">
        <v>133574.29999999999</v>
      </c>
      <c r="BD15" s="91">
        <v>132957.1</v>
      </c>
      <c r="BE15" s="90">
        <v>132991.20000000001</v>
      </c>
      <c r="BF15" s="90">
        <v>133420.79999999999</v>
      </c>
      <c r="BG15" s="1348">
        <v>135546.5</v>
      </c>
      <c r="BH15" s="91">
        <v>136609.4</v>
      </c>
      <c r="BI15" s="1348">
        <f>137642.1</f>
        <v>137642.1</v>
      </c>
      <c r="BJ15" s="91">
        <v>138335.29999999999</v>
      </c>
      <c r="BK15" s="91">
        <v>143063.6</v>
      </c>
      <c r="BL15" s="1348">
        <v>145058.6</v>
      </c>
      <c r="BM15" s="1348">
        <v>146361.20000000001</v>
      </c>
      <c r="BN15" s="1348">
        <v>148482</v>
      </c>
      <c r="BO15" s="1348">
        <v>149192.20000000001</v>
      </c>
      <c r="BP15" s="1348">
        <v>149733.70000000001</v>
      </c>
      <c r="BQ15" s="1348">
        <v>151419.26833515198</v>
      </c>
      <c r="BR15" s="445">
        <v>152407.98202147498</v>
      </c>
      <c r="BS15" s="83"/>
      <c r="BT15" s="443"/>
      <c r="BU15" s="1618"/>
    </row>
    <row r="16" spans="2:73" ht="19.5" customHeight="1">
      <c r="B16" s="74"/>
      <c r="C16" s="206"/>
      <c r="D16" s="1886" t="s">
        <v>11</v>
      </c>
      <c r="E16" s="1887"/>
      <c r="F16" s="208"/>
      <c r="H16" s="340" t="s">
        <v>492</v>
      </c>
      <c r="I16" s="579">
        <v>31333.200000000001</v>
      </c>
      <c r="J16" s="90">
        <v>32890.1</v>
      </c>
      <c r="K16" s="90">
        <v>33648</v>
      </c>
      <c r="L16" s="90">
        <v>35564.199999999997</v>
      </c>
      <c r="M16" s="90">
        <v>36722.300000000003</v>
      </c>
      <c r="N16" s="90">
        <v>39038.699999999997</v>
      </c>
      <c r="O16" s="90">
        <v>39334.400000000001</v>
      </c>
      <c r="P16" s="90">
        <v>39302.800000000003</v>
      </c>
      <c r="Q16" s="90">
        <v>38457.1</v>
      </c>
      <c r="R16" s="90">
        <v>39437.599999999999</v>
      </c>
      <c r="S16" s="90">
        <v>40055.5</v>
      </c>
      <c r="T16" s="90">
        <v>40208</v>
      </c>
      <c r="U16" s="90">
        <v>40233.300000000003</v>
      </c>
      <c r="V16" s="90">
        <v>40421.9</v>
      </c>
      <c r="W16" s="90">
        <v>41323.4</v>
      </c>
      <c r="X16" s="90">
        <v>42199.6</v>
      </c>
      <c r="Y16" s="90">
        <v>43661.5</v>
      </c>
      <c r="Z16" s="90">
        <v>45220.7</v>
      </c>
      <c r="AA16" s="90">
        <v>47390.3</v>
      </c>
      <c r="AB16" s="90">
        <v>48290.3</v>
      </c>
      <c r="AC16" s="90">
        <v>49785.5</v>
      </c>
      <c r="AD16" s="90">
        <v>51085.7</v>
      </c>
      <c r="AE16" s="90">
        <v>52543.4</v>
      </c>
      <c r="AF16" s="91">
        <v>53801.9</v>
      </c>
      <c r="AG16" s="91">
        <v>54530.5</v>
      </c>
      <c r="AH16" s="91">
        <v>56688.7</v>
      </c>
      <c r="AI16" s="91">
        <v>58870.2</v>
      </c>
      <c r="AJ16" s="91">
        <v>60097.825114596999</v>
      </c>
      <c r="AK16" s="91">
        <v>61546.010961082</v>
      </c>
      <c r="AL16" s="91">
        <v>62468.929120501998</v>
      </c>
      <c r="AM16" s="91">
        <v>64341.2</v>
      </c>
      <c r="AN16" s="90">
        <v>65624.2</v>
      </c>
      <c r="AO16" s="90">
        <v>65456.069880298994</v>
      </c>
      <c r="AP16" s="90">
        <v>65649.3</v>
      </c>
      <c r="AQ16" s="90">
        <v>67342.600000000006</v>
      </c>
      <c r="AR16" s="90">
        <v>69213.2</v>
      </c>
      <c r="AS16" s="90">
        <v>70842.5</v>
      </c>
      <c r="AT16" s="91">
        <v>73956.2</v>
      </c>
      <c r="AU16" s="91">
        <v>75119.199999999997</v>
      </c>
      <c r="AV16" s="91">
        <v>76800.5</v>
      </c>
      <c r="AW16" s="90">
        <v>77714</v>
      </c>
      <c r="AX16" s="90">
        <v>79428.800000000003</v>
      </c>
      <c r="AY16" s="90">
        <v>81572.2</v>
      </c>
      <c r="AZ16" s="90">
        <v>83572.899999999994</v>
      </c>
      <c r="BA16" s="90">
        <v>85443.4</v>
      </c>
      <c r="BB16" s="91">
        <v>86142.2</v>
      </c>
      <c r="BC16" s="91">
        <v>87424.8</v>
      </c>
      <c r="BD16" s="91">
        <v>86760.4</v>
      </c>
      <c r="BE16" s="90">
        <v>86303.5</v>
      </c>
      <c r="BF16" s="90">
        <v>86818.1</v>
      </c>
      <c r="BG16" s="1348">
        <v>88327.3</v>
      </c>
      <c r="BH16" s="91">
        <v>89021.2</v>
      </c>
      <c r="BI16" s="1348">
        <v>89615</v>
      </c>
      <c r="BJ16" s="91">
        <v>90344.6</v>
      </c>
      <c r="BK16" s="91">
        <v>92210.4</v>
      </c>
      <c r="BL16" s="1348">
        <v>93457.600000000006</v>
      </c>
      <c r="BM16" s="1348">
        <v>94119.8</v>
      </c>
      <c r="BN16" s="1348">
        <v>94614.1</v>
      </c>
      <c r="BO16" s="1348">
        <v>94690.4</v>
      </c>
      <c r="BP16" s="1348">
        <v>94365.6</v>
      </c>
      <c r="BQ16" s="1348">
        <v>94419.565180358011</v>
      </c>
      <c r="BR16" s="445">
        <v>94316.173315736974</v>
      </c>
      <c r="BS16" s="83"/>
      <c r="BT16" s="443"/>
    </row>
    <row r="17" spans="2:77" ht="19.5" customHeight="1">
      <c r="B17" s="74"/>
      <c r="C17" s="206"/>
      <c r="D17" s="1886" t="s">
        <v>12</v>
      </c>
      <c r="E17" s="1887"/>
      <c r="F17" s="208"/>
      <c r="H17" s="340" t="s">
        <v>493</v>
      </c>
      <c r="I17" s="579">
        <v>174.2</v>
      </c>
      <c r="J17" s="90">
        <v>139.30000000000001</v>
      </c>
      <c r="K17" s="90">
        <v>128.30000000000001</v>
      </c>
      <c r="L17" s="90">
        <v>94.9</v>
      </c>
      <c r="M17" s="90">
        <v>88.3</v>
      </c>
      <c r="N17" s="90">
        <v>135.4</v>
      </c>
      <c r="O17" s="90">
        <v>96.8</v>
      </c>
      <c r="P17" s="90">
        <v>74.7</v>
      </c>
      <c r="Q17" s="90">
        <v>83.8</v>
      </c>
      <c r="R17" s="90">
        <v>137.9</v>
      </c>
      <c r="S17" s="90">
        <v>131.30000000000001</v>
      </c>
      <c r="T17" s="90">
        <v>190</v>
      </c>
      <c r="U17" s="90">
        <v>130.80000000000001</v>
      </c>
      <c r="V17" s="90">
        <v>131.5</v>
      </c>
      <c r="W17" s="90">
        <v>91.3</v>
      </c>
      <c r="X17" s="90">
        <v>85.3</v>
      </c>
      <c r="Y17" s="90">
        <v>111</v>
      </c>
      <c r="Z17" s="90">
        <v>136.6</v>
      </c>
      <c r="AA17" s="90">
        <v>115.9</v>
      </c>
      <c r="AB17" s="90">
        <v>75.400000000000006</v>
      </c>
      <c r="AC17" s="90">
        <v>66.099999999999994</v>
      </c>
      <c r="AD17" s="90">
        <v>64.8</v>
      </c>
      <c r="AE17" s="90">
        <v>39.700000000000003</v>
      </c>
      <c r="AF17" s="91">
        <v>60</v>
      </c>
      <c r="AG17" s="91">
        <v>65.2</v>
      </c>
      <c r="AH17" s="91">
        <v>119.4</v>
      </c>
      <c r="AI17" s="91">
        <v>132.6</v>
      </c>
      <c r="AJ17" s="91">
        <v>149.45699999999999</v>
      </c>
      <c r="AK17" s="91">
        <v>139.75700000000001</v>
      </c>
      <c r="AL17" s="91">
        <v>129.255</v>
      </c>
      <c r="AM17" s="91">
        <v>148.535</v>
      </c>
      <c r="AN17" s="90">
        <v>197.45499999999998</v>
      </c>
      <c r="AO17" s="90">
        <v>201.85499999999999</v>
      </c>
      <c r="AP17" s="90">
        <v>291.3</v>
      </c>
      <c r="AQ17" s="90">
        <v>268</v>
      </c>
      <c r="AR17" s="90">
        <v>229.3</v>
      </c>
      <c r="AS17" s="90">
        <v>216.6</v>
      </c>
      <c r="AT17" s="91">
        <v>100</v>
      </c>
      <c r="AU17" s="91">
        <v>98</v>
      </c>
      <c r="AV17" s="91">
        <v>69.099999999999994</v>
      </c>
      <c r="AW17" s="90">
        <v>55.6</v>
      </c>
      <c r="AX17" s="90">
        <v>42.2</v>
      </c>
      <c r="AY17" s="90">
        <v>40.4</v>
      </c>
      <c r="AZ17" s="90">
        <v>24.8</v>
      </c>
      <c r="BA17" s="90">
        <v>24.7</v>
      </c>
      <c r="BB17" s="91">
        <v>24.7</v>
      </c>
      <c r="BC17" s="91">
        <v>62.4</v>
      </c>
      <c r="BD17" s="91">
        <v>62.4</v>
      </c>
      <c r="BE17" s="90">
        <v>51.4</v>
      </c>
      <c r="BF17" s="90">
        <v>40.799999999999997</v>
      </c>
      <c r="BG17" s="1348">
        <v>33.6</v>
      </c>
      <c r="BH17" s="91">
        <v>33.299999999999997</v>
      </c>
      <c r="BI17" s="1348">
        <v>4.0999999999999996</v>
      </c>
      <c r="BJ17" s="91">
        <v>3.8</v>
      </c>
      <c r="BK17" s="91">
        <v>3.6</v>
      </c>
      <c r="BL17" s="1348">
        <v>0.9</v>
      </c>
      <c r="BM17" s="1348">
        <v>0.6</v>
      </c>
      <c r="BN17" s="1348">
        <v>12.5</v>
      </c>
      <c r="BO17" s="1348">
        <v>12.3</v>
      </c>
      <c r="BP17" s="1348">
        <v>12.1</v>
      </c>
      <c r="BQ17" s="1348">
        <v>11.1</v>
      </c>
      <c r="BR17" s="445">
        <v>9.4</v>
      </c>
      <c r="BS17" s="83"/>
      <c r="BT17" s="443"/>
      <c r="BU17" s="83"/>
    </row>
    <row r="18" spans="2:77" ht="19.5" customHeight="1">
      <c r="B18" s="74"/>
      <c r="C18" s="206"/>
      <c r="D18" s="1886" t="s">
        <v>14</v>
      </c>
      <c r="E18" s="1887"/>
      <c r="F18" s="208"/>
      <c r="H18" s="340" t="s">
        <v>810</v>
      </c>
      <c r="I18" s="579">
        <v>12657.3</v>
      </c>
      <c r="J18" s="90">
        <v>13904.2</v>
      </c>
      <c r="K18" s="90">
        <v>14104.3</v>
      </c>
      <c r="L18" s="90">
        <v>15633.8</v>
      </c>
      <c r="M18" s="90">
        <v>16214.7</v>
      </c>
      <c r="N18" s="90">
        <v>16536.599999999999</v>
      </c>
      <c r="O18" s="90">
        <v>16395.900000000001</v>
      </c>
      <c r="P18" s="90">
        <v>15893</v>
      </c>
      <c r="Q18" s="90">
        <v>15746.9</v>
      </c>
      <c r="R18" s="90">
        <v>16272.7</v>
      </c>
      <c r="S18" s="90">
        <v>15993.2</v>
      </c>
      <c r="T18" s="90">
        <v>15811.2</v>
      </c>
      <c r="U18" s="90">
        <v>15944.5</v>
      </c>
      <c r="V18" s="90">
        <v>16431.900000000001</v>
      </c>
      <c r="W18" s="90">
        <v>16080.5</v>
      </c>
      <c r="X18" s="90">
        <v>15717.3</v>
      </c>
      <c r="Y18" s="90">
        <v>16167.8</v>
      </c>
      <c r="Z18" s="90">
        <v>16569.7</v>
      </c>
      <c r="AA18" s="90">
        <v>16030.8</v>
      </c>
      <c r="AB18" s="90">
        <v>16173.9</v>
      </c>
      <c r="AC18" s="90">
        <v>16372.7</v>
      </c>
      <c r="AD18" s="90">
        <v>16464.7</v>
      </c>
      <c r="AE18" s="90">
        <v>16204.5</v>
      </c>
      <c r="AF18" s="90">
        <v>16241.7</v>
      </c>
      <c r="AG18" s="91">
        <v>16368</v>
      </c>
      <c r="AH18" s="90">
        <v>15994.3</v>
      </c>
      <c r="AI18" s="91">
        <v>15751.1</v>
      </c>
      <c r="AJ18" s="91">
        <v>15555.459236946999</v>
      </c>
      <c r="AK18" s="91">
        <v>16054.698990311999</v>
      </c>
      <c r="AL18" s="91">
        <v>16624.080547304002</v>
      </c>
      <c r="AM18" s="90">
        <v>17648.2</v>
      </c>
      <c r="AN18" s="90">
        <v>17903.400000000001</v>
      </c>
      <c r="AO18" s="90">
        <v>17378</v>
      </c>
      <c r="AP18" s="90">
        <v>18239</v>
      </c>
      <c r="AQ18" s="90">
        <v>17046.5</v>
      </c>
      <c r="AR18" s="90">
        <v>17393.5</v>
      </c>
      <c r="AS18" s="90">
        <v>20738.599999999999</v>
      </c>
      <c r="AT18" s="91">
        <v>20827.900000000001</v>
      </c>
      <c r="AU18" s="91">
        <v>20472.599999999999</v>
      </c>
      <c r="AV18" s="91">
        <v>18820.2</v>
      </c>
      <c r="AW18" s="90">
        <v>18093.7</v>
      </c>
      <c r="AX18" s="90">
        <v>18845.3</v>
      </c>
      <c r="AY18" s="90">
        <v>20416.2</v>
      </c>
      <c r="AZ18" s="90">
        <v>23924.400000000001</v>
      </c>
      <c r="BA18" s="90">
        <v>24914.400000000001</v>
      </c>
      <c r="BB18" s="91">
        <v>25771.199999999997</v>
      </c>
      <c r="BC18" s="91">
        <v>28950.799999999999</v>
      </c>
      <c r="BD18" s="91">
        <v>29284.5</v>
      </c>
      <c r="BE18" s="90">
        <v>30976.2</v>
      </c>
      <c r="BF18" s="90">
        <v>33587.5</v>
      </c>
      <c r="BG18" s="1348">
        <v>36605.1</v>
      </c>
      <c r="BH18" s="91">
        <v>38332.099999999991</v>
      </c>
      <c r="BI18" s="1348">
        <f>BI14-BI15-BI17-BI19</f>
        <v>38815.899999999994</v>
      </c>
      <c r="BJ18" s="91">
        <v>41612.9</v>
      </c>
      <c r="BK18" s="91">
        <v>42583.7</v>
      </c>
      <c r="BL18" s="1348">
        <f>BL14-BL15-BL17-BL19</f>
        <v>41753.4</v>
      </c>
      <c r="BM18" s="1348">
        <v>41553.5</v>
      </c>
      <c r="BN18" s="1348">
        <v>42930.400000000001</v>
      </c>
      <c r="BO18" s="1348">
        <v>44209.8</v>
      </c>
      <c r="BP18" s="1348">
        <v>44307.6</v>
      </c>
      <c r="BQ18" s="1348">
        <v>44940.131498659997</v>
      </c>
      <c r="BR18" s="445">
        <f>BR14-BR15-BR17-BR19</f>
        <v>48249.305227830009</v>
      </c>
      <c r="BS18" s="83"/>
      <c r="BT18" s="443"/>
    </row>
    <row r="19" spans="2:77" ht="19.5" customHeight="1">
      <c r="B19" s="74"/>
      <c r="C19" s="206"/>
      <c r="D19" s="1886" t="s">
        <v>16</v>
      </c>
      <c r="E19" s="1887"/>
      <c r="F19" s="208"/>
      <c r="H19" s="233" t="s">
        <v>494</v>
      </c>
      <c r="I19" s="581">
        <v>1682.8</v>
      </c>
      <c r="J19" s="362">
        <v>1036.8</v>
      </c>
      <c r="K19" s="362">
        <v>917.1</v>
      </c>
      <c r="L19" s="362">
        <v>782.2</v>
      </c>
      <c r="M19" s="362">
        <v>691.7</v>
      </c>
      <c r="N19" s="362">
        <v>613.9</v>
      </c>
      <c r="O19" s="362">
        <v>610.70000000000005</v>
      </c>
      <c r="P19" s="362">
        <v>589.6</v>
      </c>
      <c r="Q19" s="362">
        <v>599.79999999999995</v>
      </c>
      <c r="R19" s="362">
        <v>654.6</v>
      </c>
      <c r="S19" s="362">
        <v>634.20000000000005</v>
      </c>
      <c r="T19" s="362">
        <v>596.70000000000005</v>
      </c>
      <c r="U19" s="362">
        <v>569.70000000000005</v>
      </c>
      <c r="V19" s="362">
        <v>540.20000000000005</v>
      </c>
      <c r="W19" s="362">
        <v>556.20000000000005</v>
      </c>
      <c r="X19" s="362">
        <v>628.79999999999995</v>
      </c>
      <c r="Y19" s="362">
        <v>682.2</v>
      </c>
      <c r="Z19" s="362">
        <v>723.4</v>
      </c>
      <c r="AA19" s="362">
        <v>695.3</v>
      </c>
      <c r="AB19" s="362">
        <v>709.6</v>
      </c>
      <c r="AC19" s="362">
        <v>593</v>
      </c>
      <c r="AD19" s="362">
        <v>610.4</v>
      </c>
      <c r="AE19" s="362">
        <v>592.70000000000005</v>
      </c>
      <c r="AF19" s="362">
        <v>592.4</v>
      </c>
      <c r="AG19" s="363">
        <v>543.4</v>
      </c>
      <c r="AH19" s="362">
        <v>537.1</v>
      </c>
      <c r="AI19" s="363">
        <v>538.5</v>
      </c>
      <c r="AJ19" s="363">
        <v>480.27357379</v>
      </c>
      <c r="AK19" s="363">
        <v>371.93457379</v>
      </c>
      <c r="AL19" s="363">
        <v>324.41557379</v>
      </c>
      <c r="AM19" s="363">
        <v>313.18917724800002</v>
      </c>
      <c r="AN19" s="362">
        <v>239.2</v>
      </c>
      <c r="AO19" s="362">
        <v>224.64111987000001</v>
      </c>
      <c r="AP19" s="362">
        <v>212.2</v>
      </c>
      <c r="AQ19" s="362">
        <v>367.5</v>
      </c>
      <c r="AR19" s="362">
        <v>404.5</v>
      </c>
      <c r="AS19" s="362">
        <v>620.70000000000005</v>
      </c>
      <c r="AT19" s="363">
        <v>735.9</v>
      </c>
      <c r="AU19" s="363">
        <v>725.2</v>
      </c>
      <c r="AV19" s="363">
        <v>660.7</v>
      </c>
      <c r="AW19" s="362">
        <v>454.7</v>
      </c>
      <c r="AX19" s="362">
        <v>342.8</v>
      </c>
      <c r="AY19" s="362">
        <v>192.6</v>
      </c>
      <c r="AZ19" s="362">
        <v>179.8</v>
      </c>
      <c r="BA19" s="362">
        <v>150.5</v>
      </c>
      <c r="BB19" s="363">
        <v>104.1</v>
      </c>
      <c r="BC19" s="363">
        <v>289.60000000000002</v>
      </c>
      <c r="BD19" s="363">
        <v>305</v>
      </c>
      <c r="BE19" s="362">
        <v>244.4</v>
      </c>
      <c r="BF19" s="362">
        <v>226.9</v>
      </c>
      <c r="BG19" s="1363">
        <v>208.3</v>
      </c>
      <c r="BH19" s="363">
        <v>182.5</v>
      </c>
      <c r="BI19" s="1363">
        <v>54.4</v>
      </c>
      <c r="BJ19" s="363">
        <v>49.1</v>
      </c>
      <c r="BK19" s="363">
        <v>14</v>
      </c>
      <c r="BL19" s="1363">
        <v>13.2</v>
      </c>
      <c r="BM19" s="1363">
        <v>12.5</v>
      </c>
      <c r="BN19" s="1363">
        <v>9.8000000000000007</v>
      </c>
      <c r="BO19" s="1363">
        <v>5.0999999999999996</v>
      </c>
      <c r="BP19" s="1363">
        <v>4.7</v>
      </c>
      <c r="BQ19" s="1363">
        <v>4.5400000000000009</v>
      </c>
      <c r="BR19" s="582">
        <v>2.5</v>
      </c>
      <c r="BS19" s="83"/>
      <c r="BT19" s="443"/>
    </row>
    <row r="20" spans="2:77" ht="19.5" customHeight="1">
      <c r="B20" s="74"/>
      <c r="C20" s="206"/>
      <c r="D20" s="1886" t="s">
        <v>19</v>
      </c>
      <c r="E20" s="1887"/>
      <c r="F20" s="208"/>
      <c r="H20" s="583" t="s">
        <v>406</v>
      </c>
      <c r="I20" s="584">
        <v>176998.5</v>
      </c>
      <c r="J20" s="584">
        <v>180768.9</v>
      </c>
      <c r="K20" s="584">
        <v>182395.6</v>
      </c>
      <c r="L20" s="584">
        <v>183882.5</v>
      </c>
      <c r="M20" s="584">
        <v>184204.7</v>
      </c>
      <c r="N20" s="584">
        <v>187854.9</v>
      </c>
      <c r="O20" s="584">
        <v>187767.7</v>
      </c>
      <c r="P20" s="584">
        <v>184070</v>
      </c>
      <c r="Q20" s="584">
        <v>180799.1</v>
      </c>
      <c r="R20" s="584">
        <v>185151.3</v>
      </c>
      <c r="S20" s="584">
        <v>187592.5</v>
      </c>
      <c r="T20" s="584">
        <v>187547.2</v>
      </c>
      <c r="U20" s="584">
        <v>187536.4</v>
      </c>
      <c r="V20" s="584">
        <v>190373.2</v>
      </c>
      <c r="W20" s="584">
        <v>192550.5</v>
      </c>
      <c r="X20" s="584">
        <v>196242.4</v>
      </c>
      <c r="Y20" s="584">
        <v>198820.3</v>
      </c>
      <c r="Z20" s="584">
        <v>197615.40000000002</v>
      </c>
      <c r="AA20" s="584">
        <v>203283.20000000001</v>
      </c>
      <c r="AB20" s="584">
        <v>207288.9</v>
      </c>
      <c r="AC20" s="584">
        <v>210764.09999999998</v>
      </c>
      <c r="AD20" s="584">
        <v>215069.2</v>
      </c>
      <c r="AE20" s="584">
        <v>218507.7</v>
      </c>
      <c r="AF20" s="584">
        <v>220598</v>
      </c>
      <c r="AG20" s="455">
        <v>220551.5</v>
      </c>
      <c r="AH20" s="454">
        <v>224759</v>
      </c>
      <c r="AI20" s="455">
        <v>230796.6</v>
      </c>
      <c r="AJ20" s="455">
        <v>234850.5</v>
      </c>
      <c r="AK20" s="455">
        <v>239194.1</v>
      </c>
      <c r="AL20" s="455">
        <v>244208.1</v>
      </c>
      <c r="AM20" s="455">
        <v>252170.9</v>
      </c>
      <c r="AN20" s="454">
        <v>257398.7</v>
      </c>
      <c r="AO20" s="454">
        <v>258088.49702704296</v>
      </c>
      <c r="AP20" s="454">
        <v>259762.59999999998</v>
      </c>
      <c r="AQ20" s="454">
        <v>261081</v>
      </c>
      <c r="AR20" s="454">
        <v>269006.2</v>
      </c>
      <c r="AS20" s="454">
        <v>280371.5</v>
      </c>
      <c r="AT20" s="455">
        <v>287211.90000000002</v>
      </c>
      <c r="AU20" s="455">
        <v>292071.40000000002</v>
      </c>
      <c r="AV20" s="455">
        <v>295456.90000000002</v>
      </c>
      <c r="AW20" s="454">
        <v>296610.2</v>
      </c>
      <c r="AX20" s="454">
        <v>301524.59999999998</v>
      </c>
      <c r="AY20" s="454">
        <v>311816.30000000005</v>
      </c>
      <c r="AZ20" s="454">
        <v>318684.30000000005</v>
      </c>
      <c r="BA20" s="454">
        <v>321295.90000000002</v>
      </c>
      <c r="BB20" s="455">
        <v>322595.40000000002</v>
      </c>
      <c r="BC20" s="455">
        <v>328619.5</v>
      </c>
      <c r="BD20" s="455">
        <v>328612.59999999998</v>
      </c>
      <c r="BE20" s="454">
        <v>326677.3</v>
      </c>
      <c r="BF20" s="454">
        <v>330270.5</v>
      </c>
      <c r="BG20" s="1351">
        <v>336375.7</v>
      </c>
      <c r="BH20" s="455">
        <v>341643.7</v>
      </c>
      <c r="BI20" s="1351">
        <v>343697.7</v>
      </c>
      <c r="BJ20" s="455">
        <v>351537</v>
      </c>
      <c r="BK20" s="455">
        <v>361815</v>
      </c>
      <c r="BL20" s="1351">
        <v>363590</v>
      </c>
      <c r="BM20" s="1351">
        <v>367019.9</v>
      </c>
      <c r="BN20" s="1351">
        <v>372212.1</v>
      </c>
      <c r="BO20" s="1351">
        <v>375457.1</v>
      </c>
      <c r="BP20" s="1351">
        <v>377471.4</v>
      </c>
      <c r="BQ20" s="1351">
        <v>379027.37530667603</v>
      </c>
      <c r="BR20" s="457">
        <f>BR10+BR14</f>
        <v>385066.53768038901</v>
      </c>
      <c r="BS20" s="83"/>
      <c r="BT20" s="443"/>
    </row>
    <row r="21" spans="2:77" ht="19.5" customHeight="1">
      <c r="B21" s="74"/>
      <c r="C21" s="206"/>
      <c r="D21" s="1886" t="s">
        <v>21</v>
      </c>
      <c r="E21" s="1887"/>
      <c r="F21" s="208"/>
      <c r="H21" s="434" t="s">
        <v>814</v>
      </c>
      <c r="I21" s="293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1"/>
      <c r="AH21" s="90"/>
      <c r="AI21" s="91"/>
      <c r="AJ21" s="91"/>
      <c r="AK21" s="91"/>
      <c r="AL21" s="91"/>
      <c r="AM21" s="91"/>
      <c r="AN21" s="90"/>
      <c r="AO21" s="90"/>
      <c r="AP21" s="90"/>
      <c r="AQ21" s="90"/>
      <c r="AR21" s="90"/>
      <c r="AS21" s="90"/>
      <c r="AT21" s="91"/>
      <c r="AU21" s="91"/>
      <c r="AV21" s="91"/>
      <c r="AW21" s="91"/>
      <c r="AX21" s="91"/>
      <c r="AY21" s="91"/>
      <c r="BC21" s="83"/>
      <c r="BD21" s="84"/>
      <c r="BE21" s="83"/>
      <c r="BF21" s="83"/>
      <c r="BG21" s="83"/>
      <c r="BH21" s="83"/>
      <c r="BI21" s="1370"/>
      <c r="BJ21" s="83"/>
      <c r="BK21" s="83"/>
      <c r="BL21" s="83"/>
      <c r="BM21" s="1370"/>
      <c r="BN21" s="83"/>
      <c r="BO21" s="83"/>
      <c r="BP21" s="83"/>
      <c r="BQ21" s="83"/>
      <c r="BR21" s="83"/>
      <c r="BS21" s="83"/>
    </row>
    <row r="22" spans="2:77" ht="19.5" customHeight="1">
      <c r="B22" s="74"/>
      <c r="C22" s="206"/>
      <c r="D22" s="1884" t="s">
        <v>23</v>
      </c>
      <c r="E22" s="1884"/>
      <c r="F22" s="1884"/>
      <c r="H22" s="434" t="s">
        <v>813</v>
      </c>
      <c r="I22" s="358"/>
      <c r="J22" s="248"/>
      <c r="K22" s="248"/>
      <c r="L22" s="248"/>
      <c r="M22" s="248"/>
      <c r="N22" s="248"/>
      <c r="O22" s="248"/>
      <c r="P22" s="248"/>
      <c r="Q22" s="248"/>
      <c r="R22" s="248"/>
      <c r="S22" s="248"/>
      <c r="T22" s="248"/>
      <c r="U22" s="248"/>
      <c r="V22" s="248"/>
      <c r="W22" s="248"/>
      <c r="X22" s="248"/>
      <c r="Y22" s="248"/>
      <c r="Z22" s="248"/>
      <c r="AA22" s="248"/>
      <c r="AB22" s="248"/>
      <c r="AC22" s="248"/>
      <c r="AD22" s="248"/>
      <c r="AE22" s="248"/>
      <c r="AF22" s="248"/>
      <c r="AG22" s="357"/>
      <c r="AH22" s="248"/>
      <c r="AI22" s="357"/>
      <c r="AJ22" s="357"/>
      <c r="AK22" s="357"/>
      <c r="AL22" s="357"/>
      <c r="AM22" s="357"/>
      <c r="AN22" s="248"/>
      <c r="AO22" s="248"/>
      <c r="AP22" s="248"/>
      <c r="AQ22" s="248"/>
      <c r="AR22" s="248"/>
      <c r="AS22" s="248"/>
      <c r="AT22" s="357"/>
      <c r="AU22" s="357"/>
      <c r="AV22" s="357"/>
      <c r="AW22" s="248"/>
      <c r="AX22" s="248"/>
      <c r="AY22" s="248"/>
      <c r="BD22" s="48"/>
      <c r="BI22" s="1482"/>
      <c r="BS22" s="83"/>
      <c r="BT22" s="1612"/>
    </row>
    <row r="23" spans="2:77" ht="19.5" customHeight="1">
      <c r="B23" s="71"/>
      <c r="C23" s="206"/>
      <c r="D23" s="1886" t="s">
        <v>22</v>
      </c>
      <c r="E23" s="1887"/>
      <c r="F23" s="208"/>
      <c r="H23" s="397"/>
      <c r="I23" s="459"/>
      <c r="J23" s="309"/>
      <c r="K23" s="309"/>
      <c r="L23" s="309"/>
      <c r="M23" s="309"/>
      <c r="N23" s="309"/>
      <c r="O23" s="309"/>
      <c r="P23" s="309"/>
      <c r="Q23" s="309"/>
      <c r="R23" s="309"/>
      <c r="S23" s="309"/>
      <c r="T23" s="309"/>
      <c r="U23" s="309"/>
      <c r="V23" s="309"/>
      <c r="W23" s="309"/>
      <c r="X23" s="309"/>
      <c r="Y23" s="309"/>
      <c r="Z23" s="309"/>
      <c r="AA23" s="309"/>
      <c r="AB23" s="309"/>
      <c r="AC23" s="309"/>
      <c r="AD23" s="309"/>
      <c r="AE23" s="309"/>
      <c r="AF23" s="309"/>
      <c r="AG23" s="310"/>
      <c r="AH23" s="309"/>
      <c r="AI23" s="310"/>
      <c r="AJ23" s="310"/>
      <c r="AK23" s="310"/>
      <c r="AL23" s="310"/>
      <c r="AM23" s="310"/>
      <c r="AN23" s="309"/>
      <c r="AO23" s="309"/>
      <c r="AP23" s="309"/>
      <c r="AQ23" s="309"/>
      <c r="AR23" s="309"/>
      <c r="AS23" s="309"/>
      <c r="AT23" s="310"/>
      <c r="AU23" s="310"/>
      <c r="AV23" s="310"/>
      <c r="AW23" s="309"/>
      <c r="AX23" s="309"/>
      <c r="AY23" s="309"/>
      <c r="BD23" s="48"/>
      <c r="BS23" s="83"/>
    </row>
    <row r="24" spans="2:77" ht="19.5" customHeight="1">
      <c r="B24" s="71"/>
      <c r="C24" s="206"/>
      <c r="D24" s="1886" t="s">
        <v>28</v>
      </c>
      <c r="E24" s="1887"/>
      <c r="F24" s="208"/>
      <c r="H24" s="264" t="s">
        <v>495</v>
      </c>
      <c r="I24" s="554"/>
      <c r="J24" s="554"/>
      <c r="K24" s="554"/>
      <c r="L24" s="554"/>
      <c r="M24" s="554"/>
      <c r="N24" s="554"/>
      <c r="O24" s="554"/>
      <c r="P24" s="554"/>
      <c r="Q24" s="554"/>
      <c r="R24" s="554"/>
      <c r="S24" s="554"/>
      <c r="T24" s="554"/>
      <c r="U24" s="554"/>
      <c r="V24" s="554"/>
      <c r="W24" s="554"/>
      <c r="X24" s="554"/>
      <c r="Y24" s="554"/>
      <c r="Z24" s="554"/>
      <c r="AA24" s="554"/>
      <c r="AB24" s="554"/>
      <c r="AC24" s="554"/>
      <c r="AD24" s="554"/>
      <c r="AE24" s="554"/>
      <c r="AF24" s="554"/>
      <c r="AG24" s="555"/>
      <c r="AH24" s="554"/>
      <c r="AI24" s="555"/>
      <c r="AJ24" s="555"/>
      <c r="AK24" s="555"/>
      <c r="AL24" s="555"/>
      <c r="AM24" s="555" t="s">
        <v>496</v>
      </c>
      <c r="AN24" s="554"/>
      <c r="AO24" s="554"/>
      <c r="AP24" s="554"/>
      <c r="AQ24" s="554"/>
      <c r="AR24" s="554"/>
      <c r="AS24" s="554"/>
      <c r="AT24" s="555"/>
      <c r="AU24" s="555"/>
      <c r="AV24" s="555"/>
      <c r="AW24" s="554"/>
      <c r="AX24" s="554"/>
      <c r="AY24" s="554"/>
      <c r="AZ24" s="554"/>
      <c r="BA24" s="555"/>
      <c r="BB24" s="555"/>
      <c r="BC24" s="555"/>
      <c r="BD24" s="555"/>
      <c r="BE24" s="555"/>
      <c r="BF24" s="555"/>
      <c r="BG24" s="555"/>
      <c r="BH24" s="1451"/>
      <c r="BI24" s="1477"/>
      <c r="BJ24" s="1309"/>
      <c r="BK24" s="1557"/>
      <c r="BL24" s="1557"/>
      <c r="BM24" s="1557"/>
      <c r="BN24" s="1557"/>
      <c r="BO24" s="1557"/>
      <c r="BP24" s="1557"/>
      <c r="BQ24" s="1557"/>
      <c r="BR24" s="1557"/>
      <c r="BS24" s="83"/>
    </row>
    <row r="25" spans="2:77" ht="19.5" customHeight="1" thickBot="1">
      <c r="B25" s="71"/>
      <c r="C25" s="206"/>
      <c r="D25" s="1886" t="s">
        <v>26</v>
      </c>
      <c r="E25" s="1887"/>
      <c r="F25" s="208"/>
      <c r="H25" s="267"/>
      <c r="I25" s="288" t="s">
        <v>392</v>
      </c>
      <c r="J25" s="288" t="s">
        <v>393</v>
      </c>
      <c r="K25" s="288" t="s">
        <v>394</v>
      </c>
      <c r="L25" s="288" t="s">
        <v>395</v>
      </c>
      <c r="M25" s="288" t="s">
        <v>152</v>
      </c>
      <c r="N25" s="288" t="s">
        <v>153</v>
      </c>
      <c r="O25" s="288" t="s">
        <v>154</v>
      </c>
      <c r="P25" s="288" t="s">
        <v>155</v>
      </c>
      <c r="Q25" s="288" t="s">
        <v>156</v>
      </c>
      <c r="R25" s="288" t="s">
        <v>157</v>
      </c>
      <c r="S25" s="288" t="s">
        <v>158</v>
      </c>
      <c r="T25" s="288" t="s">
        <v>159</v>
      </c>
      <c r="U25" s="288" t="s">
        <v>160</v>
      </c>
      <c r="V25" s="288" t="s">
        <v>161</v>
      </c>
      <c r="W25" s="288" t="s">
        <v>162</v>
      </c>
      <c r="X25" s="288" t="s">
        <v>163</v>
      </c>
      <c r="Y25" s="288" t="s">
        <v>164</v>
      </c>
      <c r="Z25" s="288" t="s">
        <v>165</v>
      </c>
      <c r="AA25" s="288" t="s">
        <v>166</v>
      </c>
      <c r="AB25" s="288" t="s">
        <v>167</v>
      </c>
      <c r="AC25" s="288" t="s">
        <v>168</v>
      </c>
      <c r="AD25" s="288" t="s">
        <v>169</v>
      </c>
      <c r="AE25" s="288" t="s">
        <v>170</v>
      </c>
      <c r="AF25" s="288" t="s">
        <v>338</v>
      </c>
      <c r="AG25" s="288" t="s">
        <v>339</v>
      </c>
      <c r="AH25" s="288" t="s">
        <v>173</v>
      </c>
      <c r="AI25" s="288" t="s">
        <v>174</v>
      </c>
      <c r="AJ25" s="288" t="s">
        <v>175</v>
      </c>
      <c r="AK25" s="288" t="s">
        <v>176</v>
      </c>
      <c r="AL25" s="288" t="s">
        <v>177</v>
      </c>
      <c r="AM25" s="288" t="s">
        <v>178</v>
      </c>
      <c r="AN25" s="288" t="s">
        <v>179</v>
      </c>
      <c r="AO25" s="288" t="s">
        <v>408</v>
      </c>
      <c r="AP25" s="288" t="s">
        <v>497</v>
      </c>
      <c r="AQ25" s="288" t="s">
        <v>409</v>
      </c>
      <c r="AR25" s="78" t="s">
        <v>341</v>
      </c>
      <c r="AS25" s="78" t="s">
        <v>342</v>
      </c>
      <c r="AT25" s="78" t="s">
        <v>185</v>
      </c>
      <c r="AU25" s="78" t="s">
        <v>498</v>
      </c>
      <c r="AV25" s="81" t="s">
        <v>187</v>
      </c>
      <c r="AW25" s="81" t="s">
        <v>345</v>
      </c>
      <c r="AX25" s="81" t="s">
        <v>411</v>
      </c>
      <c r="AY25" s="81" t="s">
        <v>347</v>
      </c>
      <c r="AZ25" s="81" t="s">
        <v>348</v>
      </c>
      <c r="BA25" s="81" t="s">
        <v>192</v>
      </c>
      <c r="BB25" s="81" t="s">
        <v>193</v>
      </c>
      <c r="BC25" s="81" t="s">
        <v>194</v>
      </c>
      <c r="BD25" s="81" t="s">
        <v>195</v>
      </c>
      <c r="BE25" s="81" t="str">
        <f>BE9</f>
        <v>Mar. 23</v>
      </c>
      <c r="BF25" s="81" t="str">
        <f t="shared" ref="BF25:BN25" si="0">BF9</f>
        <v>Jun. 23</v>
      </c>
      <c r="BG25" s="81" t="str">
        <f t="shared" si="0"/>
        <v>Sep. 23</v>
      </c>
      <c r="BH25" s="81" t="str">
        <f t="shared" si="0"/>
        <v>Dec. 23</v>
      </c>
      <c r="BI25" s="81" t="str">
        <f t="shared" si="0"/>
        <v>Mar. 24</v>
      </c>
      <c r="BJ25" s="81" t="str">
        <f t="shared" si="0"/>
        <v>Jun. 24</v>
      </c>
      <c r="BK25" s="81" t="str">
        <f t="shared" si="0"/>
        <v>Sep. 24</v>
      </c>
      <c r="BL25" s="81" t="str">
        <f t="shared" si="0"/>
        <v>Dec. 24</v>
      </c>
      <c r="BM25" s="81" t="str">
        <f t="shared" si="0"/>
        <v>Mar. 25</v>
      </c>
      <c r="BN25" s="81" t="str">
        <f t="shared" si="0"/>
        <v>Jun. 25</v>
      </c>
      <c r="BO25" s="81" t="s">
        <v>858</v>
      </c>
      <c r="BP25" s="81" t="str">
        <f>BP9</f>
        <v>Dec. 25</v>
      </c>
      <c r="BQ25" s="1778" t="str">
        <f>BQ9</f>
        <v>Mar. 26</v>
      </c>
      <c r="BR25" s="81" t="str">
        <f t="shared" ref="BR25" si="1">BR9</f>
        <v>Jun. 26(E)</v>
      </c>
      <c r="BS25" s="83"/>
    </row>
    <row r="26" spans="2:77" ht="19.5" customHeight="1">
      <c r="B26" s="71"/>
      <c r="C26" s="206"/>
      <c r="D26" s="1886" t="s">
        <v>30</v>
      </c>
      <c r="E26" s="1887"/>
      <c r="F26" s="208"/>
      <c r="H26" s="577" t="s">
        <v>486</v>
      </c>
      <c r="I26" s="585">
        <v>0.55659963220027286</v>
      </c>
      <c r="J26" s="585">
        <v>0.55805340409771809</v>
      </c>
      <c r="K26" s="585">
        <v>0.55845700225224737</v>
      </c>
      <c r="L26" s="585">
        <v>0.55865892621646984</v>
      </c>
      <c r="M26" s="585">
        <v>0.54949140819968212</v>
      </c>
      <c r="N26" s="585">
        <v>0.54596233582408549</v>
      </c>
      <c r="O26" s="585">
        <v>0.54458461173034545</v>
      </c>
      <c r="P26" s="585">
        <v>0.54811973705655459</v>
      </c>
      <c r="Q26" s="585">
        <v>0.54605692174352638</v>
      </c>
      <c r="R26" s="585">
        <v>0.54445148373249341</v>
      </c>
      <c r="S26" s="585">
        <v>0.54711888801524577</v>
      </c>
      <c r="T26" s="585">
        <v>0.55165739611148557</v>
      </c>
      <c r="U26" s="585">
        <v>0.54853351136099449</v>
      </c>
      <c r="V26" s="585">
        <v>0.5529775199450343</v>
      </c>
      <c r="W26" s="585">
        <v>0.55660359230435652</v>
      </c>
      <c r="X26" s="585">
        <v>0.56843984786162416</v>
      </c>
      <c r="Y26" s="585">
        <v>0.55962695962132636</v>
      </c>
      <c r="Z26" s="585">
        <v>0.54505418100006375</v>
      </c>
      <c r="AA26" s="585">
        <v>0.54916441693164997</v>
      </c>
      <c r="AB26" s="585">
        <v>0.55614410612435106</v>
      </c>
      <c r="AC26" s="585">
        <v>0.55408250266530212</v>
      </c>
      <c r="AD26" s="585">
        <v>0.55370643495209915</v>
      </c>
      <c r="AE26" s="585">
        <v>0.5558870465434399</v>
      </c>
      <c r="AF26" s="585">
        <v>0.55820859663278899</v>
      </c>
      <c r="AG26" s="405">
        <v>0.55223745927821843</v>
      </c>
      <c r="AH26" s="404">
        <v>0.54912328316107473</v>
      </c>
      <c r="AI26" s="405">
        <v>0.54844482111088289</v>
      </c>
      <c r="AJ26" s="405">
        <v>0.55251276876140354</v>
      </c>
      <c r="AK26" s="405">
        <v>0.54743699781892607</v>
      </c>
      <c r="AL26" s="405">
        <v>0.5473311491305981</v>
      </c>
      <c r="AM26" s="405">
        <v>0.54548839150752126</v>
      </c>
      <c r="AN26" s="402">
        <v>0.54880774456125847</v>
      </c>
      <c r="AO26" s="402">
        <v>0.55137152954109869</v>
      </c>
      <c r="AP26" s="402">
        <v>0.54881380152493087</v>
      </c>
      <c r="AQ26" s="402">
        <v>0.54765609140458327</v>
      </c>
      <c r="AR26" s="402">
        <v>0.54997282590512786</v>
      </c>
      <c r="AS26" s="402">
        <v>0.54423184952821524</v>
      </c>
      <c r="AT26" s="403">
        <v>0.53639525381782582</v>
      </c>
      <c r="AU26" s="403">
        <v>0.54038224899801901</v>
      </c>
      <c r="AV26" s="403">
        <v>0.54800000000000004</v>
      </c>
      <c r="AW26" s="402">
        <v>0.54900000000000004</v>
      </c>
      <c r="AX26" s="402">
        <v>0.54500000000000004</v>
      </c>
      <c r="AY26" s="402">
        <v>0.54400000000000004</v>
      </c>
      <c r="AZ26" s="402">
        <v>0.53400000000000003</v>
      </c>
      <c r="BA26" s="402">
        <v>0.52200000000000002</v>
      </c>
      <c r="BB26" s="403">
        <v>0.51411024459741206</v>
      </c>
      <c r="BC26" s="403">
        <v>0.50435990560511468</v>
      </c>
      <c r="BD26" s="403">
        <v>0.505</v>
      </c>
      <c r="BE26" s="402">
        <v>0.49716983702265205</v>
      </c>
      <c r="BF26" s="402">
        <v>0.49351819190633134</v>
      </c>
      <c r="BG26" s="1365">
        <v>0.48749716462871723</v>
      </c>
      <c r="BH26" s="569">
        <v>0.48731002503485354</v>
      </c>
      <c r="BI26" s="1365">
        <v>0.48641931557877754</v>
      </c>
      <c r="BJ26" s="403">
        <v>0.48795973112360858</v>
      </c>
      <c r="BK26" s="403">
        <v>0.48685129140582895</v>
      </c>
      <c r="BL26" s="1414">
        <v>0.48616271074562006</v>
      </c>
      <c r="BM26" s="1414">
        <v>0.48796291427249583</v>
      </c>
      <c r="BN26" s="1414">
        <v>0.4856840560663373</v>
      </c>
      <c r="BO26" s="1414">
        <v>0.48484297771695212</v>
      </c>
      <c r="BP26" s="1414">
        <v>0.48589985890321752</v>
      </c>
      <c r="BQ26" s="1414">
        <v>0.48189747594109161</v>
      </c>
      <c r="BR26" s="1240">
        <f>BR10/$BR$20</f>
        <v>0.47887139594595612</v>
      </c>
      <c r="BS26" s="83"/>
      <c r="BT26" s="401"/>
      <c r="BU26" s="401"/>
      <c r="BV26" s="401"/>
      <c r="BW26" s="401"/>
      <c r="BX26" s="401"/>
      <c r="BY26" s="401"/>
    </row>
    <row r="27" spans="2:77" ht="19.5" customHeight="1">
      <c r="B27" s="71"/>
      <c r="C27" s="206"/>
      <c r="D27" s="1886" t="s">
        <v>33</v>
      </c>
      <c r="E27" s="1887"/>
      <c r="F27" s="208"/>
      <c r="H27" s="340" t="s">
        <v>487</v>
      </c>
      <c r="I27" s="586">
        <v>0.24138114164809304</v>
      </c>
      <c r="J27" s="586">
        <v>0.23891443716258717</v>
      </c>
      <c r="K27" s="586">
        <v>0.23899644508968418</v>
      </c>
      <c r="L27" s="586">
        <v>0.24412763585441791</v>
      </c>
      <c r="M27" s="586">
        <v>0.23901290249380172</v>
      </c>
      <c r="N27" s="586">
        <v>0.23421214990931832</v>
      </c>
      <c r="O27" s="586">
        <v>0.23406581643168659</v>
      </c>
      <c r="P27" s="586">
        <v>0.2405041560275982</v>
      </c>
      <c r="Q27" s="586">
        <v>0.23874897607344284</v>
      </c>
      <c r="R27" s="586">
        <v>0.23834561248017164</v>
      </c>
      <c r="S27" s="586">
        <v>0.23898876554233245</v>
      </c>
      <c r="T27" s="586">
        <v>0.24480024228567526</v>
      </c>
      <c r="U27" s="586">
        <v>0.24481593973223334</v>
      </c>
      <c r="V27" s="586">
        <v>0.25330508706057364</v>
      </c>
      <c r="W27" s="586">
        <v>0.25596453917284034</v>
      </c>
      <c r="X27" s="586">
        <v>0.2659644398967807</v>
      </c>
      <c r="Y27" s="586">
        <v>0.26137471877871626</v>
      </c>
      <c r="Z27" s="586">
        <v>0.25009994160374138</v>
      </c>
      <c r="AA27" s="586">
        <v>0.25141821852469853</v>
      </c>
      <c r="AB27" s="586">
        <v>0.25761678507628727</v>
      </c>
      <c r="AC27" s="586">
        <v>0.25691567017343087</v>
      </c>
      <c r="AD27" s="586">
        <v>0.25715072172119485</v>
      </c>
      <c r="AE27" s="586">
        <v>0.26033499048317288</v>
      </c>
      <c r="AF27" s="586">
        <v>0.26497747033064667</v>
      </c>
      <c r="AG27" s="587">
        <v>0.2629254391831386</v>
      </c>
      <c r="AH27" s="588">
        <v>0.26270271713257315</v>
      </c>
      <c r="AI27" s="587">
        <v>0.26129804338538781</v>
      </c>
      <c r="AJ27" s="587">
        <v>0.26425491961907682</v>
      </c>
      <c r="AK27" s="587">
        <v>0.26319963577696942</v>
      </c>
      <c r="AL27" s="587">
        <v>0.26436060065165734</v>
      </c>
      <c r="AM27" s="587">
        <v>0.26603228207537033</v>
      </c>
      <c r="AN27" s="589">
        <v>0.27153167440239595</v>
      </c>
      <c r="AO27" s="589">
        <v>0.27777139188988825</v>
      </c>
      <c r="AP27" s="589">
        <v>0.27650862749294935</v>
      </c>
      <c r="AQ27" s="589">
        <v>0.27606796358218333</v>
      </c>
      <c r="AR27" s="589">
        <v>0.28712014816015397</v>
      </c>
      <c r="AS27" s="589">
        <v>0.29281185855195696</v>
      </c>
      <c r="AT27" s="590">
        <v>0.28592791593941613</v>
      </c>
      <c r="AU27" s="590">
        <v>0.28526243925286759</v>
      </c>
      <c r="AV27" s="590">
        <v>0.29099999999999998</v>
      </c>
      <c r="AW27" s="589">
        <v>0.29299999999999998</v>
      </c>
      <c r="AX27" s="589">
        <v>0.28799999999999998</v>
      </c>
      <c r="AY27" s="589">
        <v>0.29099999999999998</v>
      </c>
      <c r="AZ27" s="589">
        <v>0.28899999999999998</v>
      </c>
      <c r="BA27" s="589">
        <v>0.28438862743035309</v>
      </c>
      <c r="BB27" s="590">
        <v>0.28049749004480534</v>
      </c>
      <c r="BC27" s="590">
        <v>0.27751457232452731</v>
      </c>
      <c r="BD27" s="590">
        <v>0.28299999999999997</v>
      </c>
      <c r="BE27" s="589">
        <v>0.27738995026590463</v>
      </c>
      <c r="BF27" s="589">
        <v>0.27706925081107758</v>
      </c>
      <c r="BG27" s="1364">
        <v>0.27591856367745948</v>
      </c>
      <c r="BH27" s="589">
        <v>0.27933692323318121</v>
      </c>
      <c r="BI27" s="589">
        <v>0.28420585881139149</v>
      </c>
      <c r="BJ27" s="1364">
        <v>0.28865723949399352</v>
      </c>
      <c r="BK27" s="590">
        <v>0.2923516161574285</v>
      </c>
      <c r="BL27" s="590">
        <v>0.29176214967408343</v>
      </c>
      <c r="BM27" s="1658">
        <v>0.29603244946663654</v>
      </c>
      <c r="BN27" s="1658">
        <v>0.29641773127720972</v>
      </c>
      <c r="BO27" s="1658">
        <v>0.29821038707124697</v>
      </c>
      <c r="BP27" s="1658">
        <v>0.30008551641263415</v>
      </c>
      <c r="BQ27" s="1658">
        <v>0.29777003777792321</v>
      </c>
      <c r="BR27" s="1705">
        <f t="shared" ref="BR27:BR35" si="2">BR11/$BR$20</f>
        <v>0.29641501319211616</v>
      </c>
      <c r="BS27" s="83"/>
      <c r="BT27" s="401"/>
      <c r="BU27" s="401"/>
      <c r="BV27" s="401"/>
      <c r="BW27" s="401"/>
      <c r="BX27" s="401"/>
      <c r="BY27" s="401"/>
    </row>
    <row r="28" spans="2:77" ht="19.5" customHeight="1">
      <c r="B28" s="71"/>
      <c r="C28" s="1875"/>
      <c r="D28" s="1875"/>
      <c r="E28" s="1876"/>
      <c r="F28" s="56"/>
      <c r="H28" s="340" t="s">
        <v>489</v>
      </c>
      <c r="I28" s="588">
        <v>0.19151066251973886</v>
      </c>
      <c r="J28" s="588">
        <v>0.19502303770172855</v>
      </c>
      <c r="K28" s="588">
        <v>0.1947168681700655</v>
      </c>
      <c r="L28" s="588">
        <v>0.19234076108384429</v>
      </c>
      <c r="M28" s="588">
        <v>0.19132682282265329</v>
      </c>
      <c r="N28" s="588">
        <v>0.18934347733277118</v>
      </c>
      <c r="O28" s="588">
        <v>0.19657960341421873</v>
      </c>
      <c r="P28" s="588">
        <v>0.19253544847069048</v>
      </c>
      <c r="Q28" s="588">
        <v>0.19479466435397078</v>
      </c>
      <c r="R28" s="588">
        <v>0.1966732072634651</v>
      </c>
      <c r="S28" s="588">
        <v>0.20090302117621975</v>
      </c>
      <c r="T28" s="588">
        <v>0.20063216086403848</v>
      </c>
      <c r="U28" s="588">
        <v>0.19978468180043982</v>
      </c>
      <c r="V28" s="588">
        <v>0.19850325571036256</v>
      </c>
      <c r="W28" s="588">
        <v>0.20170916201204359</v>
      </c>
      <c r="X28" s="588">
        <v>0.20475748360191273</v>
      </c>
      <c r="Y28" s="588">
        <v>0.20159410281545698</v>
      </c>
      <c r="Z28" s="588">
        <v>0.19023061967842586</v>
      </c>
      <c r="AA28" s="588">
        <v>0.19081458772785945</v>
      </c>
      <c r="AB28" s="588">
        <v>0.18940570382688121</v>
      </c>
      <c r="AC28" s="588">
        <v>0.18700765452940044</v>
      </c>
      <c r="AD28" s="588">
        <v>0.18320382462946808</v>
      </c>
      <c r="AE28" s="588">
        <v>0.18069981057875764</v>
      </c>
      <c r="AF28" s="588">
        <v>0.17747894359876337</v>
      </c>
      <c r="AG28" s="587">
        <v>0.17514031870107435</v>
      </c>
      <c r="AH28" s="588">
        <v>0.17181603406315207</v>
      </c>
      <c r="AI28" s="587">
        <v>0.16480355429846019</v>
      </c>
      <c r="AJ28" s="587">
        <v>0.16113612702549068</v>
      </c>
      <c r="AK28" s="587">
        <v>0.15285661310207901</v>
      </c>
      <c r="AL28" s="587">
        <v>0.146821501825697</v>
      </c>
      <c r="AM28" s="587">
        <v>0.14022791686114458</v>
      </c>
      <c r="AN28" s="589">
        <v>0.13376330183485774</v>
      </c>
      <c r="AO28" s="589">
        <v>0.13027684029604358</v>
      </c>
      <c r="AP28" s="589">
        <v>0.12608358555080679</v>
      </c>
      <c r="AQ28" s="589">
        <v>0.12638491502637111</v>
      </c>
      <c r="AR28" s="589">
        <v>0.11833556252606817</v>
      </c>
      <c r="AS28" s="588">
        <v>0.111</v>
      </c>
      <c r="AT28" s="587">
        <v>0.10778209398705275</v>
      </c>
      <c r="AU28" s="587">
        <v>0</v>
      </c>
      <c r="AV28" s="587">
        <v>0.10299999999999999</v>
      </c>
      <c r="AW28" s="588">
        <v>0.10199999999999999</v>
      </c>
      <c r="AX28" s="588">
        <v>0.10100000000000001</v>
      </c>
      <c r="AY28" s="588">
        <v>9.9000000000000005E-2</v>
      </c>
      <c r="AZ28" s="588">
        <v>9.6000000000000002E-2</v>
      </c>
      <c r="BA28" s="588">
        <v>9.4E-2</v>
      </c>
      <c r="BB28" s="590">
        <v>9.3322641597254632E-2</v>
      </c>
      <c r="BC28" s="590">
        <v>9.1273341965403765E-2</v>
      </c>
      <c r="BD28" s="590">
        <v>9.1264376190203611E-2</v>
      </c>
      <c r="BE28" s="589">
        <v>9.1430595269398882E-2</v>
      </c>
      <c r="BF28" s="589">
        <v>9.3455213226733849E-2</v>
      </c>
      <c r="BG28" s="1364">
        <v>9.4557662756257363E-2</v>
      </c>
      <c r="BH28" s="589">
        <v>9.5075073826913825E-2</v>
      </c>
      <c r="BI28" s="589">
        <v>0.10004896745017496</v>
      </c>
      <c r="BJ28" s="1364">
        <v>0.1029595746678159</v>
      </c>
      <c r="BK28" s="590">
        <v>0.102816632809585</v>
      </c>
      <c r="BL28" s="590">
        <v>0.10047856101652961</v>
      </c>
      <c r="BM28" s="1658">
        <v>9.8555963859180376E-2</v>
      </c>
      <c r="BN28" s="1658">
        <v>9.6063478478241343E-2</v>
      </c>
      <c r="BO28" s="1658">
        <v>9.3179757552592377E-2</v>
      </c>
      <c r="BP28" s="1658">
        <v>9.0128682596880186E-2</v>
      </c>
      <c r="BQ28" s="1658">
        <v>8.6919843120417797E-2</v>
      </c>
      <c r="BR28" s="1705">
        <f t="shared" si="2"/>
        <v>8.3377798012270965E-2</v>
      </c>
      <c r="BS28" s="83"/>
      <c r="BT28" s="401"/>
      <c r="BU28" s="401"/>
      <c r="BV28" s="401"/>
      <c r="BW28" s="401"/>
      <c r="BX28" s="401"/>
      <c r="BY28" s="401"/>
    </row>
    <row r="29" spans="2:77" ht="19.5" customHeight="1">
      <c r="B29" s="245"/>
      <c r="C29" s="1875" t="s">
        <v>7</v>
      </c>
      <c r="D29" s="1875"/>
      <c r="E29" s="1890"/>
      <c r="F29" s="75"/>
      <c r="H29" s="340" t="s">
        <v>488</v>
      </c>
      <c r="I29" s="586">
        <v>0.31521905552871921</v>
      </c>
      <c r="J29" s="586">
        <v>0.319138966935131</v>
      </c>
      <c r="K29" s="586">
        <v>0.31946055716256311</v>
      </c>
      <c r="L29" s="586">
        <v>0.31453183418759262</v>
      </c>
      <c r="M29" s="586">
        <v>0.31047850570588043</v>
      </c>
      <c r="N29" s="586">
        <v>0.31175071824051437</v>
      </c>
      <c r="O29" s="586">
        <v>0.31051932787162007</v>
      </c>
      <c r="P29" s="586">
        <v>0.30761558102895636</v>
      </c>
      <c r="Q29" s="586">
        <v>0.30730794567008352</v>
      </c>
      <c r="R29" s="586">
        <v>0.3061058712523218</v>
      </c>
      <c r="S29" s="586">
        <v>0.30813012247291338</v>
      </c>
      <c r="T29" s="586">
        <v>0.30685768702491961</v>
      </c>
      <c r="U29" s="586">
        <v>0.30371757162876112</v>
      </c>
      <c r="V29" s="586">
        <v>0.2996724328844606</v>
      </c>
      <c r="W29" s="586">
        <v>0.30063957247579209</v>
      </c>
      <c r="X29" s="586">
        <v>0.30247540796484351</v>
      </c>
      <c r="Y29" s="586">
        <v>0.29825224084261015</v>
      </c>
      <c r="Z29" s="586">
        <v>0.29495423939632232</v>
      </c>
      <c r="AA29" s="586">
        <v>0.29774619840695149</v>
      </c>
      <c r="AB29" s="586">
        <v>0.29852732104806384</v>
      </c>
      <c r="AC29" s="586">
        <v>0.29716683249187126</v>
      </c>
      <c r="AD29" s="586">
        <v>0.29655571323090429</v>
      </c>
      <c r="AE29" s="586">
        <v>0.29555205606026697</v>
      </c>
      <c r="AF29" s="586">
        <v>0.29323112630214232</v>
      </c>
      <c r="AG29" s="587">
        <v>0.28931202009507984</v>
      </c>
      <c r="AH29" s="588">
        <v>0.28642056602850163</v>
      </c>
      <c r="AI29" s="587">
        <v>0.28714677772549507</v>
      </c>
      <c r="AJ29" s="587">
        <v>0.28825784914232672</v>
      </c>
      <c r="AK29" s="587">
        <v>0.28423736204195671</v>
      </c>
      <c r="AL29" s="587">
        <v>0.28297054847894071</v>
      </c>
      <c r="AM29" s="587">
        <v>0.27945610943215093</v>
      </c>
      <c r="AN29" s="589">
        <v>0.27727607015886246</v>
      </c>
      <c r="AO29" s="589">
        <v>0.27360013765121038</v>
      </c>
      <c r="AP29" s="589">
        <v>0.27230517403198146</v>
      </c>
      <c r="AQ29" s="589">
        <v>0.27158812782239994</v>
      </c>
      <c r="AR29" s="589">
        <v>0.26285267774497389</v>
      </c>
      <c r="AS29" s="589">
        <v>0.25141999097625828</v>
      </c>
      <c r="AT29" s="590">
        <v>0.25046733787840958</v>
      </c>
      <c r="AU29" s="590">
        <v>0.2551198097451513</v>
      </c>
      <c r="AV29" s="590">
        <v>0.25700000000000001</v>
      </c>
      <c r="AW29" s="589">
        <v>0.25600000000000001</v>
      </c>
      <c r="AX29" s="589">
        <v>0.25700000000000001</v>
      </c>
      <c r="AY29" s="589">
        <v>0.253</v>
      </c>
      <c r="AZ29" s="589">
        <v>0.245</v>
      </c>
      <c r="BA29" s="589">
        <v>0.23799999999999999</v>
      </c>
      <c r="BB29" s="590">
        <v>0.23361275455260677</v>
      </c>
      <c r="BC29" s="590">
        <v>0.22684533328058742</v>
      </c>
      <c r="BD29" s="590">
        <v>0.222</v>
      </c>
      <c r="BE29" s="589">
        <v>0.21977988675674742</v>
      </c>
      <c r="BF29" s="589">
        <v>0.21644894109525373</v>
      </c>
      <c r="BG29" s="1364">
        <v>0.21157860095125774</v>
      </c>
      <c r="BH29" s="589">
        <v>0.20797310180167231</v>
      </c>
      <c r="BI29" s="589">
        <v>0.202213456767386</v>
      </c>
      <c r="BJ29" s="1364">
        <v>0.19930249162961508</v>
      </c>
      <c r="BK29" s="590">
        <v>0.19449967524840042</v>
      </c>
      <c r="BL29" s="1658">
        <v>0.19440056107153664</v>
      </c>
      <c r="BM29" s="1658">
        <v>0.19193046480585929</v>
      </c>
      <c r="BN29" s="1658">
        <v>0.18926622332062767</v>
      </c>
      <c r="BO29" s="1658">
        <v>0.18663259064570514</v>
      </c>
      <c r="BP29" s="1658">
        <v>0.1858143424905834</v>
      </c>
      <c r="BQ29" s="1658">
        <v>0.1841274381631684</v>
      </c>
      <c r="BR29" s="1705">
        <f t="shared" si="2"/>
        <v>0.18245638275383994</v>
      </c>
      <c r="BS29" s="83"/>
      <c r="BT29" s="401"/>
      <c r="BU29" s="401"/>
      <c r="BV29" s="401"/>
      <c r="BW29" s="401"/>
      <c r="BX29" s="401"/>
      <c r="BY29" s="401"/>
    </row>
    <row r="30" spans="2:77" ht="19.5" customHeight="1">
      <c r="B30" s="245"/>
      <c r="C30" s="56"/>
      <c r="D30" s="235"/>
      <c r="E30" s="283"/>
      <c r="F30" s="56"/>
      <c r="H30" s="580" t="s">
        <v>490</v>
      </c>
      <c r="I30" s="421">
        <v>0.44340036779972708</v>
      </c>
      <c r="J30" s="421">
        <v>0.44194659590228186</v>
      </c>
      <c r="K30" s="421">
        <v>0.44154299774775269</v>
      </c>
      <c r="L30" s="421">
        <v>0.44134107378353021</v>
      </c>
      <c r="M30" s="421">
        <v>0.45050859180031777</v>
      </c>
      <c r="N30" s="421">
        <v>0.45403766417591451</v>
      </c>
      <c r="O30" s="421">
        <v>0.45541538826965444</v>
      </c>
      <c r="P30" s="421">
        <v>0.45188026294344547</v>
      </c>
      <c r="Q30" s="421">
        <v>0.45394307825647362</v>
      </c>
      <c r="R30" s="421">
        <v>0.45554851626750664</v>
      </c>
      <c r="S30" s="421">
        <v>0.45288111198475423</v>
      </c>
      <c r="T30" s="421">
        <v>0.44834260388851438</v>
      </c>
      <c r="U30" s="421">
        <v>0.45146648863900551</v>
      </c>
      <c r="V30" s="421">
        <v>0.4470224800549657</v>
      </c>
      <c r="W30" s="421">
        <v>0.44339640769564348</v>
      </c>
      <c r="X30" s="421">
        <v>0.43156015213837579</v>
      </c>
      <c r="Y30" s="421">
        <v>0.44037304037867364</v>
      </c>
      <c r="Z30" s="421">
        <v>0.45494581899993619</v>
      </c>
      <c r="AA30" s="421">
        <v>0.45083558306834998</v>
      </c>
      <c r="AB30" s="421">
        <v>0.44385589387564889</v>
      </c>
      <c r="AC30" s="421">
        <v>0.44591749733469793</v>
      </c>
      <c r="AD30" s="421">
        <v>0.44629356504790085</v>
      </c>
      <c r="AE30" s="421">
        <v>0.4441129534565601</v>
      </c>
      <c r="AF30" s="421">
        <v>0.44179140336721096</v>
      </c>
      <c r="AG30" s="573">
        <v>0.44776254072178151</v>
      </c>
      <c r="AH30" s="421">
        <v>0.45087671683892527</v>
      </c>
      <c r="AI30" s="573">
        <v>0.45155517888911706</v>
      </c>
      <c r="AJ30" s="573">
        <v>0.44748734911627602</v>
      </c>
      <c r="AK30" s="573">
        <v>0.45256300218107381</v>
      </c>
      <c r="AL30" s="573">
        <v>0.4526688508694019</v>
      </c>
      <c r="AM30" s="573">
        <v>0.45451160304380883</v>
      </c>
      <c r="AN30" s="421">
        <v>0.45119225543874153</v>
      </c>
      <c r="AO30" s="421">
        <v>0.44862847045890142</v>
      </c>
      <c r="AP30" s="421">
        <v>0.45118619847506919</v>
      </c>
      <c r="AQ30" s="421">
        <v>0.45234390859541673</v>
      </c>
      <c r="AR30" s="421">
        <v>0.45002717409487214</v>
      </c>
      <c r="AS30" s="421">
        <v>0.45576815047178476</v>
      </c>
      <c r="AT30" s="573">
        <v>0.46360474618217412</v>
      </c>
      <c r="AU30" s="573">
        <v>0.45961775100198105</v>
      </c>
      <c r="AV30" s="573">
        <v>0.45200000000000001</v>
      </c>
      <c r="AW30" s="421">
        <v>0.45100000000000001</v>
      </c>
      <c r="AX30" s="421">
        <v>0.45500000000000002</v>
      </c>
      <c r="AY30" s="421">
        <v>0.45600000000000002</v>
      </c>
      <c r="AZ30" s="421">
        <v>0.46600000000000003</v>
      </c>
      <c r="BA30" s="421">
        <v>0.47799999999999998</v>
      </c>
      <c r="BB30" s="573">
        <v>0.48588975540258783</v>
      </c>
      <c r="BC30" s="573">
        <v>0.49564009439488527</v>
      </c>
      <c r="BD30" s="573">
        <v>0.495</v>
      </c>
      <c r="BE30" s="421">
        <v>0.50283016297734806</v>
      </c>
      <c r="BF30" s="421">
        <v>0.50648180809366872</v>
      </c>
      <c r="BG30" s="1366">
        <v>0.51250283537128272</v>
      </c>
      <c r="BH30" s="1460">
        <v>0.51268997496514634</v>
      </c>
      <c r="BI30" s="1490">
        <v>0.51358068442122251</v>
      </c>
      <c r="BJ30" s="1460">
        <v>0.51204026887639142</v>
      </c>
      <c r="BK30" s="1460">
        <v>0.51314870859417105</v>
      </c>
      <c r="BL30" s="1490">
        <v>0.51383728925437999</v>
      </c>
      <c r="BM30" s="1490">
        <v>0.51203708572750406</v>
      </c>
      <c r="BN30" s="1490">
        <v>0.51431594393366264</v>
      </c>
      <c r="BO30" s="1490">
        <v>0.51515702228304794</v>
      </c>
      <c r="BP30" s="1490">
        <v>0.51409987617604935</v>
      </c>
      <c r="BQ30" s="1490">
        <v>0.51810252405890833</v>
      </c>
      <c r="BR30" s="1706">
        <f t="shared" si="2"/>
        <v>0.52112860405404382</v>
      </c>
      <c r="BS30" s="83"/>
      <c r="BT30" s="401"/>
      <c r="BU30" s="401"/>
      <c r="BV30" s="401"/>
      <c r="BW30" s="401"/>
      <c r="BX30" s="401"/>
      <c r="BY30" s="401"/>
    </row>
    <row r="31" spans="2:77" ht="19.5" customHeight="1">
      <c r="B31" s="245"/>
      <c r="C31" s="1875" t="s">
        <v>31</v>
      </c>
      <c r="D31" s="1875"/>
      <c r="E31" s="1890"/>
      <c r="F31" s="75"/>
      <c r="H31" s="192" t="s">
        <v>491</v>
      </c>
      <c r="I31" s="589">
        <v>0.36139797794896567</v>
      </c>
      <c r="J31" s="589">
        <v>0.35852350708556618</v>
      </c>
      <c r="K31" s="589">
        <v>0.35848342832831492</v>
      </c>
      <c r="L31" s="589">
        <v>0.35155112639865133</v>
      </c>
      <c r="M31" s="589">
        <v>0.35824873089557435</v>
      </c>
      <c r="N31" s="589">
        <v>0.36202090017348493</v>
      </c>
      <c r="O31" s="589">
        <v>0.36432730442988859</v>
      </c>
      <c r="P31" s="589">
        <v>0.36192970065735858</v>
      </c>
      <c r="Q31" s="589">
        <v>0.01</v>
      </c>
      <c r="R31" s="589">
        <v>0.3633795711939371</v>
      </c>
      <c r="S31" s="589">
        <v>0.36354545091088392</v>
      </c>
      <c r="T31" s="589">
        <v>0.35984328211778155</v>
      </c>
      <c r="U31" s="589">
        <v>0.36271091905358105</v>
      </c>
      <c r="V31" s="589">
        <v>0.35718000222720425</v>
      </c>
      <c r="W31" s="589">
        <v>0.3565210165644857</v>
      </c>
      <c r="X31" s="589">
        <v>0.34783003061519835</v>
      </c>
      <c r="Y31" s="589">
        <v>0.35506485001783022</v>
      </c>
      <c r="Z31" s="589">
        <v>0.36674570908947379</v>
      </c>
      <c r="AA31" s="589">
        <v>0.36798564760885305</v>
      </c>
      <c r="AB31" s="589">
        <v>0.36204302304657898</v>
      </c>
      <c r="AC31" s="589">
        <v>0.36510771995800051</v>
      </c>
      <c r="AD31" s="589">
        <v>0.36659875054168611</v>
      </c>
      <c r="AE31" s="589">
        <v>0.367058918289836</v>
      </c>
      <c r="AF31" s="589">
        <v>0.36520820678337973</v>
      </c>
      <c r="AG31" s="590">
        <v>0.37078913541735153</v>
      </c>
      <c r="AH31" s="589">
        <v>0.37679336533798424</v>
      </c>
      <c r="AI31" s="590">
        <v>0.38040075113758171</v>
      </c>
      <c r="AJ31" s="590">
        <v>0.37857035804860961</v>
      </c>
      <c r="AK31" s="590">
        <v>0.38330366610565225</v>
      </c>
      <c r="AL31" s="590">
        <v>0.38273761286028596</v>
      </c>
      <c r="AM31" s="590">
        <v>0.38269562427702802</v>
      </c>
      <c r="AN31" s="589">
        <v>0.37994059992906337</v>
      </c>
      <c r="AO31" s="589">
        <v>0.37964237769898884</v>
      </c>
      <c r="AP31" s="589">
        <v>0.37903377930464205</v>
      </c>
      <c r="AQ31" s="589">
        <v>0.38461780060594219</v>
      </c>
      <c r="AR31" s="589">
        <v>0.38301273353550958</v>
      </c>
      <c r="AS31" s="589">
        <v>0.379</v>
      </c>
      <c r="AT31" s="590">
        <v>0.38817681300809609</v>
      </c>
      <c r="AU31" s="590">
        <v>0.38670475780922059</v>
      </c>
      <c r="AV31" s="590">
        <v>0.38600000000000001</v>
      </c>
      <c r="AW31" s="589">
        <v>0.38800000000000001</v>
      </c>
      <c r="AX31" s="589">
        <v>0.39100000000000001</v>
      </c>
      <c r="AY31" s="589">
        <v>0.38900000000000001</v>
      </c>
      <c r="AZ31" s="589">
        <v>0.39100000000000001</v>
      </c>
      <c r="BA31" s="589">
        <v>0.4</v>
      </c>
      <c r="BB31" s="590">
        <v>0.40560342769921703</v>
      </c>
      <c r="BC31" s="590">
        <v>0.40647100978487272</v>
      </c>
      <c r="BD31" s="590">
        <v>0.40500000000000003</v>
      </c>
      <c r="BE31" s="589">
        <v>0.40710266676013307</v>
      </c>
      <c r="BF31" s="589">
        <v>0.4039743180211372</v>
      </c>
      <c r="BG31" s="1364">
        <v>0.40296162891671422</v>
      </c>
      <c r="BH31" s="589">
        <v>0.39985926858888365</v>
      </c>
      <c r="BI31" s="589">
        <v>0.40047431216443985</v>
      </c>
      <c r="BJ31" s="1364">
        <v>0.39351561855508804</v>
      </c>
      <c r="BK31" s="590">
        <v>0.39540538673078784</v>
      </c>
      <c r="BL31" s="1658">
        <v>0.39896201765725131</v>
      </c>
      <c r="BM31" s="1658">
        <v>0.39878273630394429</v>
      </c>
      <c r="BN31" s="1658">
        <v>0.39895111316817811</v>
      </c>
      <c r="BO31" s="1658">
        <v>0.39739414976974824</v>
      </c>
      <c r="BP31" s="1658">
        <v>0.3966756156890297</v>
      </c>
      <c r="BQ31" s="1658">
        <v>0.39949427983305075</v>
      </c>
      <c r="BR31" s="1705">
        <f>BR15/$BR$20</f>
        <v>0.39579648478304258</v>
      </c>
      <c r="BS31" s="83"/>
      <c r="BT31" s="401"/>
      <c r="BU31" s="401"/>
      <c r="BV31" s="401"/>
      <c r="BW31" s="401"/>
      <c r="BX31" s="401"/>
      <c r="BY31" s="401"/>
    </row>
    <row r="32" spans="2:77" ht="19.5" customHeight="1">
      <c r="B32" s="245"/>
      <c r="C32" s="56"/>
      <c r="D32" s="235"/>
      <c r="E32" s="283"/>
      <c r="F32" s="56"/>
      <c r="H32" s="340" t="s">
        <v>492</v>
      </c>
      <c r="I32" s="586">
        <v>0.17702522902736464</v>
      </c>
      <c r="J32" s="586">
        <v>0.18194556696422892</v>
      </c>
      <c r="K32" s="586">
        <v>0.18447813434095997</v>
      </c>
      <c r="L32" s="586">
        <v>0.19340720296928743</v>
      </c>
      <c r="M32" s="586">
        <v>0.19935593391482412</v>
      </c>
      <c r="N32" s="586">
        <v>0.20781305145620368</v>
      </c>
      <c r="O32" s="586">
        <v>0.20948437883618962</v>
      </c>
      <c r="P32" s="586">
        <v>0.21352094311946543</v>
      </c>
      <c r="Q32" s="586">
        <v>0.21270625794044326</v>
      </c>
      <c r="R32" s="586">
        <v>0.2130020151087246</v>
      </c>
      <c r="S32" s="586">
        <v>0.21352399482921758</v>
      </c>
      <c r="T32" s="586">
        <v>0.21438869788511905</v>
      </c>
      <c r="U32" s="586">
        <v>0.21453595142063089</v>
      </c>
      <c r="V32" s="586">
        <v>0.2123297817129722</v>
      </c>
      <c r="W32" s="586">
        <v>0.21461071251437935</v>
      </c>
      <c r="X32" s="586">
        <v>0.21503813650872594</v>
      </c>
      <c r="Y32" s="586">
        <v>0.21960282727669159</v>
      </c>
      <c r="Z32" s="586">
        <v>0.22883186229413291</v>
      </c>
      <c r="AA32" s="586">
        <v>0.23312452775241632</v>
      </c>
      <c r="AB32" s="586">
        <v>0.23296134042874464</v>
      </c>
      <c r="AC32" s="586">
        <v>0.23621432682321139</v>
      </c>
      <c r="AD32" s="586">
        <v>0.23753145499216063</v>
      </c>
      <c r="AE32" s="586">
        <v>0.24046475250071278</v>
      </c>
      <c r="AF32" s="586">
        <v>0.24389115041840814</v>
      </c>
      <c r="AG32" s="587">
        <v>0.2472461080518609</v>
      </c>
      <c r="AH32" s="588">
        <v>0.25221993335083354</v>
      </c>
      <c r="AI32" s="587">
        <v>0.25507394822973994</v>
      </c>
      <c r="AJ32" s="587">
        <v>0.25589822084516317</v>
      </c>
      <c r="AK32" s="587">
        <v>0.25730572351526226</v>
      </c>
      <c r="AL32" s="587">
        <v>0.25580203572486743</v>
      </c>
      <c r="AM32" s="587">
        <v>0.25514918652390106</v>
      </c>
      <c r="AN32" s="589">
        <v>0.25495155958441124</v>
      </c>
      <c r="AO32" s="589">
        <v>0.25361870301968703</v>
      </c>
      <c r="AP32" s="589">
        <v>0.25272806785888347</v>
      </c>
      <c r="AQ32" s="589">
        <v>0.2579375749288535</v>
      </c>
      <c r="AR32" s="589">
        <v>0.25729221110888889</v>
      </c>
      <c r="AS32" s="589">
        <v>0.25267368473614471</v>
      </c>
      <c r="AT32" s="590">
        <v>0.25749699089766126</v>
      </c>
      <c r="AU32" s="590">
        <v>0.25719464487108284</v>
      </c>
      <c r="AV32" s="590">
        <v>0.26</v>
      </c>
      <c r="AW32" s="589">
        <v>0.26200000000000001</v>
      </c>
      <c r="AX32" s="589">
        <v>0.26300000000000001</v>
      </c>
      <c r="AY32" s="589">
        <v>0.26200000000000001</v>
      </c>
      <c r="AZ32" s="589">
        <v>0.26200000000000001</v>
      </c>
      <c r="BA32" s="589">
        <v>0.26600000000000001</v>
      </c>
      <c r="BB32" s="590">
        <v>0.26702860611155643</v>
      </c>
      <c r="BC32" s="590">
        <v>0.26603655595605252</v>
      </c>
      <c r="BD32" s="590">
        <v>0.26400000000000001</v>
      </c>
      <c r="BE32" s="589">
        <v>0.26418578823811756</v>
      </c>
      <c r="BF32" s="589">
        <v>0.26286967803663969</v>
      </c>
      <c r="BG32" s="1364">
        <v>0.26258525809087874</v>
      </c>
      <c r="BH32" s="589">
        <v>0.26056736886996595</v>
      </c>
      <c r="BI32" s="589">
        <v>0.26073785189717591</v>
      </c>
      <c r="BJ32" s="1364">
        <v>0.25699883653783245</v>
      </c>
      <c r="BK32" s="590">
        <v>0.25485510550972179</v>
      </c>
      <c r="BL32" s="1658">
        <v>0.25704117274952559</v>
      </c>
      <c r="BM32" s="1658">
        <v>0.25644331547144988</v>
      </c>
      <c r="BN32" s="1658">
        <v>0.25419393422636122</v>
      </c>
      <c r="BO32" s="1658">
        <v>0.25220019880128863</v>
      </c>
      <c r="BP32" s="1658">
        <v>0.24999403928350597</v>
      </c>
      <c r="BQ32" s="1658">
        <v>0.24911014700181458</v>
      </c>
      <c r="BR32" s="1705">
        <f>BR16/$BR$20</f>
        <v>0.24493474266522949</v>
      </c>
      <c r="BS32" s="83"/>
      <c r="BT32" s="401"/>
      <c r="BU32" s="401"/>
      <c r="BV32" s="401"/>
      <c r="BW32" s="401"/>
      <c r="BX32" s="401"/>
      <c r="BY32" s="401"/>
    </row>
    <row r="33" spans="2:77" ht="19.5" customHeight="1">
      <c r="B33" s="245"/>
      <c r="C33" s="1875" t="s">
        <v>17</v>
      </c>
      <c r="D33" s="1875"/>
      <c r="E33" s="1890"/>
      <c r="F33" s="75"/>
      <c r="H33" s="340" t="s">
        <v>493</v>
      </c>
      <c r="I33" s="586">
        <v>9.8418913154631237E-4</v>
      </c>
      <c r="J33" s="586">
        <v>7.7059715470968748E-4</v>
      </c>
      <c r="K33" s="586">
        <v>7.0341609117763814E-4</v>
      </c>
      <c r="L33" s="586">
        <v>5.1609043818742946E-4</v>
      </c>
      <c r="M33" s="586">
        <v>4.7935801855218674E-4</v>
      </c>
      <c r="N33" s="586">
        <v>7.2076906165343573E-4</v>
      </c>
      <c r="O33" s="586">
        <v>5.155306264069911E-4</v>
      </c>
      <c r="P33" s="586">
        <v>4.0582387135328952E-4</v>
      </c>
      <c r="Q33" s="586">
        <v>4.6349788245627325E-4</v>
      </c>
      <c r="R33" s="586">
        <v>7.4479628282383113E-4</v>
      </c>
      <c r="S33" s="586">
        <v>6.9992137212308598E-4</v>
      </c>
      <c r="T33" s="586">
        <v>1.0130783077539948E-3</v>
      </c>
      <c r="U33" s="586">
        <v>6.9746459887253898E-4</v>
      </c>
      <c r="V33" s="586">
        <v>6.9074848770730329E-4</v>
      </c>
      <c r="W33" s="586">
        <v>4.7416132391242815E-4</v>
      </c>
      <c r="X33" s="586">
        <v>4.3466651447393633E-4</v>
      </c>
      <c r="Y33" s="586">
        <v>5.5829309180199414E-4</v>
      </c>
      <c r="Z33" s="586">
        <v>6.9124167448488319E-4</v>
      </c>
      <c r="AA33" s="586">
        <v>5.7014057236407141E-4</v>
      </c>
      <c r="AB33" s="586">
        <v>3.6374354825559888E-4</v>
      </c>
      <c r="AC33" s="586">
        <v>3.1362077317721569E-4</v>
      </c>
      <c r="AD33" s="586">
        <v>3.0129837280280016E-4</v>
      </c>
      <c r="AE33" s="586">
        <v>1.8168696114599165E-4</v>
      </c>
      <c r="AF33" s="586">
        <v>2.7198795999963736E-4</v>
      </c>
      <c r="AG33" s="587">
        <v>2.9562256434438215E-4</v>
      </c>
      <c r="AH33" s="588">
        <v>5.3123567910517489E-4</v>
      </c>
      <c r="AI33" s="587">
        <v>5.745318605213421E-4</v>
      </c>
      <c r="AJ33" s="587">
        <v>6.3639208773240842E-4</v>
      </c>
      <c r="AK33" s="587">
        <v>5.8428280630667734E-4</v>
      </c>
      <c r="AL33" s="587">
        <v>5.292821982563232E-4</v>
      </c>
      <c r="AM33" s="587">
        <v>5.8902514128315365E-4</v>
      </c>
      <c r="AN33" s="589">
        <v>7.6711731644332304E-4</v>
      </c>
      <c r="AO33" s="589">
        <v>7.8211544615585586E-4</v>
      </c>
      <c r="AP33" s="589">
        <v>1.1214085476508168E-3</v>
      </c>
      <c r="AQ33" s="589">
        <v>1.0265013539859278E-3</v>
      </c>
      <c r="AR33" s="589">
        <v>8.5239671055908754E-4</v>
      </c>
      <c r="AS33" s="589">
        <v>7.7254642501110133E-4</v>
      </c>
      <c r="AT33" s="590">
        <v>3.4817498857115596E-4</v>
      </c>
      <c r="AU33" s="590">
        <v>3.3553439330245957E-4</v>
      </c>
      <c r="AV33" s="590">
        <v>0</v>
      </c>
      <c r="AW33" s="589">
        <v>0</v>
      </c>
      <c r="AX33" s="589">
        <v>0</v>
      </c>
      <c r="AY33" s="589">
        <v>0</v>
      </c>
      <c r="AZ33" s="589">
        <v>0</v>
      </c>
      <c r="BA33" s="589">
        <v>0</v>
      </c>
      <c r="BB33" s="590">
        <v>7.6566497848388408E-5</v>
      </c>
      <c r="BC33" s="590">
        <v>1.8988526243877797E-4</v>
      </c>
      <c r="BD33" s="590">
        <v>1.9101419045645352E-4</v>
      </c>
      <c r="BE33" s="589">
        <v>1.5734181713880947E-4</v>
      </c>
      <c r="BF33" s="589">
        <v>1.2353510228736746E-4</v>
      </c>
      <c r="BG33" s="1364">
        <v>9.9888309411173281E-5</v>
      </c>
      <c r="BH33" s="589">
        <v>9.7469966517749323E-5</v>
      </c>
      <c r="BI33" s="589">
        <v>1.1929087683740681E-5</v>
      </c>
      <c r="BJ33" s="1364">
        <v>1.0809672950500232E-5</v>
      </c>
      <c r="BK33" s="590">
        <v>9.949836242278512E-6</v>
      </c>
      <c r="BL33" s="1658">
        <v>2.4753156027393495E-6</v>
      </c>
      <c r="BM33" s="1658">
        <v>1.6347887403380579E-6</v>
      </c>
      <c r="BN33" s="1658">
        <v>3.358299253210697E-5</v>
      </c>
      <c r="BO33" s="1658">
        <v>3.2760069112387774E-5</v>
      </c>
      <c r="BP33" s="1658">
        <v>3.2055408701162523E-5</v>
      </c>
      <c r="BQ33" s="1658">
        <v>2.9285483643546444E-5</v>
      </c>
      <c r="BR33" s="1705">
        <f>BR17/$BR$20</f>
        <v>2.4411365517826795E-5</v>
      </c>
      <c r="BS33" s="83"/>
      <c r="BT33" s="401"/>
      <c r="BU33" s="401"/>
      <c r="BV33" s="401"/>
      <c r="BW33" s="401"/>
      <c r="BX33" s="401"/>
      <c r="BY33" s="401"/>
    </row>
    <row r="34" spans="2:77" ht="19.5" customHeight="1">
      <c r="B34" s="245"/>
      <c r="C34" s="56"/>
      <c r="D34" s="235"/>
      <c r="E34" s="283"/>
      <c r="F34" s="56"/>
      <c r="H34" s="340" t="s">
        <v>499</v>
      </c>
      <c r="I34" s="586">
        <v>7.151077551504674E-2</v>
      </c>
      <c r="J34" s="586">
        <v>7.6916991805559484E-2</v>
      </c>
      <c r="K34" s="586">
        <v>7.7328071510496962E-2</v>
      </c>
      <c r="L34" s="586">
        <v>8.5020597392356526E-2</v>
      </c>
      <c r="M34" s="586">
        <v>8.8025441261813622E-2</v>
      </c>
      <c r="N34" s="586">
        <v>8.8028579504713475E-2</v>
      </c>
      <c r="O34" s="586">
        <v>8.7320130139528787E-2</v>
      </c>
      <c r="P34" s="586">
        <v>8.6342152442005757E-2</v>
      </c>
      <c r="Q34" s="586">
        <v>8.7096119394399638E-2</v>
      </c>
      <c r="R34" s="586">
        <v>8.7888661867348492E-2</v>
      </c>
      <c r="S34" s="586">
        <v>8.5255007529618732E-2</v>
      </c>
      <c r="T34" s="586">
        <v>8.4305177576631377E-2</v>
      </c>
      <c r="U34" s="586">
        <v>8.5020827956599362E-2</v>
      </c>
      <c r="V34" s="586">
        <v>8.6314145058232983E-2</v>
      </c>
      <c r="W34" s="586">
        <v>8.3513156288869669E-2</v>
      </c>
      <c r="X34" s="586">
        <v>8.0091254489345828E-2</v>
      </c>
      <c r="Y34" s="586">
        <v>8.1318658104831354E-2</v>
      </c>
      <c r="Z34" s="586">
        <v>8.3848222355140334E-2</v>
      </c>
      <c r="AA34" s="586">
        <v>7.8859443377514715E-2</v>
      </c>
      <c r="AB34" s="586">
        <v>7.8025885611820028E-2</v>
      </c>
      <c r="AC34" s="586">
        <v>7.7682584462913762E-2</v>
      </c>
      <c r="AD34" s="586">
        <v>7.6555359856269517E-2</v>
      </c>
      <c r="AE34" s="586">
        <v>7.4159857982121449E-2</v>
      </c>
      <c r="AF34" s="586">
        <v>7.3625780832101834E-2</v>
      </c>
      <c r="AG34" s="587">
        <v>7.4213959097988447E-2</v>
      </c>
      <c r="AH34" s="588">
        <v>7.1162000186866817E-2</v>
      </c>
      <c r="AI34" s="587">
        <v>6.8246672611294967E-2</v>
      </c>
      <c r="AJ34" s="587">
        <v>6.6235580664920871E-2</v>
      </c>
      <c r="AK34" s="587">
        <v>6.7119962366596828E-2</v>
      </c>
      <c r="AL34" s="587">
        <v>6.8073419953326691E-2</v>
      </c>
      <c r="AM34" s="587">
        <v>6.9985077580323504E-2</v>
      </c>
      <c r="AN34" s="589">
        <v>6.9555129843313121E-2</v>
      </c>
      <c r="AO34" s="589">
        <v>6.7333492969193054E-2</v>
      </c>
      <c r="AP34" s="589">
        <v>7.0214110884322847E-2</v>
      </c>
      <c r="AQ34" s="589">
        <v>6.5291997502690741E-2</v>
      </c>
      <c r="AR34" s="589">
        <v>6.4658361034057948E-2</v>
      </c>
      <c r="AS34" s="589">
        <v>7.3968288502932716E-2</v>
      </c>
      <c r="AT34" s="590">
        <v>7.2517886619600361E-2</v>
      </c>
      <c r="AU34" s="590">
        <v>7.0094504289019727E-2</v>
      </c>
      <c r="AV34" s="590">
        <v>6.4000000000000001E-2</v>
      </c>
      <c r="AW34" s="589">
        <v>6.0999999999999999E-2</v>
      </c>
      <c r="AX34" s="589">
        <v>6.3E-2</v>
      </c>
      <c r="AY34" s="589">
        <v>6.6000000000000003E-2</v>
      </c>
      <c r="AZ34" s="589">
        <v>7.4999999999999997E-2</v>
      </c>
      <c r="BA34" s="589">
        <v>7.8E-2</v>
      </c>
      <c r="BB34" s="590">
        <v>7.9887065965602716E-2</v>
      </c>
      <c r="BC34" s="590">
        <v>8.8098241279047654E-2</v>
      </c>
      <c r="BD34" s="590">
        <v>8.8999999999999996E-2</v>
      </c>
      <c r="BE34" s="589">
        <v>9.4822015487455058E-2</v>
      </c>
      <c r="BF34" s="589">
        <v>0.10169694235482733</v>
      </c>
      <c r="BG34" s="1364">
        <v>0.10882207008413508</v>
      </c>
      <c r="BH34" s="589">
        <v>0.11219905416081137</v>
      </c>
      <c r="BI34" s="589">
        <v>0.11293616454227071</v>
      </c>
      <c r="BJ34" s="1364">
        <v>0.11837416829522925</v>
      </c>
      <c r="BK34" s="590">
        <v>0.11769467821953207</v>
      </c>
      <c r="BL34" s="1658">
        <v>0.11483649165268572</v>
      </c>
      <c r="BM34" s="1658">
        <v>0.11321865653606247</v>
      </c>
      <c r="BN34" s="1658">
        <v>0.11536483076548455</v>
      </c>
      <c r="BO34" s="1658">
        <v>0.1177628725132996</v>
      </c>
      <c r="BP34" s="1658">
        <v>0.1173800187245974</v>
      </c>
      <c r="BQ34" s="1658">
        <v>0.11856698071557061</v>
      </c>
      <c r="BR34" s="1705">
        <f>BR18/$BR$20</f>
        <v>0.12530121552103718</v>
      </c>
      <c r="BS34" s="83"/>
      <c r="BT34" s="401"/>
      <c r="BU34" s="401"/>
      <c r="BV34" s="401"/>
      <c r="BW34" s="401"/>
      <c r="BX34" s="401"/>
      <c r="BY34" s="401"/>
    </row>
    <row r="35" spans="2:77" ht="19.5" customHeight="1">
      <c r="B35" s="245"/>
      <c r="C35" s="1873" t="s">
        <v>8</v>
      </c>
      <c r="D35" s="1873"/>
      <c r="E35" s="1874"/>
      <c r="F35" s="75"/>
      <c r="H35" s="233" t="s">
        <v>494</v>
      </c>
      <c r="I35" s="591">
        <v>9.5074252041683974E-3</v>
      </c>
      <c r="J35" s="591">
        <v>5.7354998564465454E-3</v>
      </c>
      <c r="K35" s="591">
        <v>5.0280818177631473E-3</v>
      </c>
      <c r="L35" s="591">
        <v>4.2538033798757363E-3</v>
      </c>
      <c r="M35" s="591">
        <v>3.7550616243776625E-3</v>
      </c>
      <c r="N35" s="591">
        <v>3.26794776180978E-3</v>
      </c>
      <c r="O35" s="591">
        <v>3.252423073830057E-3</v>
      </c>
      <c r="P35" s="591">
        <v>3.2031292443092303E-3</v>
      </c>
      <c r="Q35" s="591">
        <v>3.3174943901822518E-3</v>
      </c>
      <c r="R35" s="591">
        <v>3.5354869233972437E-3</v>
      </c>
      <c r="S35" s="591">
        <v>3.380732172128417E-3</v>
      </c>
      <c r="T35" s="591">
        <v>3.1815990854568879E-3</v>
      </c>
      <c r="U35" s="591">
        <v>3.0378102597682375E-3</v>
      </c>
      <c r="V35" s="591">
        <v>2.8375842818211807E-3</v>
      </c>
      <c r="W35" s="591">
        <v>2.8885928626516161E-3</v>
      </c>
      <c r="X35" s="591">
        <v>3.2042005193576922E-3</v>
      </c>
      <c r="Y35" s="591">
        <v>3.4312391642100939E-3</v>
      </c>
      <c r="Z35" s="591">
        <v>3.6606458808372219E-3</v>
      </c>
      <c r="AA35" s="591">
        <v>3.4203515096181089E-3</v>
      </c>
      <c r="AB35" s="591">
        <v>3.4232416689943361E-3</v>
      </c>
      <c r="AC35" s="591">
        <v>2.813572140606489E-3</v>
      </c>
      <c r="AD35" s="591">
        <v>2.8381562771424263E-3</v>
      </c>
      <c r="AE35" s="591">
        <v>2.7124902234566561E-3</v>
      </c>
      <c r="AF35" s="591">
        <v>2.6854277917297527E-3</v>
      </c>
      <c r="AG35" s="592">
        <v>2.463823642097197E-3</v>
      </c>
      <c r="AH35" s="593">
        <v>2.3896707139647358E-3</v>
      </c>
      <c r="AI35" s="592">
        <v>2.3332232797190254E-3</v>
      </c>
      <c r="AJ35" s="592">
        <v>2.0450183150131679E-3</v>
      </c>
      <c r="AK35" s="592">
        <v>1.5549487792131996E-3</v>
      </c>
      <c r="AL35" s="592">
        <v>1.3284390394503703E-3</v>
      </c>
      <c r="AM35" s="592">
        <v>1.2419719216134773E-3</v>
      </c>
      <c r="AN35" s="594">
        <v>9.2929762271526611E-4</v>
      </c>
      <c r="AO35" s="594">
        <v>8.7040345640224993E-4</v>
      </c>
      <c r="AP35" s="594">
        <v>8.1689973845349567E-4</v>
      </c>
      <c r="AQ35" s="594">
        <v>1.4076091327978673E-3</v>
      </c>
      <c r="AR35" s="594">
        <v>1.5036828147455337E-3</v>
      </c>
      <c r="AS35" s="594">
        <v>2.2138484118392919E-3</v>
      </c>
      <c r="AT35" s="595">
        <v>2.5622197408951366E-3</v>
      </c>
      <c r="AU35" s="595">
        <v>2.4829545104382011E-3</v>
      </c>
      <c r="AV35" s="595">
        <v>2E-3</v>
      </c>
      <c r="AW35" s="594">
        <v>2E-3</v>
      </c>
      <c r="AX35" s="594">
        <v>1E-3</v>
      </c>
      <c r="AY35" s="594">
        <v>1E-3</v>
      </c>
      <c r="AZ35" s="594">
        <v>1E-3</v>
      </c>
      <c r="BA35" s="594">
        <v>0</v>
      </c>
      <c r="BB35" s="595">
        <v>3.2269523991972603E-4</v>
      </c>
      <c r="BC35" s="595">
        <v>8.8126237183125172E-4</v>
      </c>
      <c r="BD35" s="595">
        <v>9.2814456901530872E-4</v>
      </c>
      <c r="BE35" s="594">
        <v>7.4813891262110962E-4</v>
      </c>
      <c r="BF35" s="594">
        <v>6.8701261541675692E-4</v>
      </c>
      <c r="BG35" s="1367">
        <v>6.1924806102224388E-4</v>
      </c>
      <c r="BH35" s="589">
        <v>5.3418224893361126E-4</v>
      </c>
      <c r="BI35" s="589">
        <v>1.5827862682816905E-4</v>
      </c>
      <c r="BJ35" s="1364">
        <v>1.396723531235688E-4</v>
      </c>
      <c r="BK35" s="590">
        <v>3.869380760886088E-5</v>
      </c>
      <c r="BL35" s="1367">
        <v>3.6304628840177118E-5</v>
      </c>
      <c r="BM35" s="1367">
        <v>3.4058098757042872E-5</v>
      </c>
      <c r="BN35" s="1367">
        <v>2.6454442678387004E-5</v>
      </c>
      <c r="BO35" s="1367">
        <v>1.3574565242523864E-5</v>
      </c>
      <c r="BP35" s="1367">
        <v>1.2451274454170567E-5</v>
      </c>
      <c r="BQ35" s="1367">
        <v>1.1978026643396476E-5</v>
      </c>
      <c r="BR35" s="1707">
        <f t="shared" si="2"/>
        <v>6.4923844462305306E-6</v>
      </c>
      <c r="BS35" s="83"/>
      <c r="BT35" s="401"/>
      <c r="BU35" s="401"/>
      <c r="BV35" s="401"/>
      <c r="BW35" s="401"/>
      <c r="BX35" s="401"/>
      <c r="BY35" s="401"/>
    </row>
    <row r="36" spans="2:77" ht="19.5" customHeight="1">
      <c r="B36" s="245"/>
      <c r="C36" s="227"/>
      <c r="D36" s="227"/>
      <c r="E36" s="273"/>
      <c r="F36" s="56"/>
      <c r="H36" s="583" t="s">
        <v>406</v>
      </c>
      <c r="I36" s="596">
        <v>1</v>
      </c>
      <c r="J36" s="596">
        <v>1</v>
      </c>
      <c r="K36" s="596">
        <v>1</v>
      </c>
      <c r="L36" s="596">
        <v>1</v>
      </c>
      <c r="M36" s="596">
        <v>1</v>
      </c>
      <c r="N36" s="596">
        <v>1</v>
      </c>
      <c r="O36" s="596">
        <v>1</v>
      </c>
      <c r="P36" s="596">
        <v>1</v>
      </c>
      <c r="Q36" s="596">
        <v>1</v>
      </c>
      <c r="R36" s="596">
        <v>1</v>
      </c>
      <c r="S36" s="596">
        <v>1</v>
      </c>
      <c r="T36" s="596">
        <v>1</v>
      </c>
      <c r="U36" s="596">
        <v>1</v>
      </c>
      <c r="V36" s="596">
        <v>1</v>
      </c>
      <c r="W36" s="596">
        <v>1</v>
      </c>
      <c r="X36" s="596">
        <v>1</v>
      </c>
      <c r="Y36" s="596">
        <v>1</v>
      </c>
      <c r="Z36" s="596">
        <v>1</v>
      </c>
      <c r="AA36" s="596">
        <v>1</v>
      </c>
      <c r="AB36" s="596">
        <v>1</v>
      </c>
      <c r="AC36" s="596">
        <v>1</v>
      </c>
      <c r="AD36" s="596">
        <v>1</v>
      </c>
      <c r="AE36" s="596">
        <v>1</v>
      </c>
      <c r="AF36" s="596">
        <v>1</v>
      </c>
      <c r="AG36" s="410">
        <v>1</v>
      </c>
      <c r="AH36" s="409">
        <v>1</v>
      </c>
      <c r="AI36" s="410">
        <v>1</v>
      </c>
      <c r="AJ36" s="410">
        <v>1</v>
      </c>
      <c r="AK36" s="410">
        <v>1</v>
      </c>
      <c r="AL36" s="410">
        <v>1</v>
      </c>
      <c r="AM36" s="410">
        <v>1</v>
      </c>
      <c r="AN36" s="407">
        <v>1</v>
      </c>
      <c r="AO36" s="407">
        <v>1</v>
      </c>
      <c r="AP36" s="407">
        <v>1</v>
      </c>
      <c r="AQ36" s="407">
        <v>1</v>
      </c>
      <c r="AR36" s="407">
        <v>1</v>
      </c>
      <c r="AS36" s="407">
        <v>1</v>
      </c>
      <c r="AT36" s="408">
        <v>1</v>
      </c>
      <c r="AU36" s="408">
        <v>1</v>
      </c>
      <c r="AV36" s="408">
        <v>1</v>
      </c>
      <c r="AW36" s="407">
        <v>1</v>
      </c>
      <c r="AX36" s="407">
        <v>1</v>
      </c>
      <c r="AY36" s="407">
        <v>1</v>
      </c>
      <c r="AZ36" s="407">
        <v>1</v>
      </c>
      <c r="BA36" s="407">
        <v>1</v>
      </c>
      <c r="BB36" s="408">
        <v>1</v>
      </c>
      <c r="BC36" s="408">
        <v>1</v>
      </c>
      <c r="BD36" s="408">
        <v>1</v>
      </c>
      <c r="BE36" s="407">
        <v>1</v>
      </c>
      <c r="BF36" s="407">
        <v>1</v>
      </c>
      <c r="BG36" s="1368">
        <v>1</v>
      </c>
      <c r="BH36" s="603">
        <v>1</v>
      </c>
      <c r="BI36" s="1369">
        <v>1</v>
      </c>
      <c r="BJ36" s="603">
        <v>1</v>
      </c>
      <c r="BK36" s="603">
        <v>1</v>
      </c>
      <c r="BL36" s="1369">
        <v>1</v>
      </c>
      <c r="BM36" s="1369">
        <v>1</v>
      </c>
      <c r="BN36" s="1369">
        <v>1</v>
      </c>
      <c r="BO36" s="1746">
        <v>1</v>
      </c>
      <c r="BP36" s="1369">
        <v>1</v>
      </c>
      <c r="BQ36" s="1746">
        <v>1</v>
      </c>
      <c r="BR36" s="604">
        <f>BR20/$BR$20</f>
        <v>1</v>
      </c>
      <c r="BS36" s="83"/>
      <c r="BT36" s="401"/>
      <c r="BU36" s="401"/>
      <c r="BV36" s="401"/>
      <c r="BW36" s="401"/>
      <c r="BX36" s="401"/>
      <c r="BY36" s="401"/>
    </row>
    <row r="37" spans="2:77" ht="19.5" customHeight="1">
      <c r="B37" s="245"/>
      <c r="C37" s="1875" t="s">
        <v>25</v>
      </c>
      <c r="D37" s="1875"/>
      <c r="E37" s="1890"/>
      <c r="F37" s="56"/>
      <c r="H37" s="262"/>
      <c r="I37" s="293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1"/>
      <c r="AH37" s="90"/>
      <c r="AI37" s="91"/>
      <c r="AJ37" s="91"/>
      <c r="AK37" s="90"/>
      <c r="AL37" s="90"/>
      <c r="AM37" s="91"/>
      <c r="AN37" s="90"/>
      <c r="AO37" s="90"/>
      <c r="AP37" s="90"/>
      <c r="AQ37" s="90"/>
      <c r="AR37" s="90"/>
      <c r="AS37" s="90"/>
      <c r="AT37" s="91"/>
      <c r="AU37" s="90"/>
      <c r="AV37" s="91"/>
      <c r="AW37" s="90"/>
      <c r="AX37" s="90"/>
      <c r="AY37" s="90"/>
      <c r="AZ37" s="90"/>
      <c r="BA37" s="90"/>
      <c r="BB37" s="90"/>
      <c r="BC37" s="90"/>
      <c r="BD37" s="90"/>
      <c r="BE37" s="90"/>
      <c r="BF37" s="90"/>
      <c r="BG37" s="90"/>
      <c r="BH37" s="90"/>
      <c r="BI37" s="1348"/>
      <c r="BJ37" s="90"/>
      <c r="BK37" s="90"/>
      <c r="BL37" s="90"/>
      <c r="BM37" s="90"/>
      <c r="BN37" s="90"/>
      <c r="BO37" s="90"/>
      <c r="BP37" s="90"/>
      <c r="BQ37" s="90"/>
      <c r="BR37" s="90"/>
      <c r="BS37" s="83"/>
    </row>
    <row r="38" spans="2:77" ht="19.5" customHeight="1">
      <c r="B38" s="245"/>
      <c r="C38" s="235"/>
      <c r="D38" s="235"/>
      <c r="E38" s="283"/>
      <c r="F38" s="56"/>
      <c r="H38" s="565"/>
      <c r="I38" s="358"/>
      <c r="J38" s="248"/>
      <c r="K38" s="248"/>
      <c r="L38" s="248"/>
      <c r="M38" s="248"/>
      <c r="N38" s="248"/>
      <c r="O38" s="248"/>
      <c r="P38" s="248"/>
      <c r="Q38" s="248"/>
      <c r="R38" s="248"/>
      <c r="S38" s="248"/>
      <c r="T38" s="248"/>
      <c r="U38" s="248"/>
      <c r="V38" s="248"/>
      <c r="W38" s="248"/>
      <c r="X38" s="248"/>
      <c r="Y38" s="248"/>
      <c r="Z38" s="248"/>
      <c r="AA38" s="248"/>
      <c r="AB38" s="248"/>
      <c r="AC38" s="248"/>
      <c r="AD38" s="248"/>
      <c r="AE38" s="248"/>
      <c r="AF38" s="248"/>
      <c r="AG38" s="357"/>
      <c r="AH38" s="248"/>
      <c r="AI38" s="357"/>
      <c r="AJ38" s="357"/>
      <c r="AK38" s="248"/>
      <c r="AL38" s="248"/>
      <c r="AM38" s="357"/>
      <c r="AN38" s="248"/>
      <c r="AO38" s="248"/>
      <c r="AP38" s="248"/>
      <c r="AQ38" s="248"/>
      <c r="AR38" s="248"/>
      <c r="AS38" s="248"/>
      <c r="AT38" s="357"/>
      <c r="AU38" s="248"/>
      <c r="AV38" s="357"/>
      <c r="AW38" s="248"/>
      <c r="AX38" s="248"/>
      <c r="AY38" s="248"/>
      <c r="AZ38" s="248"/>
      <c r="BA38" s="248"/>
      <c r="BB38" s="248"/>
      <c r="BC38" s="248"/>
      <c r="BD38" s="248"/>
      <c r="BE38" s="248"/>
      <c r="BF38" s="248"/>
      <c r="BG38" s="248"/>
      <c r="BH38" s="248"/>
      <c r="BI38" s="1347"/>
      <c r="BJ38" s="248"/>
      <c r="BK38" s="248"/>
      <c r="BL38" s="248"/>
      <c r="BM38" s="248"/>
      <c r="BN38" s="248"/>
      <c r="BO38" s="248"/>
      <c r="BP38" s="248"/>
      <c r="BQ38" s="248"/>
      <c r="BR38" s="248"/>
      <c r="BS38" s="83"/>
    </row>
    <row r="39" spans="2:77" ht="19.5" customHeight="1">
      <c r="B39" s="245"/>
      <c r="C39" s="1875" t="s">
        <v>32</v>
      </c>
      <c r="D39" s="1875"/>
      <c r="E39" s="1890"/>
      <c r="H39" s="179"/>
      <c r="AG39" s="48"/>
      <c r="AI39" s="48"/>
      <c r="AJ39" s="48"/>
      <c r="AT39" s="48"/>
      <c r="AV39" s="48"/>
      <c r="BI39" s="1482"/>
      <c r="BS39" s="83"/>
    </row>
    <row r="40" spans="2:77" ht="19.5" customHeight="1" thickBot="1">
      <c r="B40" s="296"/>
      <c r="C40" s="297"/>
      <c r="D40" s="297"/>
      <c r="E40" s="298"/>
      <c r="H40" s="179"/>
      <c r="AG40" s="48"/>
      <c r="AI40" s="48"/>
      <c r="AJ40" s="48"/>
      <c r="AT40" s="48"/>
      <c r="AV40" s="48"/>
      <c r="BS40" s="83"/>
    </row>
    <row r="41" spans="2:77" ht="19.5" customHeight="1" thickTop="1">
      <c r="B41" s="1438"/>
      <c r="C41" s="1438"/>
      <c r="D41" s="1438"/>
      <c r="E41" s="1438"/>
      <c r="H41" s="179"/>
      <c r="AG41" s="48"/>
      <c r="AI41" s="48"/>
      <c r="AJ41" s="48"/>
      <c r="AT41" s="48"/>
      <c r="AV41" s="48"/>
      <c r="BS41" s="83"/>
    </row>
    <row r="42" spans="2:77" ht="19.5" customHeight="1">
      <c r="H42" s="264" t="s">
        <v>500</v>
      </c>
      <c r="I42" s="554"/>
      <c r="J42" s="554"/>
      <c r="K42" s="554"/>
      <c r="L42" s="554"/>
      <c r="M42" s="554"/>
      <c r="N42" s="554"/>
      <c r="O42" s="554"/>
      <c r="P42" s="554"/>
      <c r="Q42" s="554"/>
      <c r="R42" s="554"/>
      <c r="S42" s="554"/>
      <c r="T42" s="554"/>
      <c r="U42" s="554"/>
      <c r="V42" s="554"/>
      <c r="W42" s="554"/>
      <c r="X42" s="554"/>
      <c r="Y42" s="554"/>
      <c r="Z42" s="554"/>
      <c r="AA42" s="554"/>
      <c r="AB42" s="554"/>
      <c r="AC42" s="554"/>
      <c r="AD42" s="554"/>
      <c r="AE42" s="554"/>
      <c r="AF42" s="554"/>
      <c r="AG42" s="555"/>
      <c r="AH42" s="554"/>
      <c r="AI42" s="555"/>
      <c r="AJ42" s="555"/>
      <c r="AK42" s="554"/>
      <c r="AL42" s="554"/>
      <c r="AM42" s="555"/>
      <c r="AN42" s="554"/>
      <c r="AO42" s="554"/>
      <c r="AP42" s="554"/>
      <c r="AQ42" s="554"/>
      <c r="AR42" s="554"/>
      <c r="AS42" s="554"/>
      <c r="AT42" s="555"/>
      <c r="AU42" s="554"/>
      <c r="AV42" s="555"/>
      <c r="AW42" s="554"/>
      <c r="AX42" s="554"/>
      <c r="AY42" s="554"/>
      <c r="AZ42" s="554"/>
      <c r="BA42" s="554"/>
      <c r="BB42" s="554"/>
      <c r="BC42" s="554"/>
      <c r="BD42" s="554"/>
      <c r="BE42" s="554"/>
      <c r="BF42" s="554"/>
      <c r="BG42" s="554"/>
      <c r="BH42" s="1454"/>
      <c r="BI42" s="1479"/>
      <c r="BJ42" s="1311"/>
      <c r="BK42" s="1558"/>
      <c r="BL42" s="1558"/>
      <c r="BM42" s="1558"/>
      <c r="BN42" s="1558"/>
      <c r="BO42" s="1558"/>
      <c r="BP42" s="1558"/>
      <c r="BQ42" s="1558"/>
      <c r="BR42" s="1558"/>
      <c r="BS42" s="83"/>
    </row>
    <row r="43" spans="2:77" ht="19.5" customHeight="1" thickBot="1">
      <c r="H43" s="267" t="s">
        <v>39</v>
      </c>
      <c r="I43" s="288" t="s">
        <v>392</v>
      </c>
      <c r="J43" s="288" t="s">
        <v>393</v>
      </c>
      <c r="K43" s="288" t="s">
        <v>394</v>
      </c>
      <c r="L43" s="288" t="s">
        <v>395</v>
      </c>
      <c r="M43" s="288" t="s">
        <v>152</v>
      </c>
      <c r="N43" s="288" t="s">
        <v>153</v>
      </c>
      <c r="O43" s="288" t="s">
        <v>154</v>
      </c>
      <c r="P43" s="288" t="s">
        <v>155</v>
      </c>
      <c r="Q43" s="288" t="s">
        <v>156</v>
      </c>
      <c r="R43" s="288" t="s">
        <v>157</v>
      </c>
      <c r="S43" s="288" t="s">
        <v>158</v>
      </c>
      <c r="T43" s="288" t="s">
        <v>159</v>
      </c>
      <c r="U43" s="288" t="s">
        <v>160</v>
      </c>
      <c r="V43" s="288" t="s">
        <v>161</v>
      </c>
      <c r="W43" s="288" t="s">
        <v>162</v>
      </c>
      <c r="X43" s="288" t="s">
        <v>163</v>
      </c>
      <c r="Y43" s="288" t="s">
        <v>164</v>
      </c>
      <c r="Z43" s="288" t="s">
        <v>165</v>
      </c>
      <c r="AA43" s="288" t="s">
        <v>166</v>
      </c>
      <c r="AB43" s="288" t="s">
        <v>167</v>
      </c>
      <c r="AC43" s="288" t="s">
        <v>168</v>
      </c>
      <c r="AD43" s="288" t="s">
        <v>169</v>
      </c>
      <c r="AE43" s="288" t="s">
        <v>170</v>
      </c>
      <c r="AF43" s="288" t="s">
        <v>171</v>
      </c>
      <c r="AG43" s="288" t="s">
        <v>172</v>
      </c>
      <c r="AH43" s="288" t="s">
        <v>173</v>
      </c>
      <c r="AI43" s="288" t="s">
        <v>174</v>
      </c>
      <c r="AJ43" s="288" t="s">
        <v>364</v>
      </c>
      <c r="AK43" s="288" t="s">
        <v>176</v>
      </c>
      <c r="AL43" s="288" t="s">
        <v>177</v>
      </c>
      <c r="AM43" s="78" t="s">
        <v>178</v>
      </c>
      <c r="AN43" s="288" t="s">
        <v>179</v>
      </c>
      <c r="AO43" s="288" t="s">
        <v>408</v>
      </c>
      <c r="AP43" s="288" t="s">
        <v>497</v>
      </c>
      <c r="AQ43" s="288" t="s">
        <v>409</v>
      </c>
      <c r="AR43" s="78" t="s">
        <v>341</v>
      </c>
      <c r="AS43" s="78" t="s">
        <v>342</v>
      </c>
      <c r="AT43" s="78" t="s">
        <v>185</v>
      </c>
      <c r="AU43" s="78" t="s">
        <v>498</v>
      </c>
      <c r="AV43" s="81" t="s">
        <v>187</v>
      </c>
      <c r="AW43" s="81" t="s">
        <v>345</v>
      </c>
      <c r="AX43" s="81" t="s">
        <v>411</v>
      </c>
      <c r="AY43" s="81" t="s">
        <v>347</v>
      </c>
      <c r="AZ43" s="81" t="s">
        <v>348</v>
      </c>
      <c r="BA43" s="81" t="s">
        <v>192</v>
      </c>
      <c r="BB43" s="81" t="s">
        <v>193</v>
      </c>
      <c r="BC43" s="81" t="s">
        <v>194</v>
      </c>
      <c r="BD43" s="81" t="s">
        <v>195</v>
      </c>
      <c r="BE43" s="81" t="str">
        <f>BE9</f>
        <v>Mar. 23</v>
      </c>
      <c r="BF43" s="81" t="str">
        <f t="shared" ref="BF43:BN43" si="3">BF9</f>
        <v>Jun. 23</v>
      </c>
      <c r="BG43" s="81" t="str">
        <f t="shared" si="3"/>
        <v>Sep. 23</v>
      </c>
      <c r="BH43" s="81" t="str">
        <f t="shared" si="3"/>
        <v>Dec. 23</v>
      </c>
      <c r="BI43" s="81" t="str">
        <f t="shared" si="3"/>
        <v>Mar. 24</v>
      </c>
      <c r="BJ43" s="81" t="str">
        <f t="shared" si="3"/>
        <v>Jun. 24</v>
      </c>
      <c r="BK43" s="81" t="str">
        <f t="shared" si="3"/>
        <v>Sep. 24</v>
      </c>
      <c r="BL43" s="81" t="str">
        <f t="shared" si="3"/>
        <v>Dec. 24</v>
      </c>
      <c r="BM43" s="81" t="str">
        <f t="shared" si="3"/>
        <v>Mar. 25</v>
      </c>
      <c r="BN43" s="81" t="str">
        <f t="shared" si="3"/>
        <v>Jun. 25</v>
      </c>
      <c r="BO43" s="81" t="s">
        <v>858</v>
      </c>
      <c r="BP43" s="81" t="str">
        <f>BP25</f>
        <v>Dec. 25</v>
      </c>
      <c r="BQ43" s="1778" t="str">
        <f>BQ25</f>
        <v>Mar. 26</v>
      </c>
      <c r="BR43" s="81" t="str">
        <f t="shared" ref="BR43" si="4">BR9</f>
        <v>Jun. 26(E)</v>
      </c>
      <c r="BS43" s="83"/>
    </row>
    <row r="44" spans="2:77" ht="19.5" customHeight="1">
      <c r="H44" s="598" t="s">
        <v>501</v>
      </c>
      <c r="I44" s="599">
        <v>57327.9</v>
      </c>
      <c r="J44" s="90">
        <v>57765.3</v>
      </c>
      <c r="K44" s="90">
        <v>56812.800000000003</v>
      </c>
      <c r="L44" s="90">
        <v>59651.199999999997</v>
      </c>
      <c r="M44" s="90">
        <v>60873.5</v>
      </c>
      <c r="N44" s="90">
        <v>60875.4</v>
      </c>
      <c r="O44" s="90">
        <v>59276.1</v>
      </c>
      <c r="P44" s="90">
        <v>62122.3</v>
      </c>
      <c r="Q44" s="90">
        <v>62785.599999999999</v>
      </c>
      <c r="R44" s="90">
        <v>65961.399999999994</v>
      </c>
      <c r="S44" s="90">
        <v>65987.899999999994</v>
      </c>
      <c r="T44" s="90">
        <v>68466.5</v>
      </c>
      <c r="U44" s="90">
        <v>69277.399999999994</v>
      </c>
      <c r="V44" s="90">
        <v>68567.600000000006</v>
      </c>
      <c r="W44" s="90">
        <v>70068.5</v>
      </c>
      <c r="X44" s="90">
        <v>75911.899999999994</v>
      </c>
      <c r="Y44" s="90">
        <v>80037.2</v>
      </c>
      <c r="Z44" s="90">
        <v>84166.5</v>
      </c>
      <c r="AA44" s="90">
        <v>87487</v>
      </c>
      <c r="AB44" s="90">
        <v>91962</v>
      </c>
      <c r="AC44" s="90">
        <v>94291.4</v>
      </c>
      <c r="AD44" s="90">
        <v>97308.6</v>
      </c>
      <c r="AE44" s="90">
        <v>99269</v>
      </c>
      <c r="AF44" s="90">
        <v>103125.4</v>
      </c>
      <c r="AG44" s="91">
        <v>105057.1</v>
      </c>
      <c r="AH44" s="90">
        <v>108820.1</v>
      </c>
      <c r="AI44" s="91">
        <v>111047.9</v>
      </c>
      <c r="AJ44" s="91">
        <v>111234.4</v>
      </c>
      <c r="AK44" s="91">
        <v>113786.4</v>
      </c>
      <c r="AL44" s="91">
        <v>113654.51820720801</v>
      </c>
      <c r="AM44" s="91">
        <v>111430.117956427</v>
      </c>
      <c r="AN44" s="90">
        <v>112780.1</v>
      </c>
      <c r="AO44" s="90">
        <v>115679.8</v>
      </c>
      <c r="AP44" s="90">
        <v>116870.6</v>
      </c>
      <c r="AQ44" s="90">
        <v>116827.8</v>
      </c>
      <c r="AR44" s="90">
        <v>124467.2</v>
      </c>
      <c r="AS44" s="90">
        <v>129962.9</v>
      </c>
      <c r="AT44" s="319">
        <v>139807.20000000001</v>
      </c>
      <c r="AU44" s="319">
        <v>146579.1</v>
      </c>
      <c r="AV44" s="319">
        <v>155899.1</v>
      </c>
      <c r="AW44" s="293">
        <v>162125.5</v>
      </c>
      <c r="AX44" s="293">
        <v>166514.79999999999</v>
      </c>
      <c r="AY44" s="293">
        <v>170323.20000000001</v>
      </c>
      <c r="AZ44" s="293">
        <v>174214.1</v>
      </c>
      <c r="BA44" s="293">
        <v>176033.3</v>
      </c>
      <c r="BB44" s="319">
        <v>175634</v>
      </c>
      <c r="BC44" s="319">
        <v>160058.79999999999</v>
      </c>
      <c r="BD44" s="319">
        <v>147981.4</v>
      </c>
      <c r="BE44" s="293">
        <v>145959.6</v>
      </c>
      <c r="BF44" s="293">
        <v>146004</v>
      </c>
      <c r="BG44" s="1332">
        <v>146579.5</v>
      </c>
      <c r="BH44" s="319">
        <v>146454.70000000001</v>
      </c>
      <c r="BI44" s="1332">
        <v>153074.5</v>
      </c>
      <c r="BJ44" s="319">
        <v>153097</v>
      </c>
      <c r="BK44" s="319">
        <v>150002.20000000001</v>
      </c>
      <c r="BL44" s="1332">
        <v>151475.1</v>
      </c>
      <c r="BM44" s="1332">
        <v>156203.4</v>
      </c>
      <c r="BN44" s="1332">
        <v>156406.6</v>
      </c>
      <c r="BO44" s="1332">
        <v>164280.51942645301</v>
      </c>
      <c r="BP44" s="1332">
        <v>161319.5</v>
      </c>
      <c r="BQ44" s="1332">
        <v>171083.63380689299</v>
      </c>
      <c r="BR44" s="320">
        <v>176836.668740533</v>
      </c>
      <c r="BS44" s="83"/>
      <c r="BT44" s="105"/>
    </row>
    <row r="45" spans="2:77" ht="19.5" customHeight="1">
      <c r="H45" s="340" t="s">
        <v>502</v>
      </c>
      <c r="I45" s="579">
        <v>119501</v>
      </c>
      <c r="J45" s="90">
        <v>125497.7</v>
      </c>
      <c r="K45" s="90">
        <v>127768</v>
      </c>
      <c r="L45" s="90">
        <v>127013.3</v>
      </c>
      <c r="M45" s="90">
        <v>128931.8</v>
      </c>
      <c r="N45" s="90">
        <v>131890.6</v>
      </c>
      <c r="O45" s="90">
        <v>131179.9</v>
      </c>
      <c r="P45" s="90">
        <v>126977.4</v>
      </c>
      <c r="Q45" s="90">
        <v>123829.3</v>
      </c>
      <c r="R45" s="90">
        <v>122261.7</v>
      </c>
      <c r="S45" s="90">
        <v>126011.9</v>
      </c>
      <c r="T45" s="90">
        <v>124219.3</v>
      </c>
      <c r="U45" s="90">
        <v>124455.5</v>
      </c>
      <c r="V45" s="90">
        <v>126754.6</v>
      </c>
      <c r="W45" s="90">
        <v>125049.2</v>
      </c>
      <c r="X45" s="90">
        <v>125430.5</v>
      </c>
      <c r="Y45" s="90">
        <v>123050.9</v>
      </c>
      <c r="Z45" s="90">
        <v>114456.5</v>
      </c>
      <c r="AA45" s="90">
        <v>114680.1</v>
      </c>
      <c r="AB45" s="90">
        <v>116692.8</v>
      </c>
      <c r="AC45" s="90">
        <v>117609.5</v>
      </c>
      <c r="AD45" s="90">
        <v>119133.8</v>
      </c>
      <c r="AE45" s="90">
        <v>118007.8</v>
      </c>
      <c r="AF45" s="90">
        <v>116921.2</v>
      </c>
      <c r="AG45" s="91">
        <v>117588.7</v>
      </c>
      <c r="AH45" s="90">
        <v>117381.3</v>
      </c>
      <c r="AI45" s="91">
        <v>120781.8</v>
      </c>
      <c r="AJ45" s="91">
        <v>123069</v>
      </c>
      <c r="AK45" s="91">
        <v>126671.5</v>
      </c>
      <c r="AL45" s="91">
        <v>130351.1</v>
      </c>
      <c r="AM45" s="91">
        <v>137073.20000000001</v>
      </c>
      <c r="AN45" s="90">
        <v>140591.20000000001</v>
      </c>
      <c r="AO45" s="90">
        <v>142989.29999999999</v>
      </c>
      <c r="AP45" s="90">
        <v>144131.5</v>
      </c>
      <c r="AQ45" s="90">
        <v>144412.70000000001</v>
      </c>
      <c r="AR45" s="90">
        <v>152880.70000000001</v>
      </c>
      <c r="AS45" s="90">
        <v>156866.9</v>
      </c>
      <c r="AT45" s="319">
        <v>153635.5</v>
      </c>
      <c r="AU45" s="319">
        <v>153044.20000000001</v>
      </c>
      <c r="AV45" s="319">
        <v>144157.4</v>
      </c>
      <c r="AW45" s="293">
        <v>139251.5</v>
      </c>
      <c r="AX45" s="293">
        <v>140352.9</v>
      </c>
      <c r="AY45" s="293">
        <v>143105.70000000001</v>
      </c>
      <c r="AZ45" s="293">
        <v>150049.29999999999</v>
      </c>
      <c r="BA45" s="293">
        <v>152756.9</v>
      </c>
      <c r="BB45" s="319">
        <v>150892.9</v>
      </c>
      <c r="BC45" s="319">
        <v>173335.9</v>
      </c>
      <c r="BD45" s="319">
        <v>187999.1</v>
      </c>
      <c r="BE45" s="293">
        <v>183666</v>
      </c>
      <c r="BF45" s="293">
        <v>188837.4</v>
      </c>
      <c r="BG45" s="1332">
        <v>188657.9</v>
      </c>
      <c r="BH45" s="319">
        <v>195820.79999999999</v>
      </c>
      <c r="BI45" s="1332">
        <v>202640.1</v>
      </c>
      <c r="BJ45" s="319">
        <v>201018.3</v>
      </c>
      <c r="BK45" s="319">
        <v>210848.3</v>
      </c>
      <c r="BL45" s="1332">
        <v>216287.8</v>
      </c>
      <c r="BM45" s="1332">
        <v>214108.7</v>
      </c>
      <c r="BN45" s="1332">
        <v>217574</v>
      </c>
      <c r="BO45" s="1332">
        <v>213454.34176358703</v>
      </c>
      <c r="BP45" s="1332">
        <v>220391</v>
      </c>
      <c r="BQ45" s="1332">
        <v>216300.57152186902</v>
      </c>
      <c r="BR45" s="320">
        <v>215458.85724819102</v>
      </c>
      <c r="BS45" s="83"/>
      <c r="BT45" s="105"/>
    </row>
    <row r="46" spans="2:77" ht="19.5" customHeight="1">
      <c r="H46" s="342" t="s">
        <v>503</v>
      </c>
      <c r="I46" s="581">
        <v>3153.5</v>
      </c>
      <c r="J46" s="362">
        <v>2710.7</v>
      </c>
      <c r="K46" s="362">
        <v>2949.3</v>
      </c>
      <c r="L46" s="362">
        <v>2629.3</v>
      </c>
      <c r="M46" s="362">
        <v>2878.2</v>
      </c>
      <c r="N46" s="362">
        <v>2867.6</v>
      </c>
      <c r="O46" s="362">
        <v>2753.9</v>
      </c>
      <c r="P46" s="362">
        <v>2363.4</v>
      </c>
      <c r="Q46" s="362">
        <v>1828.6</v>
      </c>
      <c r="R46" s="362">
        <v>1787.8</v>
      </c>
      <c r="S46" s="362">
        <v>2202.3000000000002</v>
      </c>
      <c r="T46" s="362">
        <v>1724.2</v>
      </c>
      <c r="U46" s="362">
        <v>1898.9</v>
      </c>
      <c r="V46" s="362">
        <v>1835.8</v>
      </c>
      <c r="W46" s="362">
        <v>1773</v>
      </c>
      <c r="X46" s="362">
        <v>1652.6</v>
      </c>
      <c r="Y46" s="362">
        <v>2228.1999999999998</v>
      </c>
      <c r="Z46" s="362">
        <v>4720.8999999999996</v>
      </c>
      <c r="AA46" s="362">
        <v>5355</v>
      </c>
      <c r="AB46" s="362">
        <v>5098.8</v>
      </c>
      <c r="AC46" s="362">
        <v>4366.8999999999996</v>
      </c>
      <c r="AD46" s="362">
        <v>2825.5</v>
      </c>
      <c r="AE46" s="362">
        <v>4624.1000000000004</v>
      </c>
      <c r="AF46" s="362">
        <v>2891.5</v>
      </c>
      <c r="AG46" s="363">
        <v>2303</v>
      </c>
      <c r="AH46" s="362">
        <v>2779.6</v>
      </c>
      <c r="AI46" s="363">
        <v>3511.5</v>
      </c>
      <c r="AJ46" s="363">
        <v>3228.9</v>
      </c>
      <c r="AK46" s="363">
        <v>3046</v>
      </c>
      <c r="AL46" s="363">
        <v>3146.6118970150001</v>
      </c>
      <c r="AM46" s="363">
        <v>3162.8</v>
      </c>
      <c r="AN46" s="362">
        <v>3539.8</v>
      </c>
      <c r="AO46" s="362">
        <v>4460.8</v>
      </c>
      <c r="AP46" s="362">
        <v>6059.8</v>
      </c>
      <c r="AQ46" s="362">
        <v>5099.3999999999996</v>
      </c>
      <c r="AR46" s="362">
        <v>4244.8</v>
      </c>
      <c r="AS46" s="362">
        <v>3615.5</v>
      </c>
      <c r="AT46" s="365">
        <v>4437</v>
      </c>
      <c r="AU46" s="365">
        <v>3297</v>
      </c>
      <c r="AV46" s="365">
        <v>2473.9</v>
      </c>
      <c r="AW46" s="364">
        <v>2726</v>
      </c>
      <c r="AX46" s="364">
        <v>3919.5</v>
      </c>
      <c r="AY46" s="364">
        <v>4479.3</v>
      </c>
      <c r="AZ46" s="364">
        <v>4118.2</v>
      </c>
      <c r="BA46" s="364">
        <v>4500.3999999999996</v>
      </c>
      <c r="BB46" s="365">
        <v>4358.7</v>
      </c>
      <c r="BC46" s="365">
        <v>8065.1</v>
      </c>
      <c r="BD46" s="365">
        <v>6330.1</v>
      </c>
      <c r="BE46" s="364">
        <v>8544.4</v>
      </c>
      <c r="BF46" s="364">
        <v>9796.2000000000007</v>
      </c>
      <c r="BG46" s="1336">
        <v>13349.3</v>
      </c>
      <c r="BH46" s="365">
        <v>12152.4</v>
      </c>
      <c r="BI46" s="1336">
        <v>12065</v>
      </c>
      <c r="BJ46" s="365">
        <v>13596.7</v>
      </c>
      <c r="BK46" s="365">
        <v>9856.1</v>
      </c>
      <c r="BL46" s="1336">
        <v>9814.1999999999825</v>
      </c>
      <c r="BM46" s="1336">
        <v>9484.2999999999993</v>
      </c>
      <c r="BN46" s="1336">
        <v>10936.8</v>
      </c>
      <c r="BO46" s="1336">
        <v>10986.327207647</v>
      </c>
      <c r="BP46" s="1336">
        <v>13754</v>
      </c>
      <c r="BQ46" s="1336">
        <v>13582.311224672998</v>
      </c>
      <c r="BR46" s="366">
        <v>19045.604238298001</v>
      </c>
      <c r="BS46" s="83"/>
      <c r="BT46" s="105"/>
    </row>
    <row r="47" spans="2:77" ht="19.5" customHeight="1">
      <c r="H47" s="600" t="s">
        <v>406</v>
      </c>
      <c r="I47" s="393">
        <v>179982.4</v>
      </c>
      <c r="J47" s="393">
        <v>185973.7</v>
      </c>
      <c r="K47" s="393">
        <v>187530.09999999998</v>
      </c>
      <c r="L47" s="393">
        <v>189293.8</v>
      </c>
      <c r="M47" s="393">
        <v>192683.5</v>
      </c>
      <c r="N47" s="393">
        <v>195633.6</v>
      </c>
      <c r="O47" s="393">
        <v>193209.9</v>
      </c>
      <c r="P47" s="393">
        <v>191463.1</v>
      </c>
      <c r="Q47" s="393">
        <v>188443.5</v>
      </c>
      <c r="R47" s="393">
        <v>190010.89999999997</v>
      </c>
      <c r="S47" s="393">
        <v>194202.09999999998</v>
      </c>
      <c r="T47" s="393">
        <v>194410</v>
      </c>
      <c r="U47" s="393">
        <v>195631.8</v>
      </c>
      <c r="V47" s="393">
        <v>197158</v>
      </c>
      <c r="W47" s="393">
        <v>196890.7</v>
      </c>
      <c r="X47" s="393">
        <v>202995</v>
      </c>
      <c r="Y47" s="393">
        <v>205316.3</v>
      </c>
      <c r="Z47" s="393">
        <v>203343.9</v>
      </c>
      <c r="AA47" s="393">
        <v>207522.1</v>
      </c>
      <c r="AB47" s="393">
        <v>213753.59999999998</v>
      </c>
      <c r="AC47" s="393">
        <v>216267.8</v>
      </c>
      <c r="AD47" s="393">
        <v>219267.90000000002</v>
      </c>
      <c r="AE47" s="393">
        <v>221900.9</v>
      </c>
      <c r="AF47" s="393">
        <v>222938.1</v>
      </c>
      <c r="AG47" s="394">
        <v>224948.7</v>
      </c>
      <c r="AH47" s="393">
        <v>228981</v>
      </c>
      <c r="AI47" s="394">
        <v>235341.1</v>
      </c>
      <c r="AJ47" s="394">
        <v>237532.3</v>
      </c>
      <c r="AK47" s="394">
        <v>243503.9</v>
      </c>
      <c r="AL47" s="394">
        <v>247152.2</v>
      </c>
      <c r="AM47" s="394">
        <v>251666</v>
      </c>
      <c r="AN47" s="393">
        <v>256911.1</v>
      </c>
      <c r="AO47" s="252">
        <v>263129.8</v>
      </c>
      <c r="AP47" s="393">
        <v>267061.90000000002</v>
      </c>
      <c r="AQ47" s="252">
        <v>266339.90000000002</v>
      </c>
      <c r="AR47" s="252">
        <v>281592.7</v>
      </c>
      <c r="AS47" s="252">
        <v>290445.3</v>
      </c>
      <c r="AT47" s="394">
        <v>297879.7</v>
      </c>
      <c r="AU47" s="394">
        <v>302920.2</v>
      </c>
      <c r="AV47" s="394">
        <v>302530.40000000002</v>
      </c>
      <c r="AW47" s="393">
        <v>304103</v>
      </c>
      <c r="AX47" s="393">
        <v>310787.19999999995</v>
      </c>
      <c r="AY47" s="393">
        <v>317908.2</v>
      </c>
      <c r="AZ47" s="393">
        <v>328381.59999999998</v>
      </c>
      <c r="BA47" s="393">
        <v>333290.59999999998</v>
      </c>
      <c r="BB47" s="394">
        <v>330885.60000000003</v>
      </c>
      <c r="BC47" s="394">
        <v>341459.8</v>
      </c>
      <c r="BD47" s="394">
        <v>342310.6</v>
      </c>
      <c r="BE47" s="393">
        <v>338170</v>
      </c>
      <c r="BF47" s="393">
        <v>344637.60000000003</v>
      </c>
      <c r="BG47" s="1343">
        <v>348586.7</v>
      </c>
      <c r="BH47" s="394">
        <v>354427.9</v>
      </c>
      <c r="BI47" s="1343">
        <v>367779.6</v>
      </c>
      <c r="BJ47" s="394">
        <v>367712</v>
      </c>
      <c r="BK47" s="394">
        <v>370706.6</v>
      </c>
      <c r="BL47" s="1343">
        <v>377577.1</v>
      </c>
      <c r="BM47" s="1343">
        <v>379796.39999999997</v>
      </c>
      <c r="BN47" s="1343">
        <v>384917.4</v>
      </c>
      <c r="BO47" s="1741">
        <v>388721.18839768699</v>
      </c>
      <c r="BP47" s="1343">
        <v>395464.5</v>
      </c>
      <c r="BQ47" s="1741">
        <v>400966.51655343501</v>
      </c>
      <c r="BR47" s="395">
        <v>411341.13022702205</v>
      </c>
      <c r="BS47" s="83"/>
    </row>
    <row r="48" spans="2:77" ht="19.5" customHeight="1">
      <c r="H48" s="340"/>
      <c r="I48" s="248"/>
      <c r="J48" s="248"/>
      <c r="K48" s="248"/>
      <c r="L48" s="248"/>
      <c r="M48" s="248"/>
      <c r="N48" s="248"/>
      <c r="O48" s="248"/>
      <c r="P48" s="248"/>
      <c r="Q48" s="248"/>
      <c r="R48" s="248"/>
      <c r="S48" s="248"/>
      <c r="T48" s="248"/>
      <c r="U48" s="248"/>
      <c r="V48" s="248"/>
      <c r="W48" s="248"/>
      <c r="X48" s="248"/>
      <c r="Y48" s="248"/>
      <c r="Z48" s="248"/>
      <c r="AA48" s="248"/>
      <c r="AB48" s="248"/>
      <c r="AC48" s="248"/>
      <c r="AD48" s="248"/>
      <c r="AE48" s="248"/>
      <c r="AF48" s="248"/>
      <c r="AG48" s="357"/>
      <c r="AH48" s="248"/>
      <c r="AI48" s="357"/>
      <c r="AJ48" s="357"/>
      <c r="AK48" s="357"/>
      <c r="AL48" s="357"/>
      <c r="AM48" s="357"/>
      <c r="AN48" s="357"/>
      <c r="AO48" s="357"/>
      <c r="AP48" s="357"/>
      <c r="AQ48" s="357"/>
      <c r="AR48" s="248"/>
      <c r="AS48" s="248"/>
      <c r="AT48" s="357"/>
      <c r="AU48" s="248"/>
      <c r="AV48" s="357"/>
      <c r="AW48" s="248"/>
      <c r="AX48" s="248"/>
      <c r="AY48" s="248"/>
      <c r="AZ48" s="248"/>
      <c r="BA48" s="248"/>
      <c r="BB48" s="248"/>
      <c r="BC48" s="248"/>
      <c r="BD48" s="357"/>
      <c r="BE48" s="248"/>
      <c r="BF48" s="248"/>
      <c r="BG48" s="248"/>
      <c r="BH48" s="357"/>
      <c r="BI48" s="248"/>
      <c r="BJ48" s="248"/>
      <c r="BK48" s="248"/>
      <c r="BL48" s="248"/>
      <c r="BM48" s="248"/>
      <c r="BN48" s="248"/>
      <c r="BO48" s="248"/>
      <c r="BP48" s="248"/>
      <c r="BQ48" s="248"/>
      <c r="BR48" s="248"/>
      <c r="BS48" s="83"/>
    </row>
    <row r="49" spans="8:73" ht="19.5" customHeight="1">
      <c r="H49" s="553" t="s">
        <v>504</v>
      </c>
      <c r="I49" s="554"/>
      <c r="J49" s="554"/>
      <c r="K49" s="554"/>
      <c r="L49" s="554"/>
      <c r="M49" s="554"/>
      <c r="N49" s="554"/>
      <c r="O49" s="554"/>
      <c r="P49" s="554"/>
      <c r="Q49" s="554"/>
      <c r="R49" s="554"/>
      <c r="S49" s="554"/>
      <c r="T49" s="554"/>
      <c r="U49" s="554"/>
      <c r="V49" s="554"/>
      <c r="W49" s="554"/>
      <c r="X49" s="554"/>
      <c r="Y49" s="554"/>
      <c r="Z49" s="554"/>
      <c r="AA49" s="554"/>
      <c r="AB49" s="554"/>
      <c r="AC49" s="554"/>
      <c r="AD49" s="554"/>
      <c r="AE49" s="554"/>
      <c r="AF49" s="554"/>
      <c r="AG49" s="555"/>
      <c r="AH49" s="554"/>
      <c r="AI49" s="555"/>
      <c r="AJ49" s="555"/>
      <c r="AK49" s="555"/>
      <c r="AL49" s="555"/>
      <c r="AM49" s="555"/>
      <c r="AN49" s="554"/>
      <c r="AO49" s="554"/>
      <c r="AP49" s="554"/>
      <c r="AQ49" s="554"/>
      <c r="AR49" s="554"/>
      <c r="AS49" s="554"/>
      <c r="AT49" s="555"/>
      <c r="AU49" s="554"/>
      <c r="AV49" s="555"/>
      <c r="AW49" s="554"/>
      <c r="AX49" s="554"/>
      <c r="AY49" s="554"/>
      <c r="AZ49" s="554"/>
      <c r="BA49" s="554"/>
      <c r="BB49" s="554"/>
      <c r="BC49" s="554"/>
      <c r="BD49" s="555"/>
      <c r="BE49" s="554"/>
      <c r="BF49" s="554"/>
      <c r="BG49" s="554"/>
      <c r="BH49" s="1454"/>
      <c r="BI49" s="1479"/>
      <c r="BJ49" s="1311"/>
      <c r="BK49" s="1558"/>
      <c r="BL49" s="1558"/>
      <c r="BM49" s="1558"/>
      <c r="BN49" s="1558"/>
      <c r="BO49" s="1558"/>
      <c r="BP49" s="1558"/>
      <c r="BQ49" s="1558"/>
      <c r="BR49" s="1558"/>
      <c r="BS49" s="83"/>
    </row>
    <row r="50" spans="8:73" ht="19.5" customHeight="1" thickBot="1">
      <c r="H50" s="267"/>
      <c r="I50" s="288" t="s">
        <v>392</v>
      </c>
      <c r="J50" s="288" t="s">
        <v>393</v>
      </c>
      <c r="K50" s="288" t="s">
        <v>394</v>
      </c>
      <c r="L50" s="288" t="s">
        <v>395</v>
      </c>
      <c r="M50" s="288" t="s">
        <v>152</v>
      </c>
      <c r="N50" s="288" t="s">
        <v>153</v>
      </c>
      <c r="O50" s="288" t="s">
        <v>154</v>
      </c>
      <c r="P50" s="288" t="s">
        <v>155</v>
      </c>
      <c r="Q50" s="288" t="s">
        <v>156</v>
      </c>
      <c r="R50" s="288" t="s">
        <v>157</v>
      </c>
      <c r="S50" s="288" t="s">
        <v>158</v>
      </c>
      <c r="T50" s="288" t="s">
        <v>159</v>
      </c>
      <c r="U50" s="288" t="s">
        <v>160</v>
      </c>
      <c r="V50" s="288" t="s">
        <v>161</v>
      </c>
      <c r="W50" s="288" t="s">
        <v>162</v>
      </c>
      <c r="X50" s="288" t="s">
        <v>163</v>
      </c>
      <c r="Y50" s="288" t="s">
        <v>164</v>
      </c>
      <c r="Z50" s="288" t="s">
        <v>165</v>
      </c>
      <c r="AA50" s="288" t="s">
        <v>166</v>
      </c>
      <c r="AB50" s="288" t="s">
        <v>167</v>
      </c>
      <c r="AC50" s="288" t="s">
        <v>168</v>
      </c>
      <c r="AD50" s="288" t="s">
        <v>169</v>
      </c>
      <c r="AE50" s="288" t="s">
        <v>170</v>
      </c>
      <c r="AF50" s="288" t="s">
        <v>171</v>
      </c>
      <c r="AG50" s="288" t="s">
        <v>172</v>
      </c>
      <c r="AH50" s="288" t="s">
        <v>173</v>
      </c>
      <c r="AI50" s="288" t="s">
        <v>174</v>
      </c>
      <c r="AJ50" s="288" t="s">
        <v>364</v>
      </c>
      <c r="AK50" s="288" t="s">
        <v>176</v>
      </c>
      <c r="AL50" s="288" t="s">
        <v>177</v>
      </c>
      <c r="AM50" s="78" t="s">
        <v>178</v>
      </c>
      <c r="AN50" s="288" t="s">
        <v>179</v>
      </c>
      <c r="AO50" s="288" t="s">
        <v>408</v>
      </c>
      <c r="AP50" s="288" t="s">
        <v>497</v>
      </c>
      <c r="AQ50" s="288" t="s">
        <v>409</v>
      </c>
      <c r="AR50" s="78" t="s">
        <v>341</v>
      </c>
      <c r="AS50" s="78" t="s">
        <v>342</v>
      </c>
      <c r="AT50" s="78" t="s">
        <v>185</v>
      </c>
      <c r="AU50" s="78" t="s">
        <v>498</v>
      </c>
      <c r="AV50" s="81" t="s">
        <v>187</v>
      </c>
      <c r="AW50" s="81" t="s">
        <v>345</v>
      </c>
      <c r="AX50" s="81" t="s">
        <v>411</v>
      </c>
      <c r="AY50" s="81" t="s">
        <v>347</v>
      </c>
      <c r="AZ50" s="81" t="s">
        <v>348</v>
      </c>
      <c r="BA50" s="81" t="s">
        <v>192</v>
      </c>
      <c r="BB50" s="81" t="s">
        <v>193</v>
      </c>
      <c r="BC50" s="81" t="s">
        <v>194</v>
      </c>
      <c r="BD50" s="81" t="s">
        <v>195</v>
      </c>
      <c r="BE50" s="81" t="str">
        <f>BE9</f>
        <v>Mar. 23</v>
      </c>
      <c r="BF50" s="81" t="str">
        <f t="shared" ref="BF50:BN50" si="5">BF9</f>
        <v>Jun. 23</v>
      </c>
      <c r="BG50" s="81" t="str">
        <f t="shared" si="5"/>
        <v>Sep. 23</v>
      </c>
      <c r="BH50" s="81" t="str">
        <f t="shared" si="5"/>
        <v>Dec. 23</v>
      </c>
      <c r="BI50" s="81" t="str">
        <f t="shared" si="5"/>
        <v>Mar. 24</v>
      </c>
      <c r="BJ50" s="81" t="str">
        <f t="shared" si="5"/>
        <v>Jun. 24</v>
      </c>
      <c r="BK50" s="81" t="str">
        <f t="shared" si="5"/>
        <v>Sep. 24</v>
      </c>
      <c r="BL50" s="81" t="str">
        <f t="shared" si="5"/>
        <v>Dec. 24</v>
      </c>
      <c r="BM50" s="81" t="str">
        <f t="shared" si="5"/>
        <v>Mar. 25</v>
      </c>
      <c r="BN50" s="81" t="str">
        <f t="shared" si="5"/>
        <v>Jun. 25</v>
      </c>
      <c r="BO50" s="81" t="s">
        <v>858</v>
      </c>
      <c r="BP50" s="81" t="str">
        <f>BP43</f>
        <v>Dec. 25</v>
      </c>
      <c r="BQ50" s="1778" t="str">
        <f>BQ43</f>
        <v>Mar. 26</v>
      </c>
      <c r="BR50" s="81" t="str">
        <f t="shared" ref="BR50" si="6">BR9</f>
        <v>Jun. 26(E)</v>
      </c>
      <c r="BS50" s="83"/>
    </row>
    <row r="51" spans="8:73" ht="19.5" customHeight="1">
      <c r="H51" s="598" t="s">
        <v>505</v>
      </c>
      <c r="I51" s="586">
        <v>0.31851947746001835</v>
      </c>
      <c r="J51" s="586">
        <v>0.31061004862515507</v>
      </c>
      <c r="K51" s="586">
        <v>0.30295296595053278</v>
      </c>
      <c r="L51" s="586">
        <v>0.31512495390762929</v>
      </c>
      <c r="M51" s="586">
        <v>0.31592481971730846</v>
      </c>
      <c r="N51" s="586">
        <v>0.31117047378364454</v>
      </c>
      <c r="O51" s="586">
        <v>0.30679639086816979</v>
      </c>
      <c r="P51" s="586">
        <v>0.32446095357277721</v>
      </c>
      <c r="Q51" s="586">
        <v>0.33317997171566011</v>
      </c>
      <c r="R51" s="586">
        <v>0.34714534797740554</v>
      </c>
      <c r="S51" s="586">
        <v>0.3397898374940333</v>
      </c>
      <c r="T51" s="586">
        <v>0.35217581400133741</v>
      </c>
      <c r="U51" s="586">
        <v>0.35412136472700245</v>
      </c>
      <c r="V51" s="586">
        <v>0.34777995313403465</v>
      </c>
      <c r="W51" s="586">
        <v>0.35587511243547815</v>
      </c>
      <c r="X51" s="586">
        <v>0.37395945712948592</v>
      </c>
      <c r="Y51" s="586">
        <v>0.3898238961056672</v>
      </c>
      <c r="Z51" s="586">
        <v>0.41391209669923712</v>
      </c>
      <c r="AA51" s="586">
        <v>0.42157919566157048</v>
      </c>
      <c r="AB51" s="586">
        <v>0.43022433306386426</v>
      </c>
      <c r="AC51" s="586">
        <v>0.43599370780116131</v>
      </c>
      <c r="AD51" s="586">
        <v>0.44378862569486915</v>
      </c>
      <c r="AE51" s="586">
        <v>0.4473573563694424</v>
      </c>
      <c r="AF51" s="586">
        <v>0.46257414053497359</v>
      </c>
      <c r="AG51" s="587">
        <v>0.46702692658370554</v>
      </c>
      <c r="AH51" s="588">
        <v>0.4752363733235509</v>
      </c>
      <c r="AI51" s="587">
        <v>0.47185935648299421</v>
      </c>
      <c r="AJ51" s="587">
        <v>0.46711569254311608</v>
      </c>
      <c r="AK51" s="587">
        <v>0.46700000000000003</v>
      </c>
      <c r="AL51" s="587">
        <v>0.46700000000000003</v>
      </c>
      <c r="AM51" s="587">
        <v>0.44319818794004395</v>
      </c>
      <c r="AN51" s="589">
        <v>0.439</v>
      </c>
      <c r="AO51" s="589">
        <v>0.43963017491747419</v>
      </c>
      <c r="AP51" s="589">
        <v>0.438</v>
      </c>
      <c r="AQ51" s="589">
        <v>0.439</v>
      </c>
      <c r="AR51" s="589">
        <v>0.44201145839363021</v>
      </c>
      <c r="AS51" s="589">
        <v>0.44746084718878221</v>
      </c>
      <c r="AT51" s="587">
        <v>0.46899999999999997</v>
      </c>
      <c r="AU51" s="587">
        <v>0.48388684544642452</v>
      </c>
      <c r="AV51" s="587">
        <v>0.51500000000000001</v>
      </c>
      <c r="AW51" s="588">
        <v>0.53300000000000003</v>
      </c>
      <c r="AX51" s="588">
        <v>0.53600000000000003</v>
      </c>
      <c r="AY51" s="588">
        <v>0.53600000000000003</v>
      </c>
      <c r="AZ51" s="588">
        <v>0.53100000000000003</v>
      </c>
      <c r="BA51" s="588">
        <v>0.52800000000000002</v>
      </c>
      <c r="BB51" s="587">
        <v>0.53079976886271263</v>
      </c>
      <c r="BC51" s="587">
        <v>0.46874859061008056</v>
      </c>
      <c r="BD51" s="587">
        <v>0.43230154134870497</v>
      </c>
      <c r="BE51" s="588">
        <v>0.43161605109855994</v>
      </c>
      <c r="BF51" s="588">
        <v>0.42364501145551148</v>
      </c>
      <c r="BG51" s="1439">
        <v>0.42</v>
      </c>
      <c r="BH51" s="587">
        <v>0.41299999999999998</v>
      </c>
      <c r="BI51" s="1439">
        <v>0.41621259036662178</v>
      </c>
      <c r="BJ51" s="587">
        <v>0.41599999999999998</v>
      </c>
      <c r="BK51" s="587">
        <v>0.40463860098525362</v>
      </c>
      <c r="BL51" s="1439">
        <v>0.40117660737369937</v>
      </c>
      <c r="BM51" s="1439">
        <v>0.41128193948125891</v>
      </c>
      <c r="BN51" s="1439">
        <v>0.4063380870805009</v>
      </c>
      <c r="BO51" s="1439">
        <v>0.42261786681507929</v>
      </c>
      <c r="BP51" s="1439">
        <v>0.40792409938186613</v>
      </c>
      <c r="BQ51" s="1439">
        <v>0.42667810588641369</v>
      </c>
      <c r="BR51" s="1440">
        <f>BR44/$BR$47</f>
        <v>0.42990271515745487</v>
      </c>
      <c r="BS51" s="83"/>
      <c r="BU51" s="401"/>
    </row>
    <row r="52" spans="8:73" ht="19.5" customHeight="1">
      <c r="H52" s="340" t="s">
        <v>506</v>
      </c>
      <c r="I52" s="586">
        <v>0.66395936491568064</v>
      </c>
      <c r="J52" s="586">
        <v>0.67481423448584388</v>
      </c>
      <c r="K52" s="586">
        <v>0.68131995876928564</v>
      </c>
      <c r="L52" s="586">
        <v>0.67098499792386235</v>
      </c>
      <c r="M52" s="586">
        <v>0.66913773104598995</v>
      </c>
      <c r="N52" s="586">
        <v>0.67417151246002738</v>
      </c>
      <c r="O52" s="586">
        <v>0.67895019872170115</v>
      </c>
      <c r="P52" s="586">
        <v>0.6631951535308892</v>
      </c>
      <c r="Q52" s="586">
        <v>0.65711632399101061</v>
      </c>
      <c r="R52" s="586">
        <v>0.64344571811406615</v>
      </c>
      <c r="S52" s="586">
        <v>0.64886991438300623</v>
      </c>
      <c r="T52" s="586">
        <v>0.63895530065325856</v>
      </c>
      <c r="U52" s="586">
        <v>0.63617213561394415</v>
      </c>
      <c r="V52" s="586">
        <v>0.64290873309731289</v>
      </c>
      <c r="W52" s="586">
        <v>0.63511989139151814</v>
      </c>
      <c r="X52" s="586">
        <v>0.61789945565161708</v>
      </c>
      <c r="Y52" s="586">
        <v>0.59932358025154364</v>
      </c>
      <c r="Z52" s="586">
        <v>0.56287156880535882</v>
      </c>
      <c r="AA52" s="586">
        <v>0.5526163237553976</v>
      </c>
      <c r="AB52" s="586">
        <v>0.5459220335938203</v>
      </c>
      <c r="AC52" s="586">
        <v>0.54381419702794409</v>
      </c>
      <c r="AD52" s="586">
        <v>0.54332531118326022</v>
      </c>
      <c r="AE52" s="586">
        <v>0.53180406208356978</v>
      </c>
      <c r="AF52" s="586">
        <v>0.5244558915681079</v>
      </c>
      <c r="AG52" s="587">
        <v>0.52273562816766661</v>
      </c>
      <c r="AH52" s="588">
        <v>0.5126246282442648</v>
      </c>
      <c r="AI52" s="587">
        <v>0.51322017276200371</v>
      </c>
      <c r="AJ52" s="587">
        <v>0.51638535709231459</v>
      </c>
      <c r="AK52" s="587">
        <v>0.52</v>
      </c>
      <c r="AL52" s="587">
        <v>0.52</v>
      </c>
      <c r="AM52" s="587">
        <v>0.54422239850341281</v>
      </c>
      <c r="AN52" s="589">
        <v>0.54700000000000004</v>
      </c>
      <c r="AO52" s="589">
        <v>0.54341735523684509</v>
      </c>
      <c r="AP52" s="589">
        <v>0.53900000000000003</v>
      </c>
      <c r="AQ52" s="589">
        <v>0.54200000000000004</v>
      </c>
      <c r="AR52" s="589">
        <v>0.54291428719565527</v>
      </c>
      <c r="AS52" s="589">
        <v>0.5400910257456395</v>
      </c>
      <c r="AT52" s="587">
        <v>0.51600000000000001</v>
      </c>
      <c r="AU52" s="587">
        <v>0.50522943006111842</v>
      </c>
      <c r="AV52" s="587">
        <v>0.47699999999999998</v>
      </c>
      <c r="AW52" s="588">
        <v>0.45800000000000002</v>
      </c>
      <c r="AX52" s="588">
        <v>0.45100000000000001</v>
      </c>
      <c r="AY52" s="588">
        <v>0.45</v>
      </c>
      <c r="AZ52" s="588">
        <v>0.45600000000000002</v>
      </c>
      <c r="BA52" s="588">
        <v>0.45800000000000002</v>
      </c>
      <c r="BB52" s="587">
        <v>0.45602740040666617</v>
      </c>
      <c r="BC52" s="587">
        <v>0.50763193793237149</v>
      </c>
      <c r="BD52" s="587">
        <v>0.54920618876540783</v>
      </c>
      <c r="BE52" s="588">
        <v>0.54311736700476088</v>
      </c>
      <c r="BF52" s="588">
        <v>0.5479303477043711</v>
      </c>
      <c r="BG52" s="1439">
        <v>0.54100000000000004</v>
      </c>
      <c r="BH52" s="587">
        <v>0.55200000000000005</v>
      </c>
      <c r="BI52" s="1439">
        <v>0.55098243621995358</v>
      </c>
      <c r="BJ52" s="587">
        <v>0.54700000000000004</v>
      </c>
      <c r="BK52" s="587">
        <v>0.5687740655278325</v>
      </c>
      <c r="BL52" s="1439">
        <v>0.57283082051321443</v>
      </c>
      <c r="BM52" s="1439">
        <v>0.56374599653919844</v>
      </c>
      <c r="BN52" s="1439">
        <v>0.56524854423312632</v>
      </c>
      <c r="BO52" s="1439">
        <v>0.54911938976994845</v>
      </c>
      <c r="BP52" s="1439">
        <v>0.55729654621337688</v>
      </c>
      <c r="BQ52" s="1439">
        <v>0.53944796533414185</v>
      </c>
      <c r="BR52" s="1440">
        <f>BR45/$BR$47</f>
        <v>0.52379604521745193</v>
      </c>
      <c r="BS52" s="83"/>
      <c r="BU52" s="401"/>
    </row>
    <row r="53" spans="8:73" ht="19.5" customHeight="1">
      <c r="H53" s="342" t="s">
        <v>507</v>
      </c>
      <c r="I53" s="591">
        <v>1.7521157624301044E-2</v>
      </c>
      <c r="J53" s="591">
        <v>1.4575716889000969E-2</v>
      </c>
      <c r="K53" s="591">
        <v>1.572707528018169E-2</v>
      </c>
      <c r="L53" s="591">
        <v>1.3890048168508426E-2</v>
      </c>
      <c r="M53" s="591">
        <v>1.4937449236701636E-2</v>
      </c>
      <c r="N53" s="591">
        <v>1.4658013756328156E-2</v>
      </c>
      <c r="O53" s="591">
        <v>1.4253410410129088E-2</v>
      </c>
      <c r="P53" s="591">
        <v>1.2343892896333549E-2</v>
      </c>
      <c r="Q53" s="591">
        <v>9.7037042933293006E-3</v>
      </c>
      <c r="R53" s="591">
        <v>9.4089339085284066E-3</v>
      </c>
      <c r="S53" s="591">
        <v>1.1340248122960568E-2</v>
      </c>
      <c r="T53" s="591">
        <v>8.8688853454040439E-3</v>
      </c>
      <c r="U53" s="591">
        <v>9.7064996590533852E-3</v>
      </c>
      <c r="V53" s="591">
        <v>9.3113137686525529E-3</v>
      </c>
      <c r="W53" s="591">
        <v>9.0049961730036005E-3</v>
      </c>
      <c r="X53" s="591">
        <v>8.1410872188970168E-3</v>
      </c>
      <c r="Y53" s="591">
        <v>1.0852523642789198E-2</v>
      </c>
      <c r="Z53" s="591">
        <v>2.3216334495404091E-2</v>
      </c>
      <c r="AA53" s="591">
        <v>2.5804480583031877E-2</v>
      </c>
      <c r="AB53" s="591">
        <v>2.385363334231564E-2</v>
      </c>
      <c r="AC53" s="591">
        <v>2.0192095170894604E-2</v>
      </c>
      <c r="AD53" s="591">
        <v>1.288606312187055E-2</v>
      </c>
      <c r="AE53" s="591">
        <v>2.083858154698787E-2</v>
      </c>
      <c r="AF53" s="591">
        <v>1.2969967896918472E-2</v>
      </c>
      <c r="AG53" s="592">
        <v>1.0237889794428684E-2</v>
      </c>
      <c r="AH53" s="593">
        <v>1.213899843218433E-2</v>
      </c>
      <c r="AI53" s="592">
        <v>1.4920895670157062E-2</v>
      </c>
      <c r="AJ53" s="592">
        <v>1.6498950364569314E-2</v>
      </c>
      <c r="AK53" s="592">
        <v>1.2999999999999999E-2</v>
      </c>
      <c r="AL53" s="592">
        <v>1.2999999999999999E-2</v>
      </c>
      <c r="AM53" s="592">
        <v>1.2579413556543134E-2</v>
      </c>
      <c r="AN53" s="594">
        <v>1.4E-2</v>
      </c>
      <c r="AO53" s="594">
        <v>1.6952849886253857E-2</v>
      </c>
      <c r="AP53" s="594">
        <v>2.3E-2</v>
      </c>
      <c r="AQ53" s="594">
        <v>1.9E-2</v>
      </c>
      <c r="AR53" s="594">
        <v>1.5074254410714482E-2</v>
      </c>
      <c r="AS53" s="594">
        <v>1.244812706557827E-2</v>
      </c>
      <c r="AT53" s="592">
        <v>1.4999999999999999E-2</v>
      </c>
      <c r="AU53" s="592">
        <v>1.088405461240287E-2</v>
      </c>
      <c r="AV53" s="592">
        <v>8.0000000000000002E-3</v>
      </c>
      <c r="AW53" s="593">
        <v>8.9999999999999993E-3</v>
      </c>
      <c r="AX53" s="593">
        <v>1.2999999999999999E-2</v>
      </c>
      <c r="AY53" s="593">
        <v>1.4E-2</v>
      </c>
      <c r="AZ53" s="588">
        <v>1.2999999999999999E-2</v>
      </c>
      <c r="BA53" s="588">
        <v>1.4E-2</v>
      </c>
      <c r="BB53" s="587">
        <v>1.3172830730621095E-2</v>
      </c>
      <c r="BC53" s="587">
        <v>2.361947145754786E-2</v>
      </c>
      <c r="BD53" s="587">
        <v>1.8492269885887265E-2</v>
      </c>
      <c r="BE53" s="588">
        <v>2.5266581896679186E-2</v>
      </c>
      <c r="BF53" s="588">
        <v>2.8424640840117272E-2</v>
      </c>
      <c r="BG53" s="1439">
        <v>3.7999999999999999E-2</v>
      </c>
      <c r="BH53" s="587">
        <v>3.4000000000000002E-2</v>
      </c>
      <c r="BI53" s="1439">
        <v>3.2804973413424782E-2</v>
      </c>
      <c r="BJ53" s="587">
        <v>3.6999999999999998E-2</v>
      </c>
      <c r="BK53" s="587">
        <v>2.6587333486913913E-2</v>
      </c>
      <c r="BL53" s="1439">
        <v>2.5992572113086261E-2</v>
      </c>
      <c r="BM53" s="1439">
        <v>2.4972063979542724E-2</v>
      </c>
      <c r="BN53" s="1439">
        <v>2.9000000000000001E-2</v>
      </c>
      <c r="BO53" s="1439">
        <v>2.8262743414972469E-2</v>
      </c>
      <c r="BP53" s="1439">
        <v>3.4779354404756935E-2</v>
      </c>
      <c r="BQ53" s="1439">
        <v>3.3873928779444465E-2</v>
      </c>
      <c r="BR53" s="1440">
        <f>BR46/$BR$47</f>
        <v>4.6301239625093166E-2</v>
      </c>
      <c r="BS53" s="83"/>
      <c r="BU53" s="401"/>
    </row>
    <row r="54" spans="8:73" ht="19.5" customHeight="1">
      <c r="H54" s="600" t="s">
        <v>406</v>
      </c>
      <c r="I54" s="596">
        <v>1</v>
      </c>
      <c r="J54" s="596">
        <v>1</v>
      </c>
      <c r="K54" s="596">
        <v>1</v>
      </c>
      <c r="L54" s="596">
        <v>1</v>
      </c>
      <c r="M54" s="596">
        <v>1</v>
      </c>
      <c r="N54" s="596">
        <v>1</v>
      </c>
      <c r="O54" s="596">
        <v>1</v>
      </c>
      <c r="P54" s="596">
        <v>1</v>
      </c>
      <c r="Q54" s="596">
        <v>1</v>
      </c>
      <c r="R54" s="596">
        <v>1</v>
      </c>
      <c r="S54" s="596">
        <v>1</v>
      </c>
      <c r="T54" s="596">
        <v>1</v>
      </c>
      <c r="U54" s="596">
        <v>1</v>
      </c>
      <c r="V54" s="596">
        <v>1</v>
      </c>
      <c r="W54" s="596">
        <v>1</v>
      </c>
      <c r="X54" s="596">
        <v>1</v>
      </c>
      <c r="Y54" s="596">
        <v>1</v>
      </c>
      <c r="Z54" s="596">
        <v>1</v>
      </c>
      <c r="AA54" s="596">
        <v>1</v>
      </c>
      <c r="AB54" s="596">
        <v>1</v>
      </c>
      <c r="AC54" s="596">
        <v>1</v>
      </c>
      <c r="AD54" s="596">
        <v>1</v>
      </c>
      <c r="AE54" s="596">
        <v>1</v>
      </c>
      <c r="AF54" s="596">
        <v>1</v>
      </c>
      <c r="AG54" s="410">
        <v>1</v>
      </c>
      <c r="AH54" s="409">
        <v>1</v>
      </c>
      <c r="AI54" s="410">
        <v>1</v>
      </c>
      <c r="AJ54" s="410">
        <v>1</v>
      </c>
      <c r="AK54" s="410">
        <v>1</v>
      </c>
      <c r="AL54" s="410">
        <v>1</v>
      </c>
      <c r="AM54" s="410">
        <v>1</v>
      </c>
      <c r="AN54" s="407">
        <v>1</v>
      </c>
      <c r="AO54" s="407">
        <v>1.0000003800405732</v>
      </c>
      <c r="AP54" s="407">
        <v>1</v>
      </c>
      <c r="AQ54" s="407">
        <v>1</v>
      </c>
      <c r="AR54" s="407">
        <v>1</v>
      </c>
      <c r="AS54" s="407">
        <v>1</v>
      </c>
      <c r="AT54" s="408">
        <v>1</v>
      </c>
      <c r="AU54" s="408">
        <v>1</v>
      </c>
      <c r="AV54" s="408">
        <v>1</v>
      </c>
      <c r="AW54" s="407">
        <v>1</v>
      </c>
      <c r="AX54" s="407">
        <v>1</v>
      </c>
      <c r="AY54" s="407">
        <v>1</v>
      </c>
      <c r="AZ54" s="601">
        <v>1</v>
      </c>
      <c r="BA54" s="602">
        <v>1</v>
      </c>
      <c r="BB54" s="603">
        <v>1</v>
      </c>
      <c r="BC54" s="603">
        <v>1</v>
      </c>
      <c r="BD54" s="603">
        <v>1</v>
      </c>
      <c r="BE54" s="602">
        <v>1</v>
      </c>
      <c r="BF54" s="602">
        <v>1</v>
      </c>
      <c r="BG54" s="1369">
        <v>1</v>
      </c>
      <c r="BH54" s="603">
        <v>1</v>
      </c>
      <c r="BI54" s="1369">
        <v>1</v>
      </c>
      <c r="BJ54" s="603">
        <v>1</v>
      </c>
      <c r="BK54" s="603">
        <v>1</v>
      </c>
      <c r="BL54" s="1369">
        <v>1</v>
      </c>
      <c r="BM54" s="1369">
        <v>1</v>
      </c>
      <c r="BN54" s="1369">
        <v>1</v>
      </c>
      <c r="BO54" s="1746">
        <v>1</v>
      </c>
      <c r="BP54" s="1369">
        <v>1</v>
      </c>
      <c r="BQ54" s="1746">
        <v>1</v>
      </c>
      <c r="BR54" s="604">
        <v>1</v>
      </c>
      <c r="BS54" s="83"/>
      <c r="BU54" s="401"/>
    </row>
    <row r="55" spans="8:73" ht="19.5" customHeight="1">
      <c r="H55" s="605"/>
      <c r="I55" s="248"/>
      <c r="J55" s="248"/>
      <c r="K55" s="248"/>
      <c r="L55" s="248"/>
      <c r="M55" s="248"/>
      <c r="N55" s="248"/>
      <c r="O55" s="248"/>
      <c r="P55" s="248"/>
      <c r="Q55" s="248"/>
      <c r="R55" s="248"/>
      <c r="S55" s="248"/>
      <c r="T55" s="248"/>
      <c r="U55" s="248"/>
      <c r="V55" s="248"/>
      <c r="W55" s="248"/>
      <c r="X55" s="248"/>
      <c r="Y55" s="248"/>
      <c r="Z55" s="248"/>
      <c r="AA55" s="248"/>
      <c r="AB55" s="248"/>
      <c r="AC55" s="248"/>
      <c r="AD55" s="248"/>
      <c r="AE55" s="248"/>
      <c r="AF55" s="248"/>
      <c r="AG55" s="357"/>
      <c r="AH55" s="248"/>
      <c r="AI55" s="248"/>
      <c r="AJ55" s="248"/>
      <c r="AK55" s="357"/>
      <c r="AL55" s="357"/>
      <c r="AM55" s="357"/>
      <c r="AN55" s="248"/>
      <c r="AO55" s="248"/>
      <c r="AP55" s="248"/>
      <c r="AQ55" s="248"/>
      <c r="AR55" s="248"/>
      <c r="AS55" s="248"/>
      <c r="AT55" s="357"/>
      <c r="AU55" s="357"/>
      <c r="AV55" s="357"/>
      <c r="AW55" s="248"/>
      <c r="AX55" s="248"/>
      <c r="AY55" s="248"/>
      <c r="AZ55" s="248"/>
      <c r="BA55" s="248"/>
      <c r="BB55" s="248"/>
      <c r="BC55" s="248"/>
      <c r="BD55" s="357"/>
      <c r="BE55" s="248"/>
      <c r="BF55" s="248"/>
      <c r="BG55" s="248"/>
      <c r="BH55" s="357"/>
      <c r="BI55" s="1347"/>
      <c r="BJ55" s="248"/>
      <c r="BK55" s="248"/>
      <c r="BL55" s="248"/>
      <c r="BM55" s="248"/>
      <c r="BN55" s="1347"/>
      <c r="BO55" s="1347"/>
      <c r="BP55" s="248"/>
      <c r="BQ55" s="248"/>
      <c r="BR55" s="248"/>
      <c r="BS55" s="83"/>
    </row>
    <row r="56" spans="8:73" ht="19.5" customHeight="1">
      <c r="H56" s="179"/>
      <c r="AG56" s="48"/>
      <c r="AK56" s="48"/>
      <c r="AL56" s="48"/>
      <c r="AT56" s="48"/>
      <c r="AV56" s="48"/>
      <c r="BD56" s="48"/>
      <c r="BS56" s="83"/>
    </row>
    <row r="57" spans="8:73" ht="19.5" customHeight="1">
      <c r="H57" s="264" t="s">
        <v>508</v>
      </c>
      <c r="I57" s="554"/>
      <c r="J57" s="554"/>
      <c r="K57" s="554"/>
      <c r="L57" s="554"/>
      <c r="M57" s="554"/>
      <c r="N57" s="554"/>
      <c r="O57" s="554"/>
      <c r="P57" s="554"/>
      <c r="Q57" s="554"/>
      <c r="R57" s="554"/>
      <c r="S57" s="554"/>
      <c r="T57" s="554"/>
      <c r="U57" s="554"/>
      <c r="V57" s="554"/>
      <c r="W57" s="554"/>
      <c r="X57" s="554"/>
      <c r="Y57" s="554"/>
      <c r="Z57" s="554"/>
      <c r="AA57" s="554"/>
      <c r="AB57" s="554"/>
      <c r="AC57" s="554"/>
      <c r="AD57" s="554"/>
      <c r="AE57" s="554"/>
      <c r="AF57" s="554"/>
      <c r="AG57" s="555"/>
      <c r="AH57" s="554"/>
      <c r="AI57" s="554"/>
      <c r="AJ57" s="554"/>
      <c r="AK57" s="555"/>
      <c r="AL57" s="555"/>
      <c r="AM57" s="555"/>
      <c r="AN57" s="554"/>
      <c r="AO57" s="554"/>
      <c r="AP57" s="554"/>
      <c r="AQ57" s="554"/>
      <c r="AR57" s="554"/>
      <c r="AS57" s="554"/>
      <c r="AT57" s="555"/>
      <c r="AU57" s="554"/>
      <c r="AV57" s="555"/>
      <c r="AW57" s="554"/>
      <c r="AX57" s="554"/>
      <c r="AY57" s="554"/>
      <c r="AZ57" s="554"/>
      <c r="BA57" s="554"/>
      <c r="BB57" s="554"/>
      <c r="BC57" s="554"/>
      <c r="BD57" s="555"/>
      <c r="BE57" s="554"/>
      <c r="BF57" s="554"/>
      <c r="BG57" s="554"/>
      <c r="BH57" s="1454"/>
      <c r="BI57" s="1479"/>
      <c r="BJ57" s="1311"/>
      <c r="BK57" s="1558"/>
      <c r="BL57" s="1558"/>
      <c r="BM57" s="1558"/>
      <c r="BN57" s="1558"/>
      <c r="BO57" s="1558"/>
      <c r="BP57" s="1558"/>
      <c r="BQ57" s="1558"/>
      <c r="BR57" s="1558"/>
      <c r="BS57" s="83"/>
    </row>
    <row r="58" spans="8:73" ht="19.5" customHeight="1" thickBot="1">
      <c r="H58" s="267"/>
      <c r="I58" s="288" t="s">
        <v>392</v>
      </c>
      <c r="J58" s="288" t="s">
        <v>393</v>
      </c>
      <c r="K58" s="288" t="s">
        <v>394</v>
      </c>
      <c r="L58" s="288" t="s">
        <v>395</v>
      </c>
      <c r="M58" s="288" t="s">
        <v>152</v>
      </c>
      <c r="N58" s="288" t="s">
        <v>153</v>
      </c>
      <c r="O58" s="288" t="s">
        <v>154</v>
      </c>
      <c r="P58" s="288" t="s">
        <v>155</v>
      </c>
      <c r="Q58" s="288" t="s">
        <v>156</v>
      </c>
      <c r="R58" s="288" t="s">
        <v>157</v>
      </c>
      <c r="S58" s="288" t="s">
        <v>158</v>
      </c>
      <c r="T58" s="288" t="s">
        <v>159</v>
      </c>
      <c r="U58" s="288" t="s">
        <v>160</v>
      </c>
      <c r="V58" s="288" t="s">
        <v>161</v>
      </c>
      <c r="W58" s="288" t="s">
        <v>162</v>
      </c>
      <c r="X58" s="288" t="s">
        <v>163</v>
      </c>
      <c r="Y58" s="288" t="s">
        <v>164</v>
      </c>
      <c r="Z58" s="288" t="s">
        <v>165</v>
      </c>
      <c r="AA58" s="288" t="s">
        <v>166</v>
      </c>
      <c r="AB58" s="288" t="s">
        <v>167</v>
      </c>
      <c r="AC58" s="288" t="s">
        <v>168</v>
      </c>
      <c r="AD58" s="288" t="s">
        <v>169</v>
      </c>
      <c r="AE58" s="288" t="s">
        <v>170</v>
      </c>
      <c r="AF58" s="288" t="s">
        <v>171</v>
      </c>
      <c r="AG58" s="288" t="s">
        <v>172</v>
      </c>
      <c r="AH58" s="288" t="s">
        <v>173</v>
      </c>
      <c r="AI58" s="288" t="s">
        <v>174</v>
      </c>
      <c r="AJ58" s="288" t="s">
        <v>364</v>
      </c>
      <c r="AK58" s="288" t="s">
        <v>176</v>
      </c>
      <c r="AL58" s="288" t="s">
        <v>177</v>
      </c>
      <c r="AM58" s="78" t="s">
        <v>178</v>
      </c>
      <c r="AN58" s="288" t="s">
        <v>179</v>
      </c>
      <c r="AO58" s="288" t="s">
        <v>408</v>
      </c>
      <c r="AP58" s="288" t="s">
        <v>497</v>
      </c>
      <c r="AQ58" s="288" t="s">
        <v>409</v>
      </c>
      <c r="AR58" s="78" t="s">
        <v>341</v>
      </c>
      <c r="AS58" s="78" t="s">
        <v>342</v>
      </c>
      <c r="AT58" s="78" t="s">
        <v>185</v>
      </c>
      <c r="AU58" s="78" t="s">
        <v>498</v>
      </c>
      <c r="AV58" s="81" t="s">
        <v>187</v>
      </c>
      <c r="AW58" s="81" t="s">
        <v>345</v>
      </c>
      <c r="AX58" s="81" t="s">
        <v>411</v>
      </c>
      <c r="AY58" s="81" t="s">
        <v>347</v>
      </c>
      <c r="AZ58" s="81" t="s">
        <v>348</v>
      </c>
      <c r="BA58" s="81" t="s">
        <v>192</v>
      </c>
      <c r="BB58" s="81" t="s">
        <v>193</v>
      </c>
      <c r="BC58" s="81" t="s">
        <v>194</v>
      </c>
      <c r="BD58" s="81" t="s">
        <v>195</v>
      </c>
      <c r="BE58" s="81" t="str">
        <f>BE9</f>
        <v>Mar. 23</v>
      </c>
      <c r="BF58" s="81" t="str">
        <f t="shared" ref="BF58:BN58" si="7">BF9</f>
        <v>Jun. 23</v>
      </c>
      <c r="BG58" s="81" t="str">
        <f t="shared" si="7"/>
        <v>Sep. 23</v>
      </c>
      <c r="BH58" s="81" t="str">
        <f t="shared" si="7"/>
        <v>Dec. 23</v>
      </c>
      <c r="BI58" s="81" t="str">
        <f t="shared" si="7"/>
        <v>Mar. 24</v>
      </c>
      <c r="BJ58" s="81" t="str">
        <f t="shared" si="7"/>
        <v>Jun. 24</v>
      </c>
      <c r="BK58" s="81" t="str">
        <f t="shared" si="7"/>
        <v>Sep. 24</v>
      </c>
      <c r="BL58" s="81" t="str">
        <f t="shared" si="7"/>
        <v>Dec. 24</v>
      </c>
      <c r="BM58" s="81" t="str">
        <f t="shared" si="7"/>
        <v>Mar. 25</v>
      </c>
      <c r="BN58" s="81" t="str">
        <f t="shared" si="7"/>
        <v>Jun. 25</v>
      </c>
      <c r="BO58" s="81" t="s">
        <v>858</v>
      </c>
      <c r="BP58" s="81" t="str">
        <f>BP50</f>
        <v>Dec. 25</v>
      </c>
      <c r="BQ58" s="1778" t="str">
        <f>BQ50</f>
        <v>Mar. 26</v>
      </c>
      <c r="BR58" s="81" t="str">
        <f t="shared" ref="BR58" si="8">BR9</f>
        <v>Jun. 26(E)</v>
      </c>
      <c r="BS58" s="83"/>
    </row>
    <row r="59" spans="8:73" ht="19.5" customHeight="1">
      <c r="H59" s="606" t="s">
        <v>509</v>
      </c>
      <c r="I59" s="607">
        <v>0.98599999999999999</v>
      </c>
      <c r="J59" s="608">
        <v>0.98899999999999999</v>
      </c>
      <c r="K59" s="608">
        <v>0.98299999999999998</v>
      </c>
      <c r="L59" s="608">
        <v>0.996</v>
      </c>
      <c r="M59" s="608">
        <v>0.97399999999999998</v>
      </c>
      <c r="N59" s="608">
        <v>0.97899999999999998</v>
      </c>
      <c r="O59" s="608">
        <v>0.98499999999999999</v>
      </c>
      <c r="P59" s="608">
        <v>0.98699999999999999</v>
      </c>
      <c r="Q59" s="608">
        <v>0.96899999999999997</v>
      </c>
      <c r="R59" s="608">
        <v>0.98499999999999999</v>
      </c>
      <c r="S59" s="608">
        <v>0.97799999999999998</v>
      </c>
      <c r="T59" s="608">
        <v>0.98599999999999999</v>
      </c>
      <c r="U59" s="608">
        <v>0.97699999999999998</v>
      </c>
      <c r="V59" s="608">
        <v>0.98499999999999999</v>
      </c>
      <c r="W59" s="608">
        <v>0.98</v>
      </c>
      <c r="X59" s="608">
        <v>0.97399999999999998</v>
      </c>
      <c r="Y59" s="608">
        <v>0.97499999999999998</v>
      </c>
      <c r="Z59" s="608">
        <v>0.98699999999999999</v>
      </c>
      <c r="AA59" s="608">
        <v>0.98899999999999999</v>
      </c>
      <c r="AB59" s="608">
        <v>0.99</v>
      </c>
      <c r="AC59" s="608">
        <v>0.98899999999999999</v>
      </c>
      <c r="AD59" s="608">
        <v>0.98599999999999999</v>
      </c>
      <c r="AE59" s="608">
        <v>0.98599999999999999</v>
      </c>
      <c r="AF59" s="609">
        <v>0.98699999999999999</v>
      </c>
      <c r="AG59" s="608">
        <v>0.98199999999999998</v>
      </c>
      <c r="AH59" s="608">
        <v>0.98899999999999999</v>
      </c>
      <c r="AI59" s="609">
        <v>0.99099999999999999</v>
      </c>
      <c r="AJ59" s="609">
        <v>0.98799999999999999</v>
      </c>
      <c r="AK59" s="609">
        <v>0.98799999999999999</v>
      </c>
      <c r="AL59" s="609">
        <v>0.98299999999999998</v>
      </c>
      <c r="AM59" s="609">
        <v>0.99099999999999999</v>
      </c>
      <c r="AN59" s="594">
        <v>0.996</v>
      </c>
      <c r="AO59" s="594">
        <v>0.98199999999999998</v>
      </c>
      <c r="AP59" s="594">
        <v>0.97699999999999998</v>
      </c>
      <c r="AQ59" s="594">
        <v>0.95699999999999996</v>
      </c>
      <c r="AR59" s="594">
        <v>0.94099999999999995</v>
      </c>
      <c r="AS59" s="593">
        <v>0.98299999999999998</v>
      </c>
      <c r="AT59" s="410">
        <v>1.004</v>
      </c>
      <c r="AU59" s="410">
        <v>0.999</v>
      </c>
      <c r="AV59" s="410">
        <v>1.0169999999999999</v>
      </c>
      <c r="AW59" s="409">
        <v>1.004</v>
      </c>
      <c r="AX59" s="409">
        <v>1.004</v>
      </c>
      <c r="AY59" s="409">
        <v>1.0009999999999999</v>
      </c>
      <c r="AZ59" s="409">
        <v>1.002</v>
      </c>
      <c r="BA59" s="409">
        <v>0.9879</v>
      </c>
      <c r="BB59" s="410">
        <v>0.99160000000000004</v>
      </c>
      <c r="BC59" s="410">
        <v>0.9919</v>
      </c>
      <c r="BD59" s="410">
        <v>0.97099999999999997</v>
      </c>
      <c r="BE59" s="409">
        <v>0.96299999999999997</v>
      </c>
      <c r="BF59" s="409">
        <v>0.96799999999999997</v>
      </c>
      <c r="BG59" s="1345">
        <v>0.97299999999999998</v>
      </c>
      <c r="BH59" s="410">
        <v>0.98799999999999999</v>
      </c>
      <c r="BI59" s="1345">
        <v>0.97</v>
      </c>
      <c r="BJ59" s="410">
        <v>0.98329999999999995</v>
      </c>
      <c r="BK59" s="410">
        <v>0.98899999999999999</v>
      </c>
      <c r="BL59" s="1345">
        <v>0.98750000000000004</v>
      </c>
      <c r="BM59" s="1345">
        <v>0.98480000000000001</v>
      </c>
      <c r="BN59" s="1345">
        <v>0.98419999999999996</v>
      </c>
      <c r="BO59" s="1345">
        <v>0.98599999999999999</v>
      </c>
      <c r="BP59" s="1345">
        <v>0.98080000000000001</v>
      </c>
      <c r="BQ59" s="1345">
        <v>0.97908872426737503</v>
      </c>
      <c r="BR59" s="1305">
        <v>0.98148999999999997</v>
      </c>
      <c r="BS59" s="83"/>
    </row>
    <row r="60" spans="8:73" ht="19.5" customHeight="1">
      <c r="H60" s="610" t="s">
        <v>510</v>
      </c>
      <c r="I60" s="438"/>
      <c r="J60" s="438"/>
      <c r="K60" s="438"/>
      <c r="L60" s="438"/>
      <c r="M60" s="438"/>
      <c r="N60" s="438"/>
      <c r="O60" s="438"/>
      <c r="P60" s="438"/>
      <c r="Q60" s="438"/>
      <c r="R60" s="438"/>
      <c r="S60" s="438"/>
      <c r="T60" s="438"/>
      <c r="U60" s="438"/>
      <c r="V60" s="438"/>
      <c r="W60" s="438"/>
      <c r="X60" s="438"/>
      <c r="Y60" s="438"/>
      <c r="Z60" s="438"/>
      <c r="AA60" s="438"/>
      <c r="AB60" s="438"/>
      <c r="AC60" s="438"/>
      <c r="AD60" s="438"/>
      <c r="AE60" s="611"/>
      <c r="AF60" s="611"/>
      <c r="AG60" s="611"/>
      <c r="AH60" s="611"/>
      <c r="AI60" s="611"/>
      <c r="AJ60" s="611"/>
      <c r="AK60" s="611"/>
      <c r="AL60" s="611"/>
      <c r="AM60" s="612"/>
      <c r="AN60" s="611"/>
      <c r="AO60" s="611"/>
      <c r="AT60" s="48"/>
    </row>
    <row r="61" spans="8:73" ht="19.5" customHeight="1">
      <c r="H61" s="613" t="s">
        <v>511</v>
      </c>
      <c r="AT61" s="48"/>
    </row>
    <row r="62" spans="8:73" ht="19.5" customHeight="1">
      <c r="AT62" s="48"/>
    </row>
    <row r="63" spans="8:73" ht="19.5" customHeight="1"/>
    <row r="64" spans="8:73" ht="19.5" customHeight="1"/>
  </sheetData>
  <mergeCells count="25">
    <mergeCell ref="D21:E21"/>
    <mergeCell ref="B4:E4"/>
    <mergeCell ref="C8:E8"/>
    <mergeCell ref="C10:E10"/>
    <mergeCell ref="C12:E12"/>
    <mergeCell ref="C14:E14"/>
    <mergeCell ref="D15:E15"/>
    <mergeCell ref="D16:E16"/>
    <mergeCell ref="D17:E17"/>
    <mergeCell ref="D18:E18"/>
    <mergeCell ref="D19:E19"/>
    <mergeCell ref="D20:E20"/>
    <mergeCell ref="C39:E39"/>
    <mergeCell ref="D22:F22"/>
    <mergeCell ref="C28:E28"/>
    <mergeCell ref="C29:E29"/>
    <mergeCell ref="C31:E31"/>
    <mergeCell ref="C33:E33"/>
    <mergeCell ref="C35:E35"/>
    <mergeCell ref="C37:E37"/>
    <mergeCell ref="D23:E23"/>
    <mergeCell ref="D24:E24"/>
    <mergeCell ref="D25:E25"/>
    <mergeCell ref="D26:E26"/>
    <mergeCell ref="D27:E27"/>
  </mergeCells>
  <phoneticPr fontId="3" type="noConversion"/>
  <hyperlinks>
    <hyperlink ref="C12" location="G_IS!A1" display="KB Financial Group" xr:uid="{00000000-0004-0000-1600-000000000000}"/>
    <hyperlink ref="C14" location="B_IS!A1" display="KB Kookmin Bank" xr:uid="{00000000-0004-0000-1600-000001000000}"/>
    <hyperlink ref="D16:E16" location="B_BS!A1" display="Condensed Balance Sheet" xr:uid="{00000000-0004-0000-1600-000002000000}"/>
    <hyperlink ref="D17:E17" location="'B_Interest Income'!A1" display="Interest Income / Spread / Margin" xr:uid="{00000000-0004-0000-1600-000003000000}"/>
    <hyperlink ref="D18:E18" location="B_Fee!A1" display="Fee and Commission Income" xr:uid="{00000000-0004-0000-1600-000004000000}"/>
    <hyperlink ref="D19:E19" location="B_Other!A1" display="Other Operating Income" xr:uid="{00000000-0004-0000-1600-000005000000}"/>
    <hyperlink ref="D20:E20" location="B_Provision!A1" display="Provision for Credit Losses" xr:uid="{00000000-0004-0000-1600-000006000000}"/>
    <hyperlink ref="D21:E21" location="'B_G&amp;A'!A1" display="General &amp; Administrative Expenses" xr:uid="{00000000-0004-0000-1600-000007000000}"/>
    <hyperlink ref="D15:E15" location="B_IS!A1" display="Condensed Income Statement" xr:uid="{00000000-0004-0000-1600-000008000000}"/>
    <hyperlink ref="C10" location="Hightlights!A1" display="Highlights" xr:uid="{00000000-0004-0000-1600-000009000000}"/>
    <hyperlink ref="C10:E10" location="'Financial Highlights'!A1" display="Finanial Highlights" xr:uid="{00000000-0004-0000-1600-00000A000000}"/>
    <hyperlink ref="D23:E23" location="B_AQ!A1" display="Asset Quality" xr:uid="{00000000-0004-0000-1600-00000B000000}"/>
    <hyperlink ref="D24:E24" location="B_Delinquency!A1" display="Delinquency" xr:uid="{00000000-0004-0000-1600-00000C000000}"/>
    <hyperlink ref="D25:E25" location="B_CAR!A1" display="Capital Adequacy" xr:uid="{00000000-0004-0000-1600-00000D000000}"/>
    <hyperlink ref="D26:E26" location="'B_Credit Rating'!A1" display="Credit Ratings" xr:uid="{00000000-0004-0000-1600-00000E000000}"/>
    <hyperlink ref="D27:E27" location="B_HPI!A1" display="Housing Price Index" xr:uid="{00000000-0004-0000-1600-00000F000000}"/>
    <hyperlink ref="C29" location="S_IS!A1" display="KB Securities" xr:uid="{00000000-0004-0000-1600-000010000000}"/>
    <hyperlink ref="C33" location="C_IS!A1" display="KB Kookmin Card" xr:uid="{00000000-0004-0000-1600-000011000000}"/>
    <hyperlink ref="C37" location="Other_IS!A1" display="Other Subsidiaries" xr:uid="{00000000-0004-0000-1600-000012000000}"/>
    <hyperlink ref="C39" location="Contacts!A1" display="Contacts" xr:uid="{00000000-0004-0000-1600-000013000000}"/>
    <hyperlink ref="C31" location="I_Key!A1" display="KB Insurance" xr:uid="{00000000-0004-0000-1600-000014000000}"/>
    <hyperlink ref="C35:E35" location="L_IS!A1" display="KB Life Insurance" xr:uid="{00000000-0004-0000-1600-000015000000}"/>
    <hyperlink ref="C8:E8" location="Disclaimer!A1" display="Disclaimer" xr:uid="{00000000-0004-0000-1600-000016000000}"/>
  </hyperlinks>
  <pageMargins left="0.39370078740157483" right="0.39370078740157483" top="0.47244094488188981" bottom="0.47244094488188981" header="0.31496062992125984" footer="0.31496062992125984"/>
  <pageSetup paperSize="9" scale="57" fitToHeight="0" orientation="landscape" r:id="rId1"/>
  <headerFooter alignWithMargins="0"/>
  <rowBreaks count="1" manualBreakCount="1">
    <brk id="41" max="69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1:BR78"/>
  <sheetViews>
    <sheetView showGridLines="0" view="pageBreakPreview" topLeftCell="A34" zoomScale="70" zoomScaleNormal="100" zoomScaleSheetLayoutView="70" workbookViewId="0">
      <selection activeCell="BN67" sqref="BN67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34" width="13.75" style="38" hidden="1" customWidth="1"/>
    <col min="35" max="35" width="13.75" style="48" hidden="1" customWidth="1"/>
    <col min="36" max="52" width="13.75" style="38" hidden="1" customWidth="1"/>
    <col min="53" max="56" width="17.375" style="38" hidden="1" customWidth="1"/>
    <col min="57" max="57" width="15.125" style="38" hidden="1" customWidth="1"/>
    <col min="58" max="62" width="15.125" style="38" customWidth="1"/>
    <col min="63" max="63" width="15.125" style="1728" customWidth="1"/>
    <col min="64" max="64" width="15.125" style="38" customWidth="1"/>
    <col min="65" max="65" width="15.125" style="1776" customWidth="1"/>
    <col min="66" max="66" width="15.125" style="38" customWidth="1"/>
    <col min="67" max="16384" width="10.75" style="38"/>
  </cols>
  <sheetData>
    <row r="1" spans="2:67" ht="5.25" customHeight="1"/>
    <row r="2" spans="2:67" ht="28.5" customHeight="1">
      <c r="H2" s="39"/>
      <c r="I2" s="224"/>
    </row>
    <row r="3" spans="2:67" ht="3" customHeight="1">
      <c r="H3" s="40"/>
    </row>
    <row r="4" spans="2:67" ht="30" customHeight="1">
      <c r="B4" s="1879" t="s">
        <v>6</v>
      </c>
      <c r="C4" s="1879"/>
      <c r="D4" s="1879"/>
      <c r="E4" s="1879"/>
      <c r="F4" s="548"/>
      <c r="G4" s="42"/>
      <c r="H4" s="64" t="s">
        <v>22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</row>
    <row r="5" spans="2:67" ht="18" customHeight="1">
      <c r="B5" s="614"/>
      <c r="C5" s="614"/>
      <c r="D5" s="614"/>
      <c r="E5" s="614"/>
      <c r="F5" s="614"/>
      <c r="AI5" s="38"/>
      <c r="AV5" s="69"/>
      <c r="AW5" s="69"/>
      <c r="AX5" s="69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</row>
    <row r="6" spans="2:67" ht="3" customHeight="1" thickBot="1">
      <c r="H6" s="40"/>
    </row>
    <row r="7" spans="2:67" ht="12" customHeight="1" thickTop="1">
      <c r="B7" s="185"/>
      <c r="C7" s="67"/>
      <c r="D7" s="67"/>
      <c r="E7" s="68"/>
      <c r="H7" s="615"/>
      <c r="I7" s="265"/>
      <c r="J7" s="265"/>
      <c r="K7" s="265"/>
      <c r="L7" s="265"/>
      <c r="M7" s="265"/>
      <c r="N7" s="265"/>
      <c r="O7" s="265"/>
      <c r="P7" s="265"/>
      <c r="Q7" s="265"/>
      <c r="R7" s="265"/>
      <c r="S7" s="265"/>
      <c r="T7" s="265"/>
      <c r="U7" s="265"/>
      <c r="V7" s="265"/>
      <c r="W7" s="265"/>
      <c r="X7" s="265"/>
      <c r="Y7" s="265"/>
      <c r="Z7" s="265"/>
      <c r="AA7" s="265"/>
      <c r="AB7" s="265"/>
      <c r="AC7" s="265"/>
      <c r="AD7" s="265"/>
      <c r="AE7" s="265"/>
      <c r="AF7" s="265"/>
      <c r="AG7" s="265"/>
      <c r="AH7" s="265"/>
      <c r="AI7" s="265"/>
      <c r="AJ7" s="265"/>
      <c r="AK7" s="285"/>
    </row>
    <row r="8" spans="2:67" ht="19.5" customHeight="1" thickBot="1">
      <c r="B8" s="74"/>
      <c r="C8" s="1875" t="s">
        <v>2</v>
      </c>
      <c r="D8" s="1875"/>
      <c r="E8" s="1876"/>
      <c r="F8" s="56"/>
      <c r="H8" s="267" t="s">
        <v>39</v>
      </c>
      <c r="I8" s="288" t="s">
        <v>152</v>
      </c>
      <c r="J8" s="288" t="s">
        <v>153</v>
      </c>
      <c r="K8" s="288" t="s">
        <v>154</v>
      </c>
      <c r="L8" s="288" t="s">
        <v>155</v>
      </c>
      <c r="M8" s="288" t="s">
        <v>156</v>
      </c>
      <c r="N8" s="288" t="s">
        <v>157</v>
      </c>
      <c r="O8" s="288" t="s">
        <v>158</v>
      </c>
      <c r="P8" s="288" t="s">
        <v>159</v>
      </c>
      <c r="Q8" s="288" t="s">
        <v>160</v>
      </c>
      <c r="R8" s="288" t="s">
        <v>161</v>
      </c>
      <c r="S8" s="288" t="s">
        <v>162</v>
      </c>
      <c r="T8" s="288" t="s">
        <v>163</v>
      </c>
      <c r="U8" s="288" t="s">
        <v>164</v>
      </c>
      <c r="V8" s="288" t="s">
        <v>165</v>
      </c>
      <c r="W8" s="288" t="s">
        <v>166</v>
      </c>
      <c r="X8" s="288" t="s">
        <v>167</v>
      </c>
      <c r="Y8" s="288" t="s">
        <v>168</v>
      </c>
      <c r="Z8" s="288" t="s">
        <v>169</v>
      </c>
      <c r="AA8" s="288" t="s">
        <v>170</v>
      </c>
      <c r="AB8" s="288" t="s">
        <v>171</v>
      </c>
      <c r="AC8" s="288" t="s">
        <v>172</v>
      </c>
      <c r="AD8" s="288" t="s">
        <v>173</v>
      </c>
      <c r="AE8" s="288" t="s">
        <v>174</v>
      </c>
      <c r="AF8" s="288" t="s">
        <v>175</v>
      </c>
      <c r="AG8" s="288" t="s">
        <v>176</v>
      </c>
      <c r="AH8" s="288" t="s">
        <v>407</v>
      </c>
      <c r="AI8" s="78" t="s">
        <v>178</v>
      </c>
      <c r="AJ8" s="78" t="s">
        <v>179</v>
      </c>
      <c r="AK8" s="78" t="s">
        <v>180</v>
      </c>
      <c r="AL8" s="78" t="s">
        <v>181</v>
      </c>
      <c r="AM8" s="78" t="s">
        <v>182</v>
      </c>
      <c r="AN8" s="78" t="s">
        <v>341</v>
      </c>
      <c r="AO8" s="78" t="s">
        <v>342</v>
      </c>
      <c r="AP8" s="78" t="s">
        <v>185</v>
      </c>
      <c r="AQ8" s="78" t="s">
        <v>186</v>
      </c>
      <c r="AR8" s="81" t="s">
        <v>187</v>
      </c>
      <c r="AS8" s="81" t="s">
        <v>345</v>
      </c>
      <c r="AT8" s="81" t="s">
        <v>346</v>
      </c>
      <c r="AU8" s="81" t="s">
        <v>347</v>
      </c>
      <c r="AV8" s="81" t="s">
        <v>348</v>
      </c>
      <c r="AW8" s="81" t="s">
        <v>192</v>
      </c>
      <c r="AX8" s="81" t="s">
        <v>193</v>
      </c>
      <c r="AY8" s="81" t="s">
        <v>194</v>
      </c>
      <c r="AZ8" s="81" t="s">
        <v>195</v>
      </c>
      <c r="BA8" s="81" t="s">
        <v>196</v>
      </c>
      <c r="BB8" s="81" t="s">
        <v>197</v>
      </c>
      <c r="BC8" s="81" t="s">
        <v>786</v>
      </c>
      <c r="BD8" s="81" t="s">
        <v>794</v>
      </c>
      <c r="BE8" s="81" t="s">
        <v>798</v>
      </c>
      <c r="BF8" s="81" t="s">
        <v>806</v>
      </c>
      <c r="BG8" s="81" t="s">
        <v>807</v>
      </c>
      <c r="BH8" s="81" t="s">
        <v>816</v>
      </c>
      <c r="BI8" s="81" t="s">
        <v>823</v>
      </c>
      <c r="BJ8" s="81" t="s">
        <v>836</v>
      </c>
      <c r="BK8" s="81" t="s">
        <v>858</v>
      </c>
      <c r="BL8" s="81" t="s">
        <v>864</v>
      </c>
      <c r="BM8" s="1778" t="s">
        <v>859</v>
      </c>
      <c r="BN8" s="1778" t="s">
        <v>892</v>
      </c>
    </row>
    <row r="9" spans="2:67" ht="19.5" customHeight="1">
      <c r="B9" s="71"/>
      <c r="C9" s="75"/>
      <c r="D9" s="75"/>
      <c r="E9" s="76"/>
      <c r="F9" s="75"/>
      <c r="H9" s="414" t="s">
        <v>512</v>
      </c>
      <c r="I9" s="248">
        <v>202663.5</v>
      </c>
      <c r="J9" s="248">
        <v>206438.8</v>
      </c>
      <c r="K9" s="248">
        <v>204988.4</v>
      </c>
      <c r="L9" s="248">
        <v>199748.5</v>
      </c>
      <c r="M9" s="248">
        <v>196537.3</v>
      </c>
      <c r="N9" s="248">
        <v>202149.5</v>
      </c>
      <c r="O9" s="248">
        <v>203197.4</v>
      </c>
      <c r="P9" s="248">
        <v>201853.1</v>
      </c>
      <c r="Q9" s="248">
        <v>202824.8</v>
      </c>
      <c r="R9" s="248">
        <v>204784.6</v>
      </c>
      <c r="S9" s="248">
        <v>207171.8</v>
      </c>
      <c r="T9" s="248">
        <v>210578</v>
      </c>
      <c r="U9" s="248">
        <v>213219.20000000004</v>
      </c>
      <c r="V9" s="248">
        <v>213558.30000000002</v>
      </c>
      <c r="W9" s="248">
        <v>219305.3</v>
      </c>
      <c r="X9" s="248">
        <v>222946.19999999998</v>
      </c>
      <c r="Y9" s="248">
        <v>225640.9</v>
      </c>
      <c r="Z9" s="248">
        <v>229556.7</v>
      </c>
      <c r="AA9" s="248">
        <v>232779.4</v>
      </c>
      <c r="AB9" s="248">
        <v>235025.6</v>
      </c>
      <c r="AC9" s="357">
        <v>234604.4</v>
      </c>
      <c r="AD9" s="248">
        <v>239454.4</v>
      </c>
      <c r="AE9" s="357">
        <v>245912.9</v>
      </c>
      <c r="AF9" s="357">
        <v>249361.5</v>
      </c>
      <c r="AG9" s="357">
        <v>253214.4</v>
      </c>
      <c r="AH9" s="357">
        <v>261389.6</v>
      </c>
      <c r="AI9" s="357">
        <v>270499.087</v>
      </c>
      <c r="AJ9" s="248">
        <v>274486.04876032902</v>
      </c>
      <c r="AK9" s="248">
        <v>275130.07179682498</v>
      </c>
      <c r="AL9" s="248">
        <v>277171.5</v>
      </c>
      <c r="AM9" s="248">
        <v>280043.3</v>
      </c>
      <c r="AN9" s="248">
        <v>288896.7</v>
      </c>
      <c r="AO9" s="248">
        <v>302292.40000000002</v>
      </c>
      <c r="AP9" s="357">
        <v>307691.5</v>
      </c>
      <c r="AQ9" s="357">
        <v>312718.38400000002</v>
      </c>
      <c r="AR9" s="357">
        <v>315280.90000000002</v>
      </c>
      <c r="AS9" s="248">
        <v>317098.40000000002</v>
      </c>
      <c r="AT9" s="248">
        <v>322509.90000000002</v>
      </c>
      <c r="AU9" s="248">
        <v>335327.09999999998</v>
      </c>
      <c r="AV9" s="248">
        <v>343459.7</v>
      </c>
      <c r="AW9" s="248">
        <v>350261.04200000002</v>
      </c>
      <c r="AX9" s="359">
        <v>355991.9</v>
      </c>
      <c r="AY9" s="359">
        <v>365533.5</v>
      </c>
      <c r="AZ9" s="359">
        <v>361986.7</v>
      </c>
      <c r="BA9" s="358">
        <v>361091.6</v>
      </c>
      <c r="BB9" s="358">
        <v>366184.7</v>
      </c>
      <c r="BC9" s="1335">
        <v>373193.5</v>
      </c>
      <c r="BD9" s="359">
        <v>375443.20176871802</v>
      </c>
      <c r="BE9" s="1335">
        <v>381265.61455935799</v>
      </c>
      <c r="BF9" s="359">
        <v>390453.7</v>
      </c>
      <c r="BG9" s="359">
        <v>399408.8</v>
      </c>
      <c r="BH9" s="1335">
        <v>404680.7</v>
      </c>
      <c r="BI9" s="1335">
        <v>405847.3</v>
      </c>
      <c r="BJ9" s="1335">
        <v>408459.7</v>
      </c>
      <c r="BK9" s="1335">
        <v>412652.3</v>
      </c>
      <c r="BL9" s="1335">
        <v>416403.53517051699</v>
      </c>
      <c r="BM9" s="1335">
        <v>420831.85199999996</v>
      </c>
      <c r="BN9" s="360">
        <v>428902.51399999997</v>
      </c>
      <c r="BO9" s="83"/>
    </row>
    <row r="10" spans="2:67" ht="19.5" customHeight="1">
      <c r="B10" s="74"/>
      <c r="C10" s="1875" t="s">
        <v>36</v>
      </c>
      <c r="D10" s="1875"/>
      <c r="E10" s="1876"/>
      <c r="F10" s="56"/>
      <c r="H10" s="415" t="s">
        <v>350</v>
      </c>
      <c r="I10" s="90">
        <v>194857.60000000001</v>
      </c>
      <c r="J10" s="90">
        <v>198410.7</v>
      </c>
      <c r="K10" s="90">
        <v>196998.8</v>
      </c>
      <c r="L10" s="90">
        <v>192443.2</v>
      </c>
      <c r="M10" s="90">
        <v>189192.8</v>
      </c>
      <c r="N10" s="90">
        <v>194861.6</v>
      </c>
      <c r="O10" s="90">
        <v>196024.9</v>
      </c>
      <c r="P10" s="90">
        <v>195923.8</v>
      </c>
      <c r="Q10" s="90">
        <v>196471.1</v>
      </c>
      <c r="R10" s="90">
        <v>198600.7</v>
      </c>
      <c r="S10" s="90">
        <v>201078.8</v>
      </c>
      <c r="T10" s="90">
        <v>205729.9</v>
      </c>
      <c r="U10" s="90">
        <v>208436.2</v>
      </c>
      <c r="V10" s="90">
        <v>208845.3</v>
      </c>
      <c r="W10" s="90">
        <v>215034.09999999998</v>
      </c>
      <c r="X10" s="90">
        <v>218636</v>
      </c>
      <c r="Y10" s="90">
        <v>219862.5</v>
      </c>
      <c r="Z10" s="90">
        <v>224770.6</v>
      </c>
      <c r="AA10" s="90">
        <v>228077.2</v>
      </c>
      <c r="AB10" s="90">
        <v>231253.7</v>
      </c>
      <c r="AC10" s="91">
        <v>230563.3</v>
      </c>
      <c r="AD10" s="90">
        <v>235975</v>
      </c>
      <c r="AE10" s="91">
        <v>242624.8</v>
      </c>
      <c r="AF10" s="91">
        <v>246465.4</v>
      </c>
      <c r="AG10" s="91">
        <v>250389.8</v>
      </c>
      <c r="AH10" s="91">
        <v>258677</v>
      </c>
      <c r="AI10" s="91">
        <v>267850.94799999997</v>
      </c>
      <c r="AJ10" s="90">
        <v>271932.79999999999</v>
      </c>
      <c r="AK10" s="90">
        <v>272580.10538487398</v>
      </c>
      <c r="AL10" s="90">
        <v>274672.90000000002</v>
      </c>
      <c r="AM10" s="90">
        <v>277574.7</v>
      </c>
      <c r="AN10" s="90">
        <v>286590.40000000002</v>
      </c>
      <c r="AO10" s="90">
        <v>300004.09999999998</v>
      </c>
      <c r="AP10" s="91">
        <v>305611.7</v>
      </c>
      <c r="AQ10" s="91">
        <v>310687.29599999997</v>
      </c>
      <c r="AR10" s="91">
        <v>313389.40000000002</v>
      </c>
      <c r="AS10" s="90">
        <v>315281.09999999998</v>
      </c>
      <c r="AT10" s="90">
        <v>320722.09999999998</v>
      </c>
      <c r="AU10" s="90">
        <v>333464.90000000002</v>
      </c>
      <c r="AV10" s="90">
        <v>341659.6</v>
      </c>
      <c r="AW10" s="90">
        <v>348490.1</v>
      </c>
      <c r="AX10" s="319">
        <v>354176.5</v>
      </c>
      <c r="AY10" s="319">
        <v>363596.6</v>
      </c>
      <c r="AZ10" s="319">
        <v>360073</v>
      </c>
      <c r="BA10" s="293">
        <v>359006.2</v>
      </c>
      <c r="BB10" s="293">
        <v>363888.8</v>
      </c>
      <c r="BC10" s="1332">
        <v>370824.7</v>
      </c>
      <c r="BD10" s="319">
        <v>372868.75790210703</v>
      </c>
      <c r="BE10" s="1332">
        <v>378555.72317343391</v>
      </c>
      <c r="BF10" s="319">
        <v>387497.8</v>
      </c>
      <c r="BG10" s="319">
        <v>396311.76</v>
      </c>
      <c r="BH10" s="1332">
        <v>401950.5</v>
      </c>
      <c r="BI10" s="1332">
        <v>402836.2</v>
      </c>
      <c r="BJ10" s="1332">
        <v>405396.2</v>
      </c>
      <c r="BK10" s="1332">
        <v>409429.6</v>
      </c>
      <c r="BL10" s="1332">
        <v>413510.98017591599</v>
      </c>
      <c r="BM10" s="1332">
        <v>417722.83399999997</v>
      </c>
      <c r="BN10" s="320">
        <v>425770.61100000003</v>
      </c>
      <c r="BO10" s="83"/>
    </row>
    <row r="11" spans="2:67" ht="19.5" customHeight="1">
      <c r="B11" s="74"/>
      <c r="C11" s="89"/>
      <c r="D11" s="75"/>
      <c r="E11" s="76"/>
      <c r="F11" s="75"/>
      <c r="H11" s="415" t="s">
        <v>351</v>
      </c>
      <c r="I11" s="90">
        <v>4487.5</v>
      </c>
      <c r="J11" s="90">
        <v>4637.5</v>
      </c>
      <c r="K11" s="90">
        <v>4397</v>
      </c>
      <c r="L11" s="90">
        <v>4592.3</v>
      </c>
      <c r="M11" s="90">
        <v>4307</v>
      </c>
      <c r="N11" s="90">
        <v>3399.9</v>
      </c>
      <c r="O11" s="90">
        <v>3249.3</v>
      </c>
      <c r="P11" s="90">
        <v>2634.2</v>
      </c>
      <c r="Q11" s="90">
        <v>2666.4</v>
      </c>
      <c r="R11" s="90">
        <v>2607.9</v>
      </c>
      <c r="S11" s="90">
        <v>2559.1</v>
      </c>
      <c r="T11" s="90">
        <v>2196.5</v>
      </c>
      <c r="U11" s="90">
        <v>2054.6</v>
      </c>
      <c r="V11" s="90">
        <v>2058.1999999999998</v>
      </c>
      <c r="W11" s="90">
        <v>1939.2</v>
      </c>
      <c r="X11" s="90">
        <v>1863.3000000000002</v>
      </c>
      <c r="Y11" s="90">
        <v>3344.6</v>
      </c>
      <c r="Z11" s="90">
        <v>2601.6999999999998</v>
      </c>
      <c r="AA11" s="90">
        <v>2644.1</v>
      </c>
      <c r="AB11" s="90">
        <v>2023.5</v>
      </c>
      <c r="AC11" s="91">
        <v>2220.1999999999998</v>
      </c>
      <c r="AD11" s="90">
        <v>1842.8</v>
      </c>
      <c r="AE11" s="91">
        <v>1667.1</v>
      </c>
      <c r="AF11" s="91">
        <v>1443.5</v>
      </c>
      <c r="AG11" s="91">
        <v>1349.3</v>
      </c>
      <c r="AH11" s="91">
        <v>1298.8</v>
      </c>
      <c r="AI11" s="91">
        <v>1339.271</v>
      </c>
      <c r="AJ11" s="90">
        <v>1245.7212321129998</v>
      </c>
      <c r="AK11" s="90">
        <v>1262.8951563400001</v>
      </c>
      <c r="AL11" s="90">
        <v>1247.7</v>
      </c>
      <c r="AM11" s="90">
        <v>1321</v>
      </c>
      <c r="AN11" s="90">
        <v>1249.2</v>
      </c>
      <c r="AO11" s="90">
        <v>1195.8</v>
      </c>
      <c r="AP11" s="91">
        <v>1058.9000000000001</v>
      </c>
      <c r="AQ11" s="91">
        <v>1037.9580000000001</v>
      </c>
      <c r="AR11" s="91">
        <v>1019.5</v>
      </c>
      <c r="AS11" s="90">
        <v>899.7</v>
      </c>
      <c r="AT11" s="90">
        <v>953.3</v>
      </c>
      <c r="AU11" s="90">
        <v>1074.8</v>
      </c>
      <c r="AV11" s="90">
        <v>1101.5999999999999</v>
      </c>
      <c r="AW11" s="90">
        <v>1071.2</v>
      </c>
      <c r="AX11" s="319">
        <v>1138.5</v>
      </c>
      <c r="AY11" s="319">
        <v>1226.3</v>
      </c>
      <c r="AZ11" s="319">
        <v>1195.2</v>
      </c>
      <c r="BA11" s="293">
        <v>1268.2</v>
      </c>
      <c r="BB11" s="293">
        <v>1397</v>
      </c>
      <c r="BC11" s="1332">
        <v>1379.9</v>
      </c>
      <c r="BD11" s="319">
        <v>1419.343953196</v>
      </c>
      <c r="BE11" s="1332">
        <v>1454.9988978470001</v>
      </c>
      <c r="BF11" s="319">
        <v>1498.5</v>
      </c>
      <c r="BG11" s="319">
        <v>1618.3</v>
      </c>
      <c r="BH11" s="1332">
        <v>1444.3</v>
      </c>
      <c r="BI11" s="1332">
        <v>1405.5</v>
      </c>
      <c r="BJ11" s="1332">
        <v>1648.7</v>
      </c>
      <c r="BK11" s="1332">
        <v>1771.7</v>
      </c>
      <c r="BL11" s="1332">
        <v>1725.3297512709992</v>
      </c>
      <c r="BM11" s="1332">
        <v>1662.7419999999997</v>
      </c>
      <c r="BN11" s="320">
        <v>1918.3810000000001</v>
      </c>
      <c r="BO11" s="83"/>
    </row>
    <row r="12" spans="2:67" ht="19.5" customHeight="1">
      <c r="B12" s="74"/>
      <c r="C12" s="1875" t="s">
        <v>0</v>
      </c>
      <c r="D12" s="1875"/>
      <c r="E12" s="1876"/>
      <c r="F12" s="56"/>
      <c r="H12" s="415" t="s">
        <v>352</v>
      </c>
      <c r="I12" s="90">
        <v>1674.7</v>
      </c>
      <c r="J12" s="90">
        <v>1663.6</v>
      </c>
      <c r="K12" s="90">
        <v>1911.1</v>
      </c>
      <c r="L12" s="90">
        <v>1433.7</v>
      </c>
      <c r="M12" s="90">
        <v>1582.9</v>
      </c>
      <c r="N12" s="90">
        <v>2340.1</v>
      </c>
      <c r="O12" s="90">
        <v>2421.1</v>
      </c>
      <c r="P12" s="90">
        <v>1626.6</v>
      </c>
      <c r="Q12" s="90">
        <v>1829</v>
      </c>
      <c r="R12" s="90">
        <v>1874.7</v>
      </c>
      <c r="S12" s="90">
        <v>1815.2</v>
      </c>
      <c r="T12" s="90">
        <v>1240.3000000000002</v>
      </c>
      <c r="U12" s="90">
        <v>1265.0999999999999</v>
      </c>
      <c r="V12" s="90">
        <v>1283</v>
      </c>
      <c r="W12" s="90">
        <v>1229.3999999999999</v>
      </c>
      <c r="X12" s="90">
        <v>1169.8</v>
      </c>
      <c r="Y12" s="90">
        <v>1086.4000000000001</v>
      </c>
      <c r="Z12" s="90">
        <v>1007.9</v>
      </c>
      <c r="AA12" s="90">
        <v>942.3</v>
      </c>
      <c r="AB12" s="90">
        <v>856.5</v>
      </c>
      <c r="AC12" s="91">
        <v>911</v>
      </c>
      <c r="AD12" s="90">
        <v>738</v>
      </c>
      <c r="AE12" s="91">
        <v>714.1</v>
      </c>
      <c r="AF12" s="91">
        <v>592.1</v>
      </c>
      <c r="AG12" s="91">
        <v>608.9</v>
      </c>
      <c r="AH12" s="91">
        <v>601.6</v>
      </c>
      <c r="AI12" s="91">
        <v>600.69100000000003</v>
      </c>
      <c r="AJ12" s="90">
        <v>607.37622410000006</v>
      </c>
      <c r="AK12" s="90">
        <v>634.56895413299992</v>
      </c>
      <c r="AL12" s="90">
        <v>646.6</v>
      </c>
      <c r="AM12" s="90">
        <v>712.9</v>
      </c>
      <c r="AN12" s="90">
        <v>590.4</v>
      </c>
      <c r="AO12" s="90">
        <v>608.70000000000005</v>
      </c>
      <c r="AP12" s="91">
        <v>619.1</v>
      </c>
      <c r="AQ12" s="91">
        <v>603.904</v>
      </c>
      <c r="AR12" s="91">
        <v>498.2</v>
      </c>
      <c r="AS12" s="90">
        <v>526.1</v>
      </c>
      <c r="AT12" s="90">
        <v>503</v>
      </c>
      <c r="AU12" s="90">
        <v>489.6</v>
      </c>
      <c r="AV12" s="90">
        <v>429.9</v>
      </c>
      <c r="AW12" s="90">
        <v>431.1</v>
      </c>
      <c r="AX12" s="319">
        <v>420.9</v>
      </c>
      <c r="AY12" s="319">
        <v>470.7</v>
      </c>
      <c r="AZ12" s="319">
        <v>470.6</v>
      </c>
      <c r="BA12" s="293">
        <v>542.5</v>
      </c>
      <c r="BB12" s="293">
        <v>610.29999999999995</v>
      </c>
      <c r="BC12" s="1332">
        <v>677.4</v>
      </c>
      <c r="BD12" s="319">
        <v>793.22866544200008</v>
      </c>
      <c r="BE12" s="1332">
        <v>819.67704324899989</v>
      </c>
      <c r="BF12" s="319">
        <v>1035.2</v>
      </c>
      <c r="BG12" s="319">
        <v>1059.5999999999999</v>
      </c>
      <c r="BH12" s="1332">
        <v>919.4</v>
      </c>
      <c r="BI12" s="1332">
        <v>853.8</v>
      </c>
      <c r="BJ12" s="1332">
        <v>801.6</v>
      </c>
      <c r="BK12" s="1332">
        <v>843.1</v>
      </c>
      <c r="BL12" s="1332">
        <v>758.53020324799991</v>
      </c>
      <c r="BM12" s="1332">
        <v>975.37999999999988</v>
      </c>
      <c r="BN12" s="320">
        <v>805.49599999999998</v>
      </c>
      <c r="BO12" s="83"/>
    </row>
    <row r="13" spans="2:67" ht="19.5" customHeight="1">
      <c r="B13" s="74"/>
      <c r="C13" s="89"/>
      <c r="D13" s="75"/>
      <c r="E13" s="76"/>
      <c r="F13" s="75"/>
      <c r="H13" s="415" t="s">
        <v>353</v>
      </c>
      <c r="I13" s="90">
        <v>932.6</v>
      </c>
      <c r="J13" s="90">
        <v>885.9</v>
      </c>
      <c r="K13" s="90">
        <v>857.2</v>
      </c>
      <c r="L13" s="90">
        <v>616.70000000000005</v>
      </c>
      <c r="M13" s="90">
        <v>732.1</v>
      </c>
      <c r="N13" s="90">
        <v>720.8</v>
      </c>
      <c r="O13" s="90">
        <v>782.7</v>
      </c>
      <c r="P13" s="90">
        <v>971.5</v>
      </c>
      <c r="Q13" s="90">
        <v>1013.3</v>
      </c>
      <c r="R13" s="90">
        <v>853.8</v>
      </c>
      <c r="S13" s="90">
        <v>892.90000000000009</v>
      </c>
      <c r="T13" s="90">
        <v>841.2</v>
      </c>
      <c r="U13" s="90">
        <v>891.7</v>
      </c>
      <c r="V13" s="90">
        <v>688.09999999999991</v>
      </c>
      <c r="W13" s="90">
        <v>643.20000000000005</v>
      </c>
      <c r="X13" s="90">
        <v>818.19999999999993</v>
      </c>
      <c r="Y13" s="90">
        <v>876.6</v>
      </c>
      <c r="Z13" s="90">
        <v>831.80000000000007</v>
      </c>
      <c r="AA13" s="90">
        <v>743.7</v>
      </c>
      <c r="AB13" s="90">
        <v>590.70000000000005</v>
      </c>
      <c r="AC13" s="91">
        <v>604.20000000000005</v>
      </c>
      <c r="AD13" s="90">
        <v>627.4</v>
      </c>
      <c r="AE13" s="91">
        <v>647.20000000000005</v>
      </c>
      <c r="AF13" s="91">
        <v>636.6</v>
      </c>
      <c r="AG13" s="91">
        <v>600</v>
      </c>
      <c r="AH13" s="91">
        <v>587.9</v>
      </c>
      <c r="AI13" s="91">
        <v>508.46500000000003</v>
      </c>
      <c r="AJ13" s="90">
        <v>512.79999999999995</v>
      </c>
      <c r="AK13" s="90">
        <v>468.16040867999993</v>
      </c>
      <c r="AL13" s="90">
        <v>426.9</v>
      </c>
      <c r="AM13" s="90">
        <v>277.89999999999998</v>
      </c>
      <c r="AN13" s="90">
        <v>350.2</v>
      </c>
      <c r="AO13" s="90">
        <v>348</v>
      </c>
      <c r="AP13" s="91">
        <v>269.5</v>
      </c>
      <c r="AQ13" s="91">
        <v>257.91199999999998</v>
      </c>
      <c r="AR13" s="91">
        <v>270.10000000000002</v>
      </c>
      <c r="AS13" s="90">
        <v>278.39999999999998</v>
      </c>
      <c r="AT13" s="90">
        <v>224.2</v>
      </c>
      <c r="AU13" s="90">
        <v>201</v>
      </c>
      <c r="AV13" s="90">
        <v>169.9</v>
      </c>
      <c r="AW13" s="90">
        <v>168.8</v>
      </c>
      <c r="AX13" s="319">
        <v>152.6</v>
      </c>
      <c r="AY13" s="319">
        <v>164.9</v>
      </c>
      <c r="AZ13" s="319">
        <v>161.4</v>
      </c>
      <c r="BA13" s="293">
        <v>175</v>
      </c>
      <c r="BB13" s="293">
        <v>172.5</v>
      </c>
      <c r="BC13" s="1332">
        <v>191.7</v>
      </c>
      <c r="BD13" s="319">
        <v>181.72671700999985</v>
      </c>
      <c r="BE13" s="1332">
        <v>213.40737316800005</v>
      </c>
      <c r="BF13" s="319">
        <v>178.5</v>
      </c>
      <c r="BG13" s="319">
        <v>184.1</v>
      </c>
      <c r="BH13" s="1332">
        <v>197.5</v>
      </c>
      <c r="BI13" s="1332">
        <v>451.8</v>
      </c>
      <c r="BJ13" s="1332">
        <v>375.6</v>
      </c>
      <c r="BK13" s="1332">
        <v>382.1</v>
      </c>
      <c r="BL13" s="1332">
        <v>187.11678270600027</v>
      </c>
      <c r="BM13" s="1332">
        <v>230.60900000000001</v>
      </c>
      <c r="BN13" s="320">
        <v>159.15199999999999</v>
      </c>
      <c r="BO13" s="83"/>
    </row>
    <row r="14" spans="2:67" ht="19.5" customHeight="1">
      <c r="B14" s="74"/>
      <c r="C14" s="1875" t="s">
        <v>6</v>
      </c>
      <c r="D14" s="1875"/>
      <c r="E14" s="1876"/>
      <c r="F14" s="56"/>
      <c r="H14" s="415" t="s">
        <v>354</v>
      </c>
      <c r="I14" s="90">
        <v>711.1</v>
      </c>
      <c r="J14" s="90">
        <v>841.1</v>
      </c>
      <c r="K14" s="90">
        <v>824.3</v>
      </c>
      <c r="L14" s="90">
        <v>662.6</v>
      </c>
      <c r="M14" s="90">
        <v>722.5</v>
      </c>
      <c r="N14" s="90">
        <v>827.1</v>
      </c>
      <c r="O14" s="90">
        <v>719.4</v>
      </c>
      <c r="P14" s="90">
        <v>697</v>
      </c>
      <c r="Q14" s="90">
        <v>845</v>
      </c>
      <c r="R14" s="90">
        <v>847.5</v>
      </c>
      <c r="S14" s="90">
        <v>825.8</v>
      </c>
      <c r="T14" s="90">
        <v>570.1</v>
      </c>
      <c r="U14" s="90">
        <v>571.59999999999991</v>
      </c>
      <c r="V14" s="90">
        <v>683.7</v>
      </c>
      <c r="W14" s="90">
        <v>459.40000000000003</v>
      </c>
      <c r="X14" s="90">
        <v>458.9</v>
      </c>
      <c r="Y14" s="90">
        <v>470.8</v>
      </c>
      <c r="Z14" s="90">
        <v>344.7</v>
      </c>
      <c r="AA14" s="90">
        <v>372.1</v>
      </c>
      <c r="AB14" s="90">
        <v>301.2</v>
      </c>
      <c r="AC14" s="91">
        <v>305.7</v>
      </c>
      <c r="AD14" s="90">
        <v>271.2</v>
      </c>
      <c r="AE14" s="91">
        <v>259.60000000000002</v>
      </c>
      <c r="AF14" s="91">
        <v>223.9</v>
      </c>
      <c r="AG14" s="91">
        <v>266.5</v>
      </c>
      <c r="AH14" s="91">
        <v>224.3</v>
      </c>
      <c r="AI14" s="91">
        <v>199.71199999999999</v>
      </c>
      <c r="AJ14" s="90">
        <v>187.3</v>
      </c>
      <c r="AK14" s="90">
        <v>184.341892798</v>
      </c>
      <c r="AL14" s="90">
        <v>177.5</v>
      </c>
      <c r="AM14" s="90">
        <v>156.80000000000001</v>
      </c>
      <c r="AN14" s="90">
        <v>116.5</v>
      </c>
      <c r="AO14" s="90">
        <v>135.80000000000001</v>
      </c>
      <c r="AP14" s="91">
        <v>132.30000000000001</v>
      </c>
      <c r="AQ14" s="91">
        <v>131.31400000000002</v>
      </c>
      <c r="AR14" s="91">
        <v>103.7</v>
      </c>
      <c r="AS14" s="90">
        <v>113.1</v>
      </c>
      <c r="AT14" s="90">
        <v>107.3</v>
      </c>
      <c r="AU14" s="90">
        <v>96.8</v>
      </c>
      <c r="AV14" s="90">
        <v>98.7</v>
      </c>
      <c r="AW14" s="90">
        <v>99.8</v>
      </c>
      <c r="AX14" s="319">
        <v>103.4</v>
      </c>
      <c r="AY14" s="319">
        <v>75</v>
      </c>
      <c r="AZ14" s="319">
        <v>86.5</v>
      </c>
      <c r="BA14" s="293">
        <v>99.7</v>
      </c>
      <c r="BB14" s="293">
        <v>116.1</v>
      </c>
      <c r="BC14" s="1332">
        <v>119.8</v>
      </c>
      <c r="BD14" s="319">
        <v>180.14453096299999</v>
      </c>
      <c r="BE14" s="1332">
        <v>221.80807165999994</v>
      </c>
      <c r="BF14" s="319">
        <v>243.8</v>
      </c>
      <c r="BG14" s="319">
        <v>235.2</v>
      </c>
      <c r="BH14" s="1332">
        <v>169</v>
      </c>
      <c r="BI14" s="1332">
        <v>300</v>
      </c>
      <c r="BJ14" s="1332">
        <v>237.6</v>
      </c>
      <c r="BK14" s="1332">
        <v>225.8</v>
      </c>
      <c r="BL14" s="1332">
        <v>221.57825737600001</v>
      </c>
      <c r="BM14" s="1332">
        <v>240.28699999999998</v>
      </c>
      <c r="BN14" s="320">
        <v>248.87399999999997</v>
      </c>
      <c r="BO14" s="83"/>
    </row>
    <row r="15" spans="2:67" ht="19.5" customHeight="1">
      <c r="B15" s="74"/>
      <c r="C15" s="206"/>
      <c r="D15" s="1886" t="s">
        <v>9</v>
      </c>
      <c r="E15" s="1887"/>
      <c r="F15" s="208"/>
      <c r="H15" s="416" t="s">
        <v>355</v>
      </c>
      <c r="I15" s="90">
        <v>3318.4</v>
      </c>
      <c r="J15" s="90">
        <v>3390.6</v>
      </c>
      <c r="K15" s="90">
        <v>3592.6000000000004</v>
      </c>
      <c r="L15" s="90">
        <v>2713</v>
      </c>
      <c r="M15" s="90">
        <v>3037.5</v>
      </c>
      <c r="N15" s="90">
        <v>3888</v>
      </c>
      <c r="O15" s="90">
        <v>3923.2000000000003</v>
      </c>
      <c r="P15" s="90">
        <v>3295.1</v>
      </c>
      <c r="Q15" s="90">
        <v>3687.3</v>
      </c>
      <c r="R15" s="90">
        <v>3576</v>
      </c>
      <c r="S15" s="90">
        <v>3533.9000000000005</v>
      </c>
      <c r="T15" s="90">
        <v>2651.6</v>
      </c>
      <c r="U15" s="90">
        <v>2728.4</v>
      </c>
      <c r="V15" s="90">
        <v>2654.8</v>
      </c>
      <c r="W15" s="90">
        <v>2332</v>
      </c>
      <c r="X15" s="90">
        <v>2446.9</v>
      </c>
      <c r="Y15" s="90">
        <v>2433.8000000000002</v>
      </c>
      <c r="Z15" s="90">
        <v>2184.4</v>
      </c>
      <c r="AA15" s="90">
        <v>2058.1</v>
      </c>
      <c r="AB15" s="90">
        <v>1748.4</v>
      </c>
      <c r="AC15" s="91">
        <v>1820.9</v>
      </c>
      <c r="AD15" s="90">
        <v>1636.6</v>
      </c>
      <c r="AE15" s="91">
        <v>1621</v>
      </c>
      <c r="AF15" s="91">
        <v>1452.6</v>
      </c>
      <c r="AG15" s="91">
        <v>1475.3</v>
      </c>
      <c r="AH15" s="91">
        <v>1413.8</v>
      </c>
      <c r="AI15" s="91">
        <v>1308.8679999999999</v>
      </c>
      <c r="AJ15" s="90">
        <v>1307.5479011880002</v>
      </c>
      <c r="AK15" s="90">
        <v>1287.0712556109997</v>
      </c>
      <c r="AL15" s="90">
        <v>1250.9000000000001</v>
      </c>
      <c r="AM15" s="90">
        <v>1147.5999999999999</v>
      </c>
      <c r="AN15" s="90">
        <v>1057.1999999999998</v>
      </c>
      <c r="AO15" s="90">
        <v>1092.5</v>
      </c>
      <c r="AP15" s="91">
        <v>1020.9</v>
      </c>
      <c r="AQ15" s="91">
        <v>993.12999999999988</v>
      </c>
      <c r="AR15" s="91">
        <v>872</v>
      </c>
      <c r="AS15" s="90">
        <v>917.5</v>
      </c>
      <c r="AT15" s="90">
        <v>834.5</v>
      </c>
      <c r="AU15" s="90">
        <v>787.4</v>
      </c>
      <c r="AV15" s="90">
        <v>698.5</v>
      </c>
      <c r="AW15" s="90">
        <v>699.8</v>
      </c>
      <c r="AX15" s="319">
        <v>676.9</v>
      </c>
      <c r="AY15" s="319">
        <v>710.6</v>
      </c>
      <c r="AZ15" s="319">
        <v>718.5</v>
      </c>
      <c r="BA15" s="293">
        <v>817.2</v>
      </c>
      <c r="BB15" s="293">
        <v>898.9</v>
      </c>
      <c r="BC15" s="1332">
        <v>988.9</v>
      </c>
      <c r="BD15" s="319">
        <v>1155.0999999999999</v>
      </c>
      <c r="BE15" s="1332">
        <f>BE12+BE13+BE14</f>
        <v>1254.8924880769998</v>
      </c>
      <c r="BF15" s="319">
        <f>BF12+BF13+BF14</f>
        <v>1457.5</v>
      </c>
      <c r="BG15" s="319">
        <v>1478.9</v>
      </c>
      <c r="BH15" s="1332">
        <v>1285.9000000000001</v>
      </c>
      <c r="BI15" s="1332">
        <v>1605.6</v>
      </c>
      <c r="BJ15" s="1332">
        <v>1414.8</v>
      </c>
      <c r="BK15" s="1332">
        <v>1451</v>
      </c>
      <c r="BL15" s="1332">
        <v>1167.2252433300002</v>
      </c>
      <c r="BM15" s="1332">
        <v>1446.2760000000001</v>
      </c>
      <c r="BN15" s="320">
        <v>1213.5219999999999</v>
      </c>
      <c r="BO15" s="83"/>
    </row>
    <row r="16" spans="2:67" ht="19.5" customHeight="1">
      <c r="B16" s="74"/>
      <c r="C16" s="206"/>
      <c r="D16" s="1886" t="s">
        <v>11</v>
      </c>
      <c r="E16" s="1887"/>
      <c r="F16" s="208"/>
      <c r="H16" s="417" t="s">
        <v>356</v>
      </c>
      <c r="I16" s="308">
        <v>1.6373940053339649E-2</v>
      </c>
      <c r="J16" s="308">
        <v>1.6424238079275795E-2</v>
      </c>
      <c r="K16" s="308">
        <v>1.7525869756532569E-2</v>
      </c>
      <c r="L16" s="308">
        <v>1.3582079464927146E-2</v>
      </c>
      <c r="M16" s="308">
        <v>1.5455081554493728E-2</v>
      </c>
      <c r="N16" s="308">
        <v>1.9233290213431148E-2</v>
      </c>
      <c r="O16" s="308">
        <v>1.9307333656828289E-2</v>
      </c>
      <c r="P16" s="308">
        <v>1.6324247683092308E-2</v>
      </c>
      <c r="Q16" s="308">
        <v>1.8179729500534453E-2</v>
      </c>
      <c r="R16" s="308">
        <v>1.7462250579389271E-2</v>
      </c>
      <c r="S16" s="308">
        <v>1.7057823506867249E-2</v>
      </c>
      <c r="T16" s="308">
        <v>1.2592008661873509E-2</v>
      </c>
      <c r="U16" s="308">
        <v>1.2796220978223348E-2</v>
      </c>
      <c r="V16" s="308">
        <v>1.2431265841692877E-2</v>
      </c>
      <c r="W16" s="308">
        <v>1.0633577939064857E-2</v>
      </c>
      <c r="X16" s="308">
        <v>1.0975293591009851E-2</v>
      </c>
      <c r="Y16" s="308">
        <v>1.0786165096841931E-2</v>
      </c>
      <c r="Z16" s="308">
        <v>9.515731843156832E-3</v>
      </c>
      <c r="AA16" s="308">
        <v>8.8000000000000005E-3</v>
      </c>
      <c r="AB16" s="308">
        <v>7.4000000000000003E-3</v>
      </c>
      <c r="AC16" s="367">
        <v>7.7999999999999996E-3</v>
      </c>
      <c r="AD16" s="308">
        <v>6.7999999999999996E-3</v>
      </c>
      <c r="AE16" s="367">
        <v>6.6E-3</v>
      </c>
      <c r="AF16" s="367">
        <v>5.7999999999999996E-3</v>
      </c>
      <c r="AG16" s="367">
        <v>5.7999999999999996E-3</v>
      </c>
      <c r="AH16" s="367">
        <v>5.4000000000000003E-3</v>
      </c>
      <c r="AI16" s="367">
        <v>4.8387150378810702E-3</v>
      </c>
      <c r="AJ16" s="308">
        <v>4.7636224394402727E-3</v>
      </c>
      <c r="AK16" s="308">
        <v>4.6780464498314203E-3</v>
      </c>
      <c r="AL16" s="308">
        <v>4.4999999999999997E-3</v>
      </c>
      <c r="AM16" s="308">
        <v>4.1000000000000003E-3</v>
      </c>
      <c r="AN16" s="308">
        <v>3.7000000000000002E-3</v>
      </c>
      <c r="AO16" s="308">
        <v>3.5999999999999999E-3</v>
      </c>
      <c r="AP16" s="367">
        <v>3.3E-3</v>
      </c>
      <c r="AQ16" s="367">
        <v>3.2000000000000002E-3</v>
      </c>
      <c r="AR16" s="367">
        <v>2.8E-3</v>
      </c>
      <c r="AS16" s="308">
        <v>2.8999999999999998E-3</v>
      </c>
      <c r="AT16" s="308">
        <v>2.5999999999999999E-3</v>
      </c>
      <c r="AU16" s="308">
        <v>2.3E-3</v>
      </c>
      <c r="AV16" s="308">
        <v>2E-3</v>
      </c>
      <c r="AW16" s="308">
        <v>2E-3</v>
      </c>
      <c r="AX16" s="369">
        <v>1.9E-3</v>
      </c>
      <c r="AY16" s="369">
        <v>1.9E-3</v>
      </c>
      <c r="AZ16" s="369">
        <v>2E-3</v>
      </c>
      <c r="BA16" s="368">
        <v>2.3E-3</v>
      </c>
      <c r="BB16" s="368">
        <v>2.5000000000000001E-3</v>
      </c>
      <c r="BC16" s="1341">
        <v>2.5999999999999999E-3</v>
      </c>
      <c r="BD16" s="369">
        <v>3.0999999999999999E-3</v>
      </c>
      <c r="BE16" s="1341">
        <v>3.3E-3</v>
      </c>
      <c r="BF16" s="369">
        <v>3.7000000000000002E-3</v>
      </c>
      <c r="BG16" s="369">
        <v>3.7000000000000002E-3</v>
      </c>
      <c r="BH16" s="1341">
        <v>3.2000000000000002E-3</v>
      </c>
      <c r="BI16" s="1341">
        <v>4.0000000000000001E-3</v>
      </c>
      <c r="BJ16" s="1341">
        <v>3.5000000000000001E-3</v>
      </c>
      <c r="BK16" s="1341">
        <v>3.5000000000000001E-3</v>
      </c>
      <c r="BL16" s="1341">
        <v>2.8031107921598752E-3</v>
      </c>
      <c r="BM16" s="1341">
        <v>3.3999999999999998E-3</v>
      </c>
      <c r="BN16" s="381">
        <v>2.8E-3</v>
      </c>
      <c r="BO16" s="83"/>
    </row>
    <row r="17" spans="2:67" ht="19.5" customHeight="1">
      <c r="B17" s="74"/>
      <c r="C17" s="206"/>
      <c r="D17" s="1886" t="s">
        <v>12</v>
      </c>
      <c r="E17" s="1887"/>
      <c r="F17" s="208"/>
      <c r="H17" s="416" t="s">
        <v>513</v>
      </c>
      <c r="I17" s="90">
        <v>3378.1</v>
      </c>
      <c r="J17" s="90">
        <v>3387.3</v>
      </c>
      <c r="K17" s="90">
        <v>3292.1</v>
      </c>
      <c r="L17" s="90">
        <v>2999.5</v>
      </c>
      <c r="M17" s="90">
        <v>3070.4</v>
      </c>
      <c r="N17" s="90">
        <v>3149.2</v>
      </c>
      <c r="O17" s="90">
        <v>3093.9</v>
      </c>
      <c r="P17" s="90">
        <v>2504.1999999999998</v>
      </c>
      <c r="Q17" s="90">
        <v>2632.2</v>
      </c>
      <c r="R17" s="90">
        <v>2528</v>
      </c>
      <c r="S17" s="90">
        <v>2461.5500000000002</v>
      </c>
      <c r="T17" s="90">
        <v>2042</v>
      </c>
      <c r="U17" s="90">
        <v>2062.5</v>
      </c>
      <c r="V17" s="90">
        <v>2049.4020774699998</v>
      </c>
      <c r="W17" s="90">
        <v>1935.1999999999998</v>
      </c>
      <c r="X17" s="90">
        <v>2107.1497184230002</v>
      </c>
      <c r="Y17" s="90">
        <v>2018.8576020250002</v>
      </c>
      <c r="Z17" s="90">
        <v>1851.5452169920004</v>
      </c>
      <c r="AA17" s="90">
        <v>1824.9</v>
      </c>
      <c r="AB17" s="90">
        <v>1671.8</v>
      </c>
      <c r="AC17" s="91">
        <v>1743.5</v>
      </c>
      <c r="AD17" s="90">
        <v>1503</v>
      </c>
      <c r="AE17" s="91">
        <v>1503.1</v>
      </c>
      <c r="AF17" s="91">
        <v>1447.8</v>
      </c>
      <c r="AG17" s="91">
        <v>1735.5</v>
      </c>
      <c r="AH17" s="91">
        <v>1694</v>
      </c>
      <c r="AI17" s="91">
        <v>1596.6619999999998</v>
      </c>
      <c r="AJ17" s="90">
        <v>1599.2234092630001</v>
      </c>
      <c r="AK17" s="90">
        <v>1547.5215223959999</v>
      </c>
      <c r="AL17" s="90">
        <v>1442.2</v>
      </c>
      <c r="AM17" s="90">
        <v>1355.4</v>
      </c>
      <c r="AN17" s="90">
        <v>1376</v>
      </c>
      <c r="AO17" s="90">
        <v>1384.6</v>
      </c>
      <c r="AP17" s="91">
        <v>1372.7</v>
      </c>
      <c r="AQ17" s="91">
        <v>1394.268</v>
      </c>
      <c r="AR17" s="91">
        <v>1440.5</v>
      </c>
      <c r="AS17" s="90">
        <v>1438.1</v>
      </c>
      <c r="AT17" s="90">
        <v>1441.6</v>
      </c>
      <c r="AU17" s="90">
        <v>1435.2</v>
      </c>
      <c r="AV17" s="90">
        <v>1573.9</v>
      </c>
      <c r="AW17" s="90">
        <v>1617.6</v>
      </c>
      <c r="AX17" s="319">
        <v>1723.2</v>
      </c>
      <c r="AY17" s="319">
        <v>1791.8</v>
      </c>
      <c r="AZ17" s="319">
        <v>1863.6</v>
      </c>
      <c r="BA17" s="293">
        <v>2156.1</v>
      </c>
      <c r="BB17" s="293">
        <v>2281.9</v>
      </c>
      <c r="BC17" s="1332">
        <v>2251.9</v>
      </c>
      <c r="BD17" s="319">
        <v>2605.868226479</v>
      </c>
      <c r="BE17" s="1332">
        <v>2612.1999999999998</v>
      </c>
      <c r="BF17" s="319">
        <v>2607</v>
      </c>
      <c r="BG17" s="319">
        <v>2653.5</v>
      </c>
      <c r="BH17" s="1332">
        <v>2603.6</v>
      </c>
      <c r="BI17" s="1332">
        <v>2711.7</v>
      </c>
      <c r="BJ17" s="1332">
        <v>2675.4</v>
      </c>
      <c r="BK17" s="1332">
        <v>2524.6</v>
      </c>
      <c r="BL17" s="1332">
        <v>2404.5853468590003</v>
      </c>
      <c r="BM17" s="1332">
        <v>2437.6235615169999</v>
      </c>
      <c r="BN17" s="320">
        <v>2394.5284606519999</v>
      </c>
      <c r="BO17" s="83"/>
    </row>
    <row r="18" spans="2:67" ht="19.5" customHeight="1">
      <c r="B18" s="74"/>
      <c r="C18" s="206"/>
      <c r="D18" s="1886" t="s">
        <v>14</v>
      </c>
      <c r="E18" s="1887"/>
      <c r="F18" s="208"/>
      <c r="H18" s="418" t="s">
        <v>358</v>
      </c>
      <c r="I18" s="90">
        <v>1369.2</v>
      </c>
      <c r="J18" s="90">
        <v>1426.5</v>
      </c>
      <c r="K18" s="90">
        <v>1432.4</v>
      </c>
      <c r="L18" s="90">
        <v>1374.3</v>
      </c>
      <c r="M18" s="90">
        <v>1349.7</v>
      </c>
      <c r="N18" s="90">
        <v>1318.4</v>
      </c>
      <c r="O18" s="90">
        <v>1287.7</v>
      </c>
      <c r="P18" s="90">
        <v>1457.2</v>
      </c>
      <c r="Q18" s="90">
        <v>1463.6</v>
      </c>
      <c r="R18" s="90">
        <v>1448.8</v>
      </c>
      <c r="S18" s="90">
        <v>1595.55</v>
      </c>
      <c r="T18" s="90">
        <v>1616.3</v>
      </c>
      <c r="U18" s="90">
        <v>1649.5</v>
      </c>
      <c r="V18" s="90">
        <v>1629.7884773675837</v>
      </c>
      <c r="W18" s="90">
        <v>1575.3</v>
      </c>
      <c r="X18" s="90">
        <v>1601.621694333568</v>
      </c>
      <c r="Y18" s="90">
        <v>1797.5646296882546</v>
      </c>
      <c r="Z18" s="90">
        <v>1820.1881193969116</v>
      </c>
      <c r="AA18" s="90">
        <v>1766.9</v>
      </c>
      <c r="AB18" s="90">
        <v>1771.3</v>
      </c>
      <c r="AC18" s="91">
        <v>1760.1</v>
      </c>
      <c r="AD18" s="90">
        <v>1865.8</v>
      </c>
      <c r="AE18" s="91">
        <v>1908.4</v>
      </c>
      <c r="AF18" s="91">
        <v>1918</v>
      </c>
      <c r="AG18" s="91">
        <v>1826.8</v>
      </c>
      <c r="AH18" s="91">
        <v>1877.1</v>
      </c>
      <c r="AI18" s="91">
        <v>1925.732</v>
      </c>
      <c r="AJ18" s="90">
        <v>1962.3193015978645</v>
      </c>
      <c r="AK18" s="90">
        <v>1991.1907638064063</v>
      </c>
      <c r="AL18" s="90">
        <v>2027.9</v>
      </c>
      <c r="AM18" s="90">
        <v>2000.4</v>
      </c>
      <c r="AN18" s="90">
        <v>2055.8000000000002</v>
      </c>
      <c r="AO18" s="90">
        <v>2178.4</v>
      </c>
      <c r="AP18" s="91">
        <v>2132.1999999999998</v>
      </c>
      <c r="AQ18" s="91">
        <v>2181.7089999999998</v>
      </c>
      <c r="AR18" s="91">
        <v>2111.9</v>
      </c>
      <c r="AS18" s="90">
        <v>2134.5</v>
      </c>
      <c r="AT18" s="90">
        <v>2162.1</v>
      </c>
      <c r="AU18" s="90">
        <v>2274.8000000000002</v>
      </c>
      <c r="AV18" s="90">
        <v>2363.6999999999998</v>
      </c>
      <c r="AW18" s="90">
        <v>2401.6</v>
      </c>
      <c r="AX18" s="319">
        <v>2357.1</v>
      </c>
      <c r="AY18" s="319">
        <v>2413.3000000000002</v>
      </c>
      <c r="AZ18" s="319">
        <v>2429.4</v>
      </c>
      <c r="BA18" s="293">
        <v>2086.1</v>
      </c>
      <c r="BB18" s="293">
        <v>1913.6</v>
      </c>
      <c r="BC18" s="1332">
        <v>1945.4</v>
      </c>
      <c r="BD18" s="319">
        <v>2069.2423509870559</v>
      </c>
      <c r="BE18" s="1332">
        <v>1997.6</v>
      </c>
      <c r="BF18" s="319">
        <v>2058.8000000000002</v>
      </c>
      <c r="BG18" s="319">
        <v>2059.6</v>
      </c>
      <c r="BH18" s="1332">
        <v>2039.1</v>
      </c>
      <c r="BI18" s="1332">
        <v>2087.6999999999998</v>
      </c>
      <c r="BJ18" s="1332">
        <v>2090.1999999999998</v>
      </c>
      <c r="BK18" s="1332">
        <v>2269.4</v>
      </c>
      <c r="BL18" s="1332">
        <v>2300.8750384519781</v>
      </c>
      <c r="BM18" s="1332">
        <v>2374.8622550702398</v>
      </c>
      <c r="BN18" s="320">
        <v>2427.7552466787201</v>
      </c>
      <c r="BO18" s="83"/>
    </row>
    <row r="19" spans="2:67" ht="19.5" customHeight="1">
      <c r="B19" s="74"/>
      <c r="C19" s="206"/>
      <c r="D19" s="1886" t="s">
        <v>16</v>
      </c>
      <c r="E19" s="1887"/>
      <c r="F19" s="208"/>
      <c r="H19" s="419" t="s">
        <v>359</v>
      </c>
      <c r="I19" s="421">
        <v>1.0179905978784956</v>
      </c>
      <c r="J19" s="421">
        <v>0.99902672093434797</v>
      </c>
      <c r="K19" s="421">
        <v>0.91635584256527292</v>
      </c>
      <c r="L19" s="421">
        <v>1.1056026538886841</v>
      </c>
      <c r="M19" s="421">
        <v>1.0108312757201647</v>
      </c>
      <c r="N19" s="421">
        <v>0.80997942386831268</v>
      </c>
      <c r="O19" s="421">
        <v>0.78861643556280581</v>
      </c>
      <c r="P19" s="421">
        <v>0.75997693544960698</v>
      </c>
      <c r="Q19" s="421">
        <v>0.71385566674802692</v>
      </c>
      <c r="R19" s="421">
        <v>0.70693512304250561</v>
      </c>
      <c r="S19" s="421">
        <v>0.69655338294801772</v>
      </c>
      <c r="T19" s="421">
        <v>0.77010107105144066</v>
      </c>
      <c r="U19" s="421">
        <v>0.75593754581439665</v>
      </c>
      <c r="V19" s="421">
        <v>0.77196100552583979</v>
      </c>
      <c r="W19" s="421">
        <v>0.82984562607204104</v>
      </c>
      <c r="X19" s="421">
        <v>0.86115072884997346</v>
      </c>
      <c r="Y19" s="421">
        <v>0.82950842387418855</v>
      </c>
      <c r="Z19" s="421">
        <v>0.84762187190624438</v>
      </c>
      <c r="AA19" s="421">
        <v>0.88669160876536623</v>
      </c>
      <c r="AB19" s="421">
        <v>0.9561885152139098</v>
      </c>
      <c r="AC19" s="573">
        <v>0.95749354714701518</v>
      </c>
      <c r="AD19" s="421">
        <v>0.91836734693877553</v>
      </c>
      <c r="AE19" s="573">
        <v>0.92726711906230719</v>
      </c>
      <c r="AF19" s="573">
        <v>0.99669558033870309</v>
      </c>
      <c r="AG19" s="573">
        <v>1.1763709076120112</v>
      </c>
      <c r="AH19" s="420">
        <v>1.1981892771254774</v>
      </c>
      <c r="AI19" s="573">
        <v>1.2198800795802174</v>
      </c>
      <c r="AJ19" s="421">
        <v>1.2230706101168394</v>
      </c>
      <c r="AK19" s="421">
        <v>1.2023588559293548</v>
      </c>
      <c r="AL19" s="421">
        <v>1.1529298904788552</v>
      </c>
      <c r="AM19" s="421">
        <v>1.1811</v>
      </c>
      <c r="AN19" s="421">
        <v>1.3016000000000001</v>
      </c>
      <c r="AO19" s="421">
        <v>1.2673000000000001</v>
      </c>
      <c r="AP19" s="573">
        <v>1.3446</v>
      </c>
      <c r="AQ19" s="573">
        <v>1.4038999999999999</v>
      </c>
      <c r="AR19" s="573">
        <v>1.6519999999999999</v>
      </c>
      <c r="AS19" s="421">
        <v>1.5673999999999999</v>
      </c>
      <c r="AT19" s="421">
        <v>1.7276</v>
      </c>
      <c r="AU19" s="421">
        <v>1.8227</v>
      </c>
      <c r="AV19" s="421">
        <v>2.2530000000000001</v>
      </c>
      <c r="AW19" s="421">
        <v>2.3117000000000001</v>
      </c>
      <c r="AX19" s="420">
        <v>2.5455000000000001</v>
      </c>
      <c r="AY19" s="420">
        <v>2.5217000000000001</v>
      </c>
      <c r="AZ19" s="420">
        <v>2.5937000000000001</v>
      </c>
      <c r="BA19" s="422">
        <v>2.6385000000000001</v>
      </c>
      <c r="BB19" s="422">
        <v>2.5386000000000002</v>
      </c>
      <c r="BC19" s="1346">
        <v>2.2772000000000001</v>
      </c>
      <c r="BD19" s="420">
        <v>2.2559678138792947</v>
      </c>
      <c r="BE19" s="1346">
        <v>2.0819999999999999</v>
      </c>
      <c r="BF19" s="420">
        <v>1.7886</v>
      </c>
      <c r="BG19" s="420">
        <v>1.794</v>
      </c>
      <c r="BH19" s="1346">
        <v>2.0247000000000002</v>
      </c>
      <c r="BI19" s="1346">
        <v>1.6889000000000001</v>
      </c>
      <c r="BJ19" s="1346">
        <v>1.891</v>
      </c>
      <c r="BK19" s="1346">
        <v>1.7399</v>
      </c>
      <c r="BL19" s="1346">
        <v>2.0600868260858638</v>
      </c>
      <c r="BM19" s="1346">
        <v>1.6854</v>
      </c>
      <c r="BN19" s="423">
        <f>BN17/BN15</f>
        <v>1.9732056449343316</v>
      </c>
      <c r="BO19" s="83"/>
    </row>
    <row r="20" spans="2:67" ht="19.5" customHeight="1">
      <c r="B20" s="74"/>
      <c r="C20" s="206"/>
      <c r="D20" s="1886" t="s">
        <v>19</v>
      </c>
      <c r="E20" s="1887"/>
      <c r="F20" s="208"/>
      <c r="H20" s="424" t="s">
        <v>360</v>
      </c>
      <c r="I20" s="407"/>
      <c r="J20" s="407"/>
      <c r="K20" s="407"/>
      <c r="L20" s="407"/>
      <c r="M20" s="407"/>
      <c r="N20" s="407"/>
      <c r="O20" s="407"/>
      <c r="P20" s="407"/>
      <c r="Q20" s="407"/>
      <c r="R20" s="407"/>
      <c r="S20" s="407"/>
      <c r="T20" s="407"/>
      <c r="U20" s="407"/>
      <c r="V20" s="407"/>
      <c r="W20" s="407"/>
      <c r="X20" s="407"/>
      <c r="Y20" s="407"/>
      <c r="Z20" s="407"/>
      <c r="AA20" s="407"/>
      <c r="AB20" s="407"/>
      <c r="AC20" s="408">
        <v>1.9240999999999999</v>
      </c>
      <c r="AD20" s="407">
        <v>2.0583999999999998</v>
      </c>
      <c r="AE20" s="408">
        <v>2.1046</v>
      </c>
      <c r="AF20" s="408">
        <v>2.3170999999999999</v>
      </c>
      <c r="AG20" s="408">
        <v>2.4146000000000001</v>
      </c>
      <c r="AH20" s="408">
        <v>2.5259</v>
      </c>
      <c r="AI20" s="408">
        <v>2.6911999999999998</v>
      </c>
      <c r="AJ20" s="408">
        <v>2.7238000000000002</v>
      </c>
      <c r="AK20" s="408">
        <v>2.7494000000000001</v>
      </c>
      <c r="AL20" s="408">
        <v>2.7740999999999998</v>
      </c>
      <c r="AM20" s="408">
        <v>2.9241999999999999</v>
      </c>
      <c r="AN20" s="408">
        <v>3.2461000000000002</v>
      </c>
      <c r="AO20" s="408">
        <v>3.2612999999999999</v>
      </c>
      <c r="AP20" s="408">
        <v>3.4331</v>
      </c>
      <c r="AQ20" s="408">
        <v>3.6006999999999998</v>
      </c>
      <c r="AR20" s="408">
        <v>4.0739999999999998</v>
      </c>
      <c r="AS20" s="407">
        <v>3.8938000000000001</v>
      </c>
      <c r="AT20" s="407">
        <v>4.3185000000000002</v>
      </c>
      <c r="AU20" s="407">
        <v>4.7118000000000002</v>
      </c>
      <c r="AV20" s="407">
        <v>5.6364999999999998</v>
      </c>
      <c r="AW20" s="407">
        <v>5.7435999999999998</v>
      </c>
      <c r="AX20" s="410">
        <v>6.0271999999999997</v>
      </c>
      <c r="AY20" s="410">
        <v>5.9181999999999997</v>
      </c>
      <c r="AZ20" s="410">
        <v>5.9748999999999999</v>
      </c>
      <c r="BA20" s="409">
        <v>5.1913999999999998</v>
      </c>
      <c r="BB20" s="409">
        <v>4.6675000000000004</v>
      </c>
      <c r="BC20" s="1345">
        <v>4.2443999999999997</v>
      </c>
      <c r="BD20" s="410">
        <v>4.0473646679137092</v>
      </c>
      <c r="BE20" s="1345">
        <v>3.673</v>
      </c>
      <c r="BF20" s="410">
        <v>3.2012</v>
      </c>
      <c r="BG20" s="410">
        <v>3.1869999999999998</v>
      </c>
      <c r="BH20" s="1345">
        <v>3.6105</v>
      </c>
      <c r="BI20" s="1345">
        <v>2.9891000000000001</v>
      </c>
      <c r="BJ20" s="1345">
        <v>3.3679999999999999</v>
      </c>
      <c r="BK20" s="1345">
        <v>3.3039000000000001</v>
      </c>
      <c r="BL20" s="1345">
        <v>4.0313216426734195</v>
      </c>
      <c r="BM20" s="1345">
        <v>3.3275000000000001</v>
      </c>
      <c r="BN20" s="411">
        <f>(BN17+BN18)/BN15</f>
        <v>3.9737917461164449</v>
      </c>
      <c r="BO20" s="83"/>
    </row>
    <row r="21" spans="2:67" ht="19.5" customHeight="1">
      <c r="B21" s="74"/>
      <c r="C21" s="206"/>
      <c r="D21" s="1886" t="s">
        <v>21</v>
      </c>
      <c r="E21" s="1887"/>
      <c r="F21" s="208"/>
      <c r="H21" s="434" t="s">
        <v>514</v>
      </c>
      <c r="I21" s="435"/>
      <c r="J21" s="435"/>
      <c r="K21" s="435"/>
      <c r="L21" s="435"/>
      <c r="M21" s="435"/>
      <c r="N21" s="435"/>
      <c r="O21" s="435"/>
      <c r="P21" s="435"/>
      <c r="Q21" s="435"/>
      <c r="R21" s="435"/>
      <c r="S21" s="435"/>
      <c r="T21" s="435"/>
      <c r="U21" s="435"/>
      <c r="V21" s="435"/>
      <c r="W21" s="435"/>
      <c r="X21" s="435"/>
      <c r="Y21" s="435"/>
      <c r="Z21" s="435"/>
      <c r="AA21" s="435"/>
      <c r="AB21" s="435"/>
      <c r="AC21" s="435"/>
      <c r="AD21" s="435"/>
      <c r="AE21" s="435"/>
      <c r="AF21" s="435"/>
      <c r="AG21" s="435"/>
      <c r="AH21" s="435"/>
      <c r="AI21" s="435"/>
      <c r="AJ21" s="435"/>
      <c r="AK21" s="435"/>
      <c r="AL21" s="435"/>
      <c r="AM21" s="435"/>
      <c r="AN21" s="435"/>
      <c r="AO21" s="435"/>
      <c r="AP21" s="616"/>
      <c r="AQ21" s="616"/>
      <c r="AR21" s="616"/>
      <c r="AS21" s="435"/>
      <c r="AT21" s="435"/>
      <c r="AU21" s="435"/>
      <c r="AV21" s="435"/>
      <c r="AW21" s="435"/>
      <c r="AX21" s="435"/>
      <c r="AY21" s="435"/>
      <c r="AZ21" s="616"/>
      <c r="BA21" s="435"/>
      <c r="BB21" s="435"/>
      <c r="BC21" s="435"/>
      <c r="BD21" s="435"/>
      <c r="BE21" s="1485"/>
      <c r="BF21" s="616"/>
      <c r="BG21" s="1555"/>
      <c r="BH21" s="1555"/>
      <c r="BI21" s="1648"/>
      <c r="BJ21" s="1555"/>
      <c r="BK21" s="1555"/>
      <c r="BL21" s="1555"/>
      <c r="BM21" s="1555"/>
      <c r="BN21" s="1555"/>
      <c r="BO21" s="83"/>
    </row>
    <row r="22" spans="2:67" ht="19.5" customHeight="1">
      <c r="B22" s="74"/>
      <c r="C22" s="206"/>
      <c r="D22" s="1886" t="s">
        <v>23</v>
      </c>
      <c r="E22" s="1887"/>
      <c r="F22" s="208"/>
      <c r="H22" s="135"/>
      <c r="I22" s="436"/>
      <c r="J22" s="436"/>
      <c r="K22" s="436"/>
      <c r="L22" s="436"/>
      <c r="M22" s="436"/>
      <c r="N22" s="436"/>
      <c r="O22" s="436"/>
      <c r="P22" s="436"/>
      <c r="Q22" s="436"/>
      <c r="R22" s="436"/>
      <c r="S22" s="436"/>
      <c r="T22" s="436"/>
      <c r="U22" s="436"/>
      <c r="V22" s="436"/>
      <c r="W22" s="436"/>
      <c r="X22" s="436"/>
      <c r="Y22" s="436"/>
      <c r="Z22" s="436"/>
      <c r="AA22" s="436"/>
      <c r="AB22" s="436"/>
      <c r="AC22" s="437"/>
      <c r="AD22" s="436"/>
      <c r="AE22" s="437"/>
      <c r="AF22" s="437"/>
      <c r="AG22" s="437"/>
      <c r="AH22" s="437"/>
      <c r="AI22" s="437"/>
      <c r="AJ22" s="436"/>
      <c r="AK22" s="436"/>
      <c r="AL22" s="436"/>
      <c r="AM22" s="436"/>
      <c r="AN22" s="436"/>
      <c r="AO22" s="436"/>
      <c r="AP22" s="437"/>
      <c r="AQ22" s="436"/>
      <c r="AR22" s="437"/>
      <c r="AS22" s="436"/>
      <c r="AT22" s="436"/>
      <c r="AU22" s="436"/>
      <c r="AV22" s="436"/>
      <c r="AW22" s="436"/>
      <c r="AX22" s="436"/>
      <c r="AY22" s="617"/>
      <c r="AZ22" s="618"/>
      <c r="BA22" s="617"/>
      <c r="BB22" s="617"/>
      <c r="BC22" s="617"/>
      <c r="BD22" s="617"/>
      <c r="BE22" s="617"/>
      <c r="BF22" s="617"/>
      <c r="BG22" s="617"/>
      <c r="BH22" s="617"/>
      <c r="BI22" s="617"/>
      <c r="BJ22" s="617"/>
      <c r="BK22" s="617"/>
      <c r="BL22" s="617"/>
      <c r="BM22" s="617"/>
      <c r="BN22" s="617"/>
      <c r="BO22" s="83"/>
    </row>
    <row r="23" spans="2:67" ht="19.5" customHeight="1">
      <c r="B23" s="71"/>
      <c r="C23" s="206"/>
      <c r="D23" s="1884" t="s">
        <v>22</v>
      </c>
      <c r="E23" s="1884"/>
      <c r="F23" s="1884"/>
      <c r="H23" s="440"/>
      <c r="I23" s="619"/>
      <c r="J23" s="619"/>
      <c r="K23" s="619"/>
      <c r="L23" s="619"/>
      <c r="M23" s="619"/>
      <c r="N23" s="619"/>
      <c r="O23" s="619"/>
      <c r="P23" s="619"/>
      <c r="Q23" s="619"/>
      <c r="R23" s="619"/>
      <c r="S23" s="619"/>
      <c r="T23" s="619"/>
      <c r="U23" s="619"/>
      <c r="V23" s="619"/>
      <c r="W23" s="619"/>
      <c r="X23" s="619"/>
      <c r="Y23" s="619"/>
      <c r="Z23" s="619"/>
      <c r="AA23" s="619"/>
      <c r="AB23" s="619"/>
      <c r="AC23" s="619"/>
      <c r="AD23" s="619"/>
      <c r="AE23" s="619"/>
      <c r="AF23" s="619"/>
      <c r="AG23" s="619"/>
      <c r="AH23" s="619"/>
      <c r="AI23" s="619"/>
      <c r="AJ23" s="619"/>
      <c r="AK23" s="619"/>
      <c r="AL23" s="619"/>
      <c r="AM23" s="619"/>
      <c r="AN23" s="619"/>
      <c r="AO23" s="619"/>
      <c r="AP23" s="612"/>
      <c r="AQ23" s="619"/>
      <c r="AR23" s="612"/>
      <c r="AS23" s="619"/>
      <c r="AT23" s="619"/>
      <c r="AU23" s="619"/>
      <c r="AV23" s="619"/>
      <c r="AW23" s="619"/>
      <c r="AX23" s="619"/>
      <c r="AY23" s="619"/>
      <c r="AZ23" s="612"/>
      <c r="BA23" s="619"/>
      <c r="BB23" s="619"/>
      <c r="BC23" s="619"/>
      <c r="BD23" s="619"/>
      <c r="BE23" s="619"/>
      <c r="BF23" s="619"/>
      <c r="BG23" s="619"/>
      <c r="BH23" s="619"/>
      <c r="BI23" s="619"/>
      <c r="BJ23" s="619"/>
      <c r="BK23" s="619"/>
      <c r="BL23" s="619"/>
      <c r="BM23" s="619"/>
      <c r="BN23" s="619"/>
      <c r="BO23" s="83"/>
    </row>
    <row r="24" spans="2:67" ht="19.5" customHeight="1">
      <c r="B24" s="71"/>
      <c r="C24" s="206"/>
      <c r="D24" s="1886" t="s">
        <v>28</v>
      </c>
      <c r="E24" s="1887"/>
      <c r="F24" s="208"/>
      <c r="H24" s="264" t="s">
        <v>515</v>
      </c>
      <c r="I24" s="265"/>
      <c r="J24" s="265"/>
      <c r="K24" s="265"/>
      <c r="L24" s="265"/>
      <c r="M24" s="265"/>
      <c r="N24" s="265"/>
      <c r="O24" s="265"/>
      <c r="P24" s="265"/>
      <c r="Q24" s="265"/>
      <c r="R24" s="265"/>
      <c r="S24" s="265"/>
      <c r="T24" s="265"/>
      <c r="U24" s="265"/>
      <c r="V24" s="265"/>
      <c r="W24" s="265"/>
      <c r="X24" s="265"/>
      <c r="Y24" s="265"/>
      <c r="Z24" s="265"/>
      <c r="AA24" s="265"/>
      <c r="AB24" s="265"/>
      <c r="AC24" s="266"/>
      <c r="AD24" s="265"/>
      <c r="AE24" s="266"/>
      <c r="AF24" s="266"/>
      <c r="AG24" s="266"/>
      <c r="AH24" s="266"/>
      <c r="AI24" s="266"/>
      <c r="AJ24" s="265"/>
      <c r="AK24" s="265"/>
      <c r="AL24" s="265"/>
      <c r="AM24" s="265"/>
      <c r="AN24" s="265"/>
      <c r="AO24" s="265"/>
      <c r="AP24" s="266"/>
      <c r="AQ24" s="265"/>
      <c r="AR24" s="266"/>
      <c r="AS24" s="265"/>
      <c r="AT24" s="265"/>
      <c r="AU24" s="265"/>
      <c r="AV24" s="265"/>
      <c r="AW24" s="265"/>
      <c r="AX24" s="265"/>
      <c r="AY24" s="265"/>
      <c r="AZ24" s="266"/>
      <c r="BA24" s="265"/>
      <c r="BB24" s="265"/>
      <c r="BC24" s="265"/>
      <c r="BD24" s="265"/>
      <c r="BE24" s="265"/>
      <c r="BF24" s="265"/>
      <c r="BG24" s="1556"/>
      <c r="BH24" s="1556"/>
      <c r="BI24" s="1556"/>
      <c r="BJ24" s="1556"/>
      <c r="BK24" s="1556"/>
      <c r="BL24" s="1556"/>
      <c r="BM24" s="1556"/>
      <c r="BN24" s="1556"/>
      <c r="BO24" s="83"/>
    </row>
    <row r="25" spans="2:67" ht="19.5" customHeight="1" thickBot="1">
      <c r="B25" s="71"/>
      <c r="C25" s="206"/>
      <c r="D25" s="1886" t="s">
        <v>26</v>
      </c>
      <c r="E25" s="1887"/>
      <c r="F25" s="208"/>
      <c r="H25" s="267" t="s">
        <v>39</v>
      </c>
      <c r="I25" s="288" t="s">
        <v>152</v>
      </c>
      <c r="J25" s="288" t="s">
        <v>153</v>
      </c>
      <c r="K25" s="288" t="s">
        <v>154</v>
      </c>
      <c r="L25" s="288" t="s">
        <v>155</v>
      </c>
      <c r="M25" s="288" t="s">
        <v>156</v>
      </c>
      <c r="N25" s="288" t="s">
        <v>157</v>
      </c>
      <c r="O25" s="288" t="s">
        <v>158</v>
      </c>
      <c r="P25" s="288" t="s">
        <v>159</v>
      </c>
      <c r="Q25" s="288" t="s">
        <v>160</v>
      </c>
      <c r="R25" s="288" t="s">
        <v>161</v>
      </c>
      <c r="S25" s="288" t="s">
        <v>162</v>
      </c>
      <c r="T25" s="288" t="s">
        <v>163</v>
      </c>
      <c r="U25" s="288" t="s">
        <v>164</v>
      </c>
      <c r="V25" s="288" t="s">
        <v>165</v>
      </c>
      <c r="W25" s="288" t="s">
        <v>166</v>
      </c>
      <c r="X25" s="288" t="s">
        <v>167</v>
      </c>
      <c r="Y25" s="288" t="s">
        <v>168</v>
      </c>
      <c r="Z25" s="288" t="s">
        <v>169</v>
      </c>
      <c r="AA25" s="288" t="s">
        <v>170</v>
      </c>
      <c r="AB25" s="288" t="s">
        <v>338</v>
      </c>
      <c r="AC25" s="288" t="s">
        <v>339</v>
      </c>
      <c r="AD25" s="288" t="s">
        <v>173</v>
      </c>
      <c r="AE25" s="288" t="s">
        <v>174</v>
      </c>
      <c r="AF25" s="288" t="s">
        <v>175</v>
      </c>
      <c r="AG25" s="288" t="s">
        <v>176</v>
      </c>
      <c r="AH25" s="288" t="s">
        <v>407</v>
      </c>
      <c r="AI25" s="288" t="s">
        <v>178</v>
      </c>
      <c r="AJ25" s="288" t="s">
        <v>179</v>
      </c>
      <c r="AK25" s="288" t="s">
        <v>408</v>
      </c>
      <c r="AL25" s="288" t="s">
        <v>497</v>
      </c>
      <c r="AM25" s="288" t="s">
        <v>409</v>
      </c>
      <c r="AN25" s="78" t="s">
        <v>341</v>
      </c>
      <c r="AO25" s="78" t="s">
        <v>342</v>
      </c>
      <c r="AP25" s="78" t="s">
        <v>185</v>
      </c>
      <c r="AQ25" s="78" t="s">
        <v>186</v>
      </c>
      <c r="AR25" s="81" t="s">
        <v>187</v>
      </c>
      <c r="AS25" s="81" t="s">
        <v>345</v>
      </c>
      <c r="AT25" s="81" t="s">
        <v>411</v>
      </c>
      <c r="AU25" s="81" t="s">
        <v>347</v>
      </c>
      <c r="AV25" s="81" t="s">
        <v>348</v>
      </c>
      <c r="AW25" s="81" t="s">
        <v>192</v>
      </c>
      <c r="AX25" s="81" t="s">
        <v>193</v>
      </c>
      <c r="AY25" s="81" t="s">
        <v>194</v>
      </c>
      <c r="AZ25" s="81" t="s">
        <v>195</v>
      </c>
      <c r="BA25" s="81" t="str">
        <f>BA8</f>
        <v>Mar. 23</v>
      </c>
      <c r="BB25" s="81" t="s">
        <v>413</v>
      </c>
      <c r="BC25" s="81" t="s">
        <v>786</v>
      </c>
      <c r="BD25" s="81" t="s">
        <v>794</v>
      </c>
      <c r="BE25" s="81" t="s">
        <v>798</v>
      </c>
      <c r="BF25" s="81" t="s">
        <v>806</v>
      </c>
      <c r="BG25" s="81" t="s">
        <v>807</v>
      </c>
      <c r="BH25" s="81" t="s">
        <v>816</v>
      </c>
      <c r="BI25" s="81" t="s">
        <v>823</v>
      </c>
      <c r="BJ25" s="81" t="str">
        <f>+BJ8</f>
        <v>Jun. 25</v>
      </c>
      <c r="BK25" s="81" t="s">
        <v>858</v>
      </c>
      <c r="BL25" s="81" t="str">
        <f>BL8</f>
        <v>Dec. 25</v>
      </c>
      <c r="BM25" s="1778" t="str">
        <f>BM8</f>
        <v>Mar. 26</v>
      </c>
      <c r="BN25" s="81" t="str">
        <f>+BN8</f>
        <v>Jun. 26(E)</v>
      </c>
      <c r="BO25" s="83"/>
    </row>
    <row r="26" spans="2:67" ht="19.5" customHeight="1">
      <c r="B26" s="71"/>
      <c r="C26" s="206"/>
      <c r="D26" s="1886" t="s">
        <v>30</v>
      </c>
      <c r="E26" s="1887"/>
      <c r="F26" s="208"/>
      <c r="H26" s="414" t="s">
        <v>512</v>
      </c>
      <c r="I26" s="248">
        <v>101464.1</v>
      </c>
      <c r="J26" s="248">
        <v>102801.9</v>
      </c>
      <c r="K26" s="248">
        <v>102485.9</v>
      </c>
      <c r="L26" s="248">
        <v>101116.3</v>
      </c>
      <c r="M26" s="248">
        <v>98946.599999999991</v>
      </c>
      <c r="N26" s="248">
        <v>101033.4</v>
      </c>
      <c r="O26" s="248">
        <v>102859.5</v>
      </c>
      <c r="P26" s="248">
        <v>103693.4</v>
      </c>
      <c r="Q26" s="248">
        <v>103093.99999999999</v>
      </c>
      <c r="R26" s="248">
        <v>105483.2</v>
      </c>
      <c r="S26" s="248">
        <v>107371.6</v>
      </c>
      <c r="T26" s="248">
        <v>111744.4</v>
      </c>
      <c r="U26" s="248">
        <v>111441.7</v>
      </c>
      <c r="V26" s="248">
        <v>107879.3</v>
      </c>
      <c r="W26" s="248">
        <v>111796.9</v>
      </c>
      <c r="X26" s="248">
        <v>115460.5</v>
      </c>
      <c r="Y26" s="248">
        <v>116954.3</v>
      </c>
      <c r="Z26" s="248">
        <v>119273.9</v>
      </c>
      <c r="AA26" s="248">
        <v>121664.4</v>
      </c>
      <c r="AB26" s="248">
        <v>123381</v>
      </c>
      <c r="AC26" s="357">
        <v>122024.9</v>
      </c>
      <c r="AD26" s="248">
        <v>123683.5</v>
      </c>
      <c r="AE26" s="357">
        <v>126845.9</v>
      </c>
      <c r="AF26" s="357">
        <v>130005.8</v>
      </c>
      <c r="AG26" s="357">
        <v>131198.20000000001</v>
      </c>
      <c r="AH26" s="357">
        <v>133932.9</v>
      </c>
      <c r="AI26" s="357">
        <v>137864.139</v>
      </c>
      <c r="AJ26" s="248">
        <v>141652.94341603102</v>
      </c>
      <c r="AK26" s="248">
        <v>142685.31658949799</v>
      </c>
      <c r="AL26" s="248">
        <v>142924.70000000001</v>
      </c>
      <c r="AM26" s="248">
        <v>143329.29999999999</v>
      </c>
      <c r="AN26" s="248">
        <v>148302.6</v>
      </c>
      <c r="AO26" s="248">
        <v>152923</v>
      </c>
      <c r="AP26" s="357">
        <v>154414</v>
      </c>
      <c r="AQ26" s="357">
        <v>158187.00599999999</v>
      </c>
      <c r="AR26" s="357">
        <v>162208.9</v>
      </c>
      <c r="AS26" s="248">
        <v>163238.79999999999</v>
      </c>
      <c r="AT26" s="248">
        <v>164620.20000000001</v>
      </c>
      <c r="AU26" s="248">
        <v>170159.9</v>
      </c>
      <c r="AV26" s="248">
        <v>170474</v>
      </c>
      <c r="AW26" s="248">
        <v>168127.1</v>
      </c>
      <c r="AX26" s="357">
        <v>166281.5</v>
      </c>
      <c r="AY26" s="357">
        <v>166191.29999999999</v>
      </c>
      <c r="AZ26" s="357">
        <v>166455.70000000001</v>
      </c>
      <c r="BA26" s="248">
        <v>162836.4</v>
      </c>
      <c r="BB26" s="248">
        <v>163395.4</v>
      </c>
      <c r="BC26" s="1347">
        <v>164373.70000000001</v>
      </c>
      <c r="BD26" s="357">
        <v>166859.62481256295</v>
      </c>
      <c r="BE26" s="1347">
        <v>167515.38373916494</v>
      </c>
      <c r="BF26" s="357">
        <v>171838</v>
      </c>
      <c r="BG26" s="357">
        <v>176437.2</v>
      </c>
      <c r="BH26" s="1347">
        <v>177025.2</v>
      </c>
      <c r="BI26" s="1347">
        <v>179323.6</v>
      </c>
      <c r="BJ26" s="1347">
        <v>180990.4</v>
      </c>
      <c r="BK26" s="1347">
        <v>182241.7</v>
      </c>
      <c r="BL26" s="1347">
        <v>183611.672439477</v>
      </c>
      <c r="BM26" s="1347">
        <v>182838.101</v>
      </c>
      <c r="BN26" s="444">
        <v>184588.02900000001</v>
      </c>
      <c r="BO26" s="83"/>
    </row>
    <row r="27" spans="2:67" ht="19.5" customHeight="1">
      <c r="B27" s="71"/>
      <c r="C27" s="206"/>
      <c r="D27" s="1886" t="s">
        <v>33</v>
      </c>
      <c r="E27" s="1887"/>
      <c r="F27" s="208"/>
      <c r="H27" s="415" t="s">
        <v>350</v>
      </c>
      <c r="I27" s="90">
        <v>99323.199999999997</v>
      </c>
      <c r="J27" s="90">
        <v>100719.4</v>
      </c>
      <c r="K27" s="90">
        <v>100153.3</v>
      </c>
      <c r="L27" s="90">
        <v>99016</v>
      </c>
      <c r="M27" s="90">
        <v>96849.7</v>
      </c>
      <c r="N27" s="90">
        <v>99029.4</v>
      </c>
      <c r="O27" s="90">
        <v>100931.3</v>
      </c>
      <c r="P27" s="90">
        <v>102055.2</v>
      </c>
      <c r="Q27" s="90">
        <v>101365.3</v>
      </c>
      <c r="R27" s="90">
        <v>103805.4</v>
      </c>
      <c r="S27" s="90">
        <v>105907.7</v>
      </c>
      <c r="T27" s="90">
        <v>110504.4</v>
      </c>
      <c r="U27" s="90">
        <v>110198.5</v>
      </c>
      <c r="V27" s="90">
        <v>106730.5</v>
      </c>
      <c r="W27" s="90">
        <v>110736.2</v>
      </c>
      <c r="X27" s="90">
        <v>114479.2</v>
      </c>
      <c r="Y27" s="90">
        <v>115990.9</v>
      </c>
      <c r="Z27" s="90">
        <v>118359.3</v>
      </c>
      <c r="AA27" s="90">
        <v>120791.5</v>
      </c>
      <c r="AB27" s="90">
        <v>122566.7</v>
      </c>
      <c r="AC27" s="91">
        <v>121229.5</v>
      </c>
      <c r="AD27" s="90">
        <v>122922.2</v>
      </c>
      <c r="AE27" s="91">
        <v>126116</v>
      </c>
      <c r="AF27" s="91">
        <v>129295.4</v>
      </c>
      <c r="AG27" s="91">
        <v>130486.6</v>
      </c>
      <c r="AH27" s="91">
        <v>133218</v>
      </c>
      <c r="AI27" s="91">
        <v>137150.527</v>
      </c>
      <c r="AJ27" s="90">
        <v>140945.14523183406</v>
      </c>
      <c r="AK27" s="90">
        <v>141925.29847370001</v>
      </c>
      <c r="AL27" s="90">
        <v>142155.5</v>
      </c>
      <c r="AM27" s="90">
        <v>142565.6</v>
      </c>
      <c r="AN27" s="293">
        <v>147551.9</v>
      </c>
      <c r="AO27" s="90">
        <v>152172.6</v>
      </c>
      <c r="AP27" s="91">
        <v>153729.79999999999</v>
      </c>
      <c r="AQ27" s="91">
        <v>157532.16100000002</v>
      </c>
      <c r="AR27" s="91">
        <v>161604.9</v>
      </c>
      <c r="AS27" s="90">
        <v>162660.9</v>
      </c>
      <c r="AT27" s="90">
        <v>164088</v>
      </c>
      <c r="AU27" s="90">
        <v>169645.5</v>
      </c>
      <c r="AV27" s="90">
        <v>169965</v>
      </c>
      <c r="AW27" s="90">
        <v>167614.20000000001</v>
      </c>
      <c r="AX27" s="91">
        <v>165772</v>
      </c>
      <c r="AY27" s="91">
        <v>165650.79999999999</v>
      </c>
      <c r="AZ27" s="91">
        <v>165867.4</v>
      </c>
      <c r="BA27" s="90">
        <v>162187.6</v>
      </c>
      <c r="BB27" s="90">
        <v>162707.4</v>
      </c>
      <c r="BC27" s="1348">
        <v>163637.1</v>
      </c>
      <c r="BD27" s="91">
        <v>166132.32936982595</v>
      </c>
      <c r="BE27" s="1348">
        <v>166750.93740548292</v>
      </c>
      <c r="BF27" s="91">
        <v>171041.3</v>
      </c>
      <c r="BG27" s="91">
        <v>175649</v>
      </c>
      <c r="BH27" s="1348">
        <v>176274.9</v>
      </c>
      <c r="BI27" s="1348">
        <v>178524.79999999999</v>
      </c>
      <c r="BJ27" s="1348">
        <v>180155.2</v>
      </c>
      <c r="BK27" s="1348">
        <v>181405</v>
      </c>
      <c r="BL27" s="1348">
        <v>182768.46278964699</v>
      </c>
      <c r="BM27" s="1348">
        <v>181970.99799999999</v>
      </c>
      <c r="BN27" s="445">
        <v>183731.304</v>
      </c>
      <c r="BO27" s="83"/>
    </row>
    <row r="28" spans="2:67" ht="19.5" customHeight="1">
      <c r="B28" s="71"/>
      <c r="C28" s="1875"/>
      <c r="D28" s="1875"/>
      <c r="E28" s="1876"/>
      <c r="F28" s="56"/>
      <c r="H28" s="415" t="s">
        <v>351</v>
      </c>
      <c r="I28" s="90">
        <v>1123.2</v>
      </c>
      <c r="J28" s="90">
        <v>1083.4000000000001</v>
      </c>
      <c r="K28" s="90">
        <v>1195.3</v>
      </c>
      <c r="L28" s="90">
        <v>1178.9000000000001</v>
      </c>
      <c r="M28" s="90">
        <v>1090.3</v>
      </c>
      <c r="N28" s="90">
        <v>1053.9000000000001</v>
      </c>
      <c r="O28" s="90">
        <v>1005</v>
      </c>
      <c r="P28" s="90">
        <v>912.7</v>
      </c>
      <c r="Q28" s="90">
        <v>922.7</v>
      </c>
      <c r="R28" s="90">
        <v>901.5</v>
      </c>
      <c r="S28" s="90">
        <v>830.3</v>
      </c>
      <c r="T28" s="90">
        <v>764.7</v>
      </c>
      <c r="U28" s="90">
        <v>759.1</v>
      </c>
      <c r="V28" s="90">
        <v>715</v>
      </c>
      <c r="W28" s="90">
        <v>664.8</v>
      </c>
      <c r="X28" s="90">
        <v>613.6</v>
      </c>
      <c r="Y28" s="90">
        <v>594.9</v>
      </c>
      <c r="Z28" s="90">
        <v>559.70000000000005</v>
      </c>
      <c r="AA28" s="90">
        <v>528.79999999999995</v>
      </c>
      <c r="AB28" s="90">
        <v>495.6</v>
      </c>
      <c r="AC28" s="91">
        <v>464.5</v>
      </c>
      <c r="AD28" s="90">
        <v>459.9</v>
      </c>
      <c r="AE28" s="91">
        <v>446.4</v>
      </c>
      <c r="AF28" s="91">
        <v>444.3</v>
      </c>
      <c r="AG28" s="91">
        <v>427.5</v>
      </c>
      <c r="AH28" s="91">
        <v>441.9</v>
      </c>
      <c r="AI28" s="91">
        <v>425.52499999999998</v>
      </c>
      <c r="AJ28" s="90">
        <v>417.97506902099997</v>
      </c>
      <c r="AK28" s="90">
        <v>436.60918147099994</v>
      </c>
      <c r="AL28" s="90">
        <v>438.7</v>
      </c>
      <c r="AM28" s="90">
        <v>398.3</v>
      </c>
      <c r="AN28" s="293">
        <v>403.3</v>
      </c>
      <c r="AO28" s="90">
        <v>384.6</v>
      </c>
      <c r="AP28" s="91">
        <v>339.9</v>
      </c>
      <c r="AQ28" s="91">
        <v>336.63900000000001</v>
      </c>
      <c r="AR28" s="91">
        <v>324.10000000000002</v>
      </c>
      <c r="AS28" s="90">
        <v>312.2</v>
      </c>
      <c r="AT28" s="90">
        <v>302.3</v>
      </c>
      <c r="AU28" s="90">
        <v>304.3</v>
      </c>
      <c r="AV28" s="90">
        <v>309.7</v>
      </c>
      <c r="AW28" s="90">
        <v>312.3</v>
      </c>
      <c r="AX28" s="91">
        <v>315.5</v>
      </c>
      <c r="AY28" s="91">
        <v>342.7</v>
      </c>
      <c r="AZ28" s="91">
        <v>373.2</v>
      </c>
      <c r="BA28" s="90">
        <v>400.1</v>
      </c>
      <c r="BB28" s="90">
        <v>414.9</v>
      </c>
      <c r="BC28" s="1348">
        <v>430.8</v>
      </c>
      <c r="BD28" s="91">
        <v>443.79916927600004</v>
      </c>
      <c r="BE28" s="1348">
        <v>461.01812046899994</v>
      </c>
      <c r="BF28" s="91">
        <v>480.1</v>
      </c>
      <c r="BG28" s="91">
        <v>492.9</v>
      </c>
      <c r="BH28" s="1348">
        <v>458</v>
      </c>
      <c r="BI28" s="1348">
        <v>454</v>
      </c>
      <c r="BJ28" s="1348">
        <v>486.4</v>
      </c>
      <c r="BK28" s="1348">
        <v>466.1</v>
      </c>
      <c r="BL28" s="1348">
        <v>471.899312786</v>
      </c>
      <c r="BM28" s="1348">
        <v>479.75900000000001</v>
      </c>
      <c r="BN28" s="445">
        <v>471.387</v>
      </c>
      <c r="BO28" s="83"/>
    </row>
    <row r="29" spans="2:67" ht="19.5" customHeight="1">
      <c r="B29" s="245"/>
      <c r="C29" s="1875" t="s">
        <v>7</v>
      </c>
      <c r="D29" s="1875"/>
      <c r="E29" s="1890"/>
      <c r="F29" s="75"/>
      <c r="H29" s="415" t="s">
        <v>352</v>
      </c>
      <c r="I29" s="90">
        <v>340.2</v>
      </c>
      <c r="J29" s="90">
        <v>311.39999999999998</v>
      </c>
      <c r="K29" s="90">
        <v>391.8</v>
      </c>
      <c r="L29" s="90">
        <v>273.5</v>
      </c>
      <c r="M29" s="90">
        <v>322.7</v>
      </c>
      <c r="N29" s="90">
        <v>311.89999999999998</v>
      </c>
      <c r="O29" s="90">
        <v>330.2</v>
      </c>
      <c r="P29" s="90">
        <v>303.7</v>
      </c>
      <c r="Q29" s="90">
        <v>347.9</v>
      </c>
      <c r="R29" s="90">
        <v>358.2</v>
      </c>
      <c r="S29" s="90">
        <v>332.3</v>
      </c>
      <c r="T29" s="90">
        <v>282.60000000000002</v>
      </c>
      <c r="U29" s="90">
        <v>290.2</v>
      </c>
      <c r="V29" s="90">
        <v>253.9</v>
      </c>
      <c r="W29" s="90">
        <v>230.6</v>
      </c>
      <c r="X29" s="90">
        <v>220</v>
      </c>
      <c r="Y29" s="90">
        <v>214.2</v>
      </c>
      <c r="Z29" s="90">
        <v>201.1</v>
      </c>
      <c r="AA29" s="90">
        <v>204.2</v>
      </c>
      <c r="AB29" s="90">
        <v>187.2</v>
      </c>
      <c r="AC29" s="91">
        <v>194.6</v>
      </c>
      <c r="AD29" s="90">
        <v>167.2</v>
      </c>
      <c r="AE29" s="91">
        <v>162.19999999999999</v>
      </c>
      <c r="AF29" s="91">
        <v>144.80000000000001</v>
      </c>
      <c r="AG29" s="91">
        <v>163.1</v>
      </c>
      <c r="AH29" s="91">
        <v>155.5</v>
      </c>
      <c r="AI29" s="91">
        <v>174.34399999999999</v>
      </c>
      <c r="AJ29" s="90">
        <v>175.41803504700002</v>
      </c>
      <c r="AK29" s="90">
        <v>203.85625660299996</v>
      </c>
      <c r="AL29" s="90">
        <v>207.6</v>
      </c>
      <c r="AM29" s="90">
        <v>249.8</v>
      </c>
      <c r="AN29" s="293">
        <v>227.2</v>
      </c>
      <c r="AO29" s="90">
        <v>241.5</v>
      </c>
      <c r="AP29" s="91">
        <v>223.6</v>
      </c>
      <c r="AQ29" s="91">
        <v>208.16500000000002</v>
      </c>
      <c r="AR29" s="91">
        <v>176.6</v>
      </c>
      <c r="AS29" s="90">
        <v>166.4</v>
      </c>
      <c r="AT29" s="90">
        <v>139.69999999999999</v>
      </c>
      <c r="AU29" s="90">
        <v>128.30000000000001</v>
      </c>
      <c r="AV29" s="90">
        <v>117.5</v>
      </c>
      <c r="AW29" s="90">
        <v>122.7</v>
      </c>
      <c r="AX29" s="91">
        <v>119.6</v>
      </c>
      <c r="AY29" s="91">
        <v>123.7</v>
      </c>
      <c r="AZ29" s="91">
        <v>136.69999999999999</v>
      </c>
      <c r="BA29" s="90">
        <v>159.80000000000001</v>
      </c>
      <c r="BB29" s="90">
        <v>188.2</v>
      </c>
      <c r="BC29" s="1348">
        <v>212.8</v>
      </c>
      <c r="BD29" s="91">
        <v>191.81846124199998</v>
      </c>
      <c r="BE29" s="1348">
        <v>203.57312648600001</v>
      </c>
      <c r="BF29" s="91">
        <v>218.4</v>
      </c>
      <c r="BG29" s="91">
        <v>194.4</v>
      </c>
      <c r="BH29" s="1348">
        <v>189.6</v>
      </c>
      <c r="BI29" s="1348">
        <v>231.9</v>
      </c>
      <c r="BJ29" s="1348">
        <v>243.5</v>
      </c>
      <c r="BK29" s="1348">
        <v>256.10000000000002</v>
      </c>
      <c r="BL29" s="1348">
        <v>254.91780198500001</v>
      </c>
      <c r="BM29" s="1348">
        <v>268.60399999999998</v>
      </c>
      <c r="BN29" s="445">
        <v>270.33800000000002</v>
      </c>
      <c r="BO29" s="83"/>
    </row>
    <row r="30" spans="2:67" ht="19.5" customHeight="1">
      <c r="B30" s="245"/>
      <c r="C30" s="56"/>
      <c r="D30" s="235"/>
      <c r="E30" s="283"/>
      <c r="F30" s="56"/>
      <c r="H30" s="415" t="s">
        <v>353</v>
      </c>
      <c r="I30" s="90">
        <v>442.6</v>
      </c>
      <c r="J30" s="90">
        <v>358.5</v>
      </c>
      <c r="K30" s="90">
        <v>417.3</v>
      </c>
      <c r="L30" s="90">
        <v>285.8</v>
      </c>
      <c r="M30" s="90">
        <v>299</v>
      </c>
      <c r="N30" s="90">
        <v>236.8</v>
      </c>
      <c r="O30" s="90">
        <v>273</v>
      </c>
      <c r="P30" s="90">
        <v>203.7</v>
      </c>
      <c r="Q30" s="90">
        <v>243.2</v>
      </c>
      <c r="R30" s="90">
        <v>226.3</v>
      </c>
      <c r="S30" s="90">
        <v>188.3</v>
      </c>
      <c r="T30" s="90">
        <v>140.1</v>
      </c>
      <c r="U30" s="90">
        <v>144.5</v>
      </c>
      <c r="V30" s="90">
        <v>133.30000000000001</v>
      </c>
      <c r="W30" s="90">
        <v>116.7</v>
      </c>
      <c r="X30" s="90">
        <v>114.4</v>
      </c>
      <c r="Y30" s="90">
        <v>116.5</v>
      </c>
      <c r="Z30" s="90">
        <v>123.1</v>
      </c>
      <c r="AA30" s="90">
        <v>111.7</v>
      </c>
      <c r="AB30" s="90">
        <v>102.9</v>
      </c>
      <c r="AC30" s="91">
        <v>108.3</v>
      </c>
      <c r="AD30" s="90">
        <v>108.3</v>
      </c>
      <c r="AE30" s="91">
        <v>95.6</v>
      </c>
      <c r="AF30" s="91">
        <v>97.6</v>
      </c>
      <c r="AG30" s="91">
        <v>96.1</v>
      </c>
      <c r="AH30" s="91">
        <v>90.9</v>
      </c>
      <c r="AI30" s="91">
        <v>87.138999999999996</v>
      </c>
      <c r="AJ30" s="90">
        <v>95.699633352999996</v>
      </c>
      <c r="AK30" s="90">
        <v>96.086504589000072</v>
      </c>
      <c r="AL30" s="90">
        <v>104.1</v>
      </c>
      <c r="AM30" s="90">
        <v>96.3</v>
      </c>
      <c r="AN30" s="293">
        <v>99.9</v>
      </c>
      <c r="AO30" s="90">
        <v>98.7</v>
      </c>
      <c r="AP30" s="91">
        <v>96.5</v>
      </c>
      <c r="AQ30" s="91">
        <v>83.016999999999996</v>
      </c>
      <c r="AR30" s="620">
        <v>78.400000000000006</v>
      </c>
      <c r="AS30" s="90">
        <v>76.3</v>
      </c>
      <c r="AT30" s="90">
        <v>67.599999999999994</v>
      </c>
      <c r="AU30" s="90">
        <v>62</v>
      </c>
      <c r="AV30" s="90">
        <v>60.8</v>
      </c>
      <c r="AW30" s="90">
        <v>59.9</v>
      </c>
      <c r="AX30" s="91">
        <v>55.2</v>
      </c>
      <c r="AY30" s="91">
        <v>55</v>
      </c>
      <c r="AZ30" s="91">
        <v>59.5</v>
      </c>
      <c r="BA30" s="90">
        <v>70.400000000000006</v>
      </c>
      <c r="BB30" s="90">
        <v>67.599999999999994</v>
      </c>
      <c r="BC30" s="1348">
        <v>73.8</v>
      </c>
      <c r="BD30" s="91">
        <v>70.777781106999981</v>
      </c>
      <c r="BE30" s="1348">
        <v>77.82777575599998</v>
      </c>
      <c r="BF30" s="91">
        <v>76.7</v>
      </c>
      <c r="BG30" s="91">
        <v>76.8</v>
      </c>
      <c r="BH30" s="1348">
        <v>76.599999999999994</v>
      </c>
      <c r="BI30" s="1348">
        <v>82.3</v>
      </c>
      <c r="BJ30" s="1348">
        <v>77</v>
      </c>
      <c r="BK30" s="1348">
        <v>86</v>
      </c>
      <c r="BL30" s="1348">
        <v>93.678280902000012</v>
      </c>
      <c r="BM30" s="1348">
        <v>93.769000000000005</v>
      </c>
      <c r="BN30" s="445">
        <v>76.734000000000009</v>
      </c>
      <c r="BO30" s="83"/>
    </row>
    <row r="31" spans="2:67" ht="19.5" customHeight="1">
      <c r="B31" s="245"/>
      <c r="C31" s="1875" t="s">
        <v>31</v>
      </c>
      <c r="D31" s="1875"/>
      <c r="E31" s="1890"/>
      <c r="F31" s="75"/>
      <c r="H31" s="415" t="s">
        <v>354</v>
      </c>
      <c r="I31" s="90">
        <v>234.9</v>
      </c>
      <c r="J31" s="90">
        <v>329.2</v>
      </c>
      <c r="K31" s="90">
        <v>328.2</v>
      </c>
      <c r="L31" s="90">
        <v>362.1</v>
      </c>
      <c r="M31" s="90">
        <v>384.9</v>
      </c>
      <c r="N31" s="90">
        <v>401.4</v>
      </c>
      <c r="O31" s="90">
        <v>320</v>
      </c>
      <c r="P31" s="90">
        <v>218.2</v>
      </c>
      <c r="Q31" s="90">
        <v>214.9</v>
      </c>
      <c r="R31" s="90">
        <v>191.8</v>
      </c>
      <c r="S31" s="90">
        <v>113</v>
      </c>
      <c r="T31" s="90">
        <v>52.6</v>
      </c>
      <c r="U31" s="90">
        <v>49.3</v>
      </c>
      <c r="V31" s="90">
        <v>46.6</v>
      </c>
      <c r="W31" s="90">
        <v>48.6</v>
      </c>
      <c r="X31" s="90">
        <v>33.4</v>
      </c>
      <c r="Y31" s="90">
        <v>37.799999999999997</v>
      </c>
      <c r="Z31" s="90">
        <v>30.7</v>
      </c>
      <c r="AA31" s="90">
        <v>28.2</v>
      </c>
      <c r="AB31" s="90">
        <v>28.6</v>
      </c>
      <c r="AC31" s="91">
        <v>28</v>
      </c>
      <c r="AD31" s="90">
        <v>25.9</v>
      </c>
      <c r="AE31" s="91">
        <v>25.7</v>
      </c>
      <c r="AF31" s="91">
        <v>23.8</v>
      </c>
      <c r="AG31" s="91">
        <v>24.8</v>
      </c>
      <c r="AH31" s="91">
        <v>26.6</v>
      </c>
      <c r="AI31" s="91">
        <v>26.604000000000003</v>
      </c>
      <c r="AJ31" s="90">
        <v>18.705446775999999</v>
      </c>
      <c r="AK31" s="90">
        <v>23.466173134999995</v>
      </c>
      <c r="AL31" s="90">
        <v>18.899999999999999</v>
      </c>
      <c r="AM31" s="90">
        <v>19.3</v>
      </c>
      <c r="AN31" s="293">
        <v>20.3</v>
      </c>
      <c r="AO31" s="293">
        <v>25.5</v>
      </c>
      <c r="AP31" s="319">
        <v>24.2</v>
      </c>
      <c r="AQ31" s="319">
        <v>27.024000000000001</v>
      </c>
      <c r="AR31" s="319">
        <v>24.8</v>
      </c>
      <c r="AS31" s="293">
        <v>23.1</v>
      </c>
      <c r="AT31" s="293">
        <v>22.6</v>
      </c>
      <c r="AU31" s="293">
        <v>19.8</v>
      </c>
      <c r="AV31" s="293">
        <v>21</v>
      </c>
      <c r="AW31" s="293">
        <v>18.100000000000001</v>
      </c>
      <c r="AX31" s="91">
        <v>19.2</v>
      </c>
      <c r="AY31" s="91">
        <v>19.100000000000001</v>
      </c>
      <c r="AZ31" s="91">
        <v>18.899999999999999</v>
      </c>
      <c r="BA31" s="90">
        <v>18.5</v>
      </c>
      <c r="BB31" s="90">
        <v>17.3</v>
      </c>
      <c r="BC31" s="1348">
        <v>19.2</v>
      </c>
      <c r="BD31" s="91">
        <v>20.900031112000001</v>
      </c>
      <c r="BE31" s="1348">
        <v>22.027310970999999</v>
      </c>
      <c r="BF31" s="91">
        <v>21.5</v>
      </c>
      <c r="BG31" s="91">
        <v>24</v>
      </c>
      <c r="BH31" s="1348">
        <v>26.1</v>
      </c>
      <c r="BI31" s="1348">
        <v>30.6</v>
      </c>
      <c r="BJ31" s="1348">
        <v>28.3</v>
      </c>
      <c r="BK31" s="1348">
        <v>28.5</v>
      </c>
      <c r="BL31" s="1348">
        <v>22.714254156999999</v>
      </c>
      <c r="BM31" s="1348">
        <v>24.971</v>
      </c>
      <c r="BN31" s="445">
        <v>38.266000000000005</v>
      </c>
      <c r="BO31" s="83"/>
    </row>
    <row r="32" spans="2:67" ht="19.5" customHeight="1">
      <c r="B32" s="245"/>
      <c r="C32" s="56"/>
      <c r="D32" s="235"/>
      <c r="E32" s="283"/>
      <c r="F32" s="56"/>
      <c r="H32" s="416" t="s">
        <v>516</v>
      </c>
      <c r="I32" s="90">
        <v>1017.6999999999999</v>
      </c>
      <c r="J32" s="90">
        <v>999.09999999999991</v>
      </c>
      <c r="K32" s="90">
        <v>1137.3</v>
      </c>
      <c r="L32" s="90">
        <v>921.4</v>
      </c>
      <c r="M32" s="90">
        <v>1006.6</v>
      </c>
      <c r="N32" s="90">
        <v>950.1</v>
      </c>
      <c r="O32" s="90">
        <v>923.2</v>
      </c>
      <c r="P32" s="90">
        <v>725.59999999999991</v>
      </c>
      <c r="Q32" s="90">
        <v>805.99999999999989</v>
      </c>
      <c r="R32" s="90">
        <v>776.3</v>
      </c>
      <c r="S32" s="90">
        <v>633.6</v>
      </c>
      <c r="T32" s="90">
        <v>475.30000000000007</v>
      </c>
      <c r="U32" s="90">
        <v>484</v>
      </c>
      <c r="V32" s="90">
        <v>433.80000000000007</v>
      </c>
      <c r="W32" s="90">
        <v>395.90000000000003</v>
      </c>
      <c r="X32" s="90">
        <v>367.79999999999995</v>
      </c>
      <c r="Y32" s="90">
        <v>368.5</v>
      </c>
      <c r="Z32" s="90">
        <v>354.9</v>
      </c>
      <c r="AA32" s="90">
        <v>344.1</v>
      </c>
      <c r="AB32" s="90">
        <v>318.7</v>
      </c>
      <c r="AC32" s="91">
        <v>330.9</v>
      </c>
      <c r="AD32" s="90">
        <v>301.39999999999998</v>
      </c>
      <c r="AE32" s="91">
        <v>283.5</v>
      </c>
      <c r="AF32" s="91">
        <v>266.10000000000002</v>
      </c>
      <c r="AG32" s="91">
        <v>284.10000000000002</v>
      </c>
      <c r="AH32" s="91">
        <v>273</v>
      </c>
      <c r="AI32" s="91">
        <v>288.08699999999999</v>
      </c>
      <c r="AJ32" s="90">
        <v>289.82311517599999</v>
      </c>
      <c r="AK32" s="90">
        <v>323.40893432700005</v>
      </c>
      <c r="AL32" s="90">
        <v>330.5</v>
      </c>
      <c r="AM32" s="90">
        <v>365.4</v>
      </c>
      <c r="AN32" s="90">
        <v>347.4</v>
      </c>
      <c r="AO32" s="90">
        <v>365.7</v>
      </c>
      <c r="AP32" s="91">
        <v>344.3</v>
      </c>
      <c r="AQ32" s="91">
        <v>318.20600000000002</v>
      </c>
      <c r="AR32" s="91">
        <v>279.8</v>
      </c>
      <c r="AS32" s="90">
        <v>265.7</v>
      </c>
      <c r="AT32" s="90">
        <v>229.9</v>
      </c>
      <c r="AU32" s="90">
        <v>210.1</v>
      </c>
      <c r="AV32" s="90">
        <v>199.3</v>
      </c>
      <c r="AW32" s="90">
        <v>200.6</v>
      </c>
      <c r="AX32" s="91">
        <v>194</v>
      </c>
      <c r="AY32" s="91">
        <v>197.8</v>
      </c>
      <c r="AZ32" s="91">
        <v>215.1</v>
      </c>
      <c r="BA32" s="90">
        <v>248.7</v>
      </c>
      <c r="BB32" s="90">
        <v>273.10000000000002</v>
      </c>
      <c r="BC32" s="1348">
        <v>305.89999999999998</v>
      </c>
      <c r="BD32" s="91">
        <v>283.5</v>
      </c>
      <c r="BE32" s="1491">
        <f>BE29+BE30+BE31</f>
        <v>303.42821321299999</v>
      </c>
      <c r="BF32" s="1565">
        <v>316.60000000000002</v>
      </c>
      <c r="BG32" s="1565">
        <v>295.2</v>
      </c>
      <c r="BH32" s="1491">
        <v>292.3</v>
      </c>
      <c r="BI32" s="1491">
        <v>344.9</v>
      </c>
      <c r="BJ32" s="1491">
        <v>348.8</v>
      </c>
      <c r="BK32" s="1491">
        <v>370.6</v>
      </c>
      <c r="BL32" s="1491">
        <v>371.31033704399999</v>
      </c>
      <c r="BM32" s="1491">
        <v>387.34399999999999</v>
      </c>
      <c r="BN32" s="1474">
        <v>385.33800000000002</v>
      </c>
      <c r="BO32" s="83"/>
    </row>
    <row r="33" spans="2:68" ht="19.5" customHeight="1">
      <c r="B33" s="245"/>
      <c r="C33" s="1875" t="s">
        <v>17</v>
      </c>
      <c r="D33" s="1875"/>
      <c r="E33" s="1890"/>
      <c r="F33" s="75"/>
      <c r="H33" s="417" t="s">
        <v>356</v>
      </c>
      <c r="I33" s="308">
        <v>1.0030148594428964E-2</v>
      </c>
      <c r="J33" s="308">
        <v>9.7186919697009495E-3</v>
      </c>
      <c r="K33" s="308">
        <v>1.1097136288991949E-2</v>
      </c>
      <c r="L33" s="308">
        <v>9.1122796225732144E-3</v>
      </c>
      <c r="M33" s="308">
        <v>1.0173164110742563E-2</v>
      </c>
      <c r="N33" s="308">
        <v>9.4038209146678244E-3</v>
      </c>
      <c r="O33" s="308">
        <v>8.9753498704543584E-3</v>
      </c>
      <c r="P33" s="308">
        <v>6.9975456513667687E-3</v>
      </c>
      <c r="Q33" s="308">
        <v>7.8181077463285939E-3</v>
      </c>
      <c r="R33" s="308">
        <v>7.3594657727486463E-3</v>
      </c>
      <c r="S33" s="308">
        <v>5.9010017546539308E-3</v>
      </c>
      <c r="T33" s="308">
        <v>4.2534569965027337E-3</v>
      </c>
      <c r="U33" s="308">
        <v>4.343078039907862E-3</v>
      </c>
      <c r="V33" s="308">
        <v>4.0211606860630356E-3</v>
      </c>
      <c r="W33" s="308">
        <v>3.5412430935025932E-3</v>
      </c>
      <c r="X33" s="308">
        <v>3.1855049995452986E-3</v>
      </c>
      <c r="Y33" s="308">
        <v>3.1508033479743795E-3</v>
      </c>
      <c r="Z33" s="308">
        <v>2.9755042804838275E-3</v>
      </c>
      <c r="AA33" s="308">
        <v>2.8E-3</v>
      </c>
      <c r="AB33" s="308">
        <v>2.5999999999999999E-3</v>
      </c>
      <c r="AC33" s="367">
        <v>2.7000000000000001E-3</v>
      </c>
      <c r="AD33" s="308">
        <v>2.3999999999999998E-3</v>
      </c>
      <c r="AE33" s="367">
        <v>2.2000000000000001E-3</v>
      </c>
      <c r="AF33" s="367">
        <v>2E-3</v>
      </c>
      <c r="AG33" s="367">
        <v>2.2000000000000001E-3</v>
      </c>
      <c r="AH33" s="367">
        <v>2E-3</v>
      </c>
      <c r="AI33" s="367">
        <v>2.0896442112477128E-3</v>
      </c>
      <c r="AJ33" s="308">
        <v>2.0460084216167469E-3</v>
      </c>
      <c r="AK33" s="308">
        <v>2.2665887566934392E-3</v>
      </c>
      <c r="AL33" s="308">
        <v>2.3E-3</v>
      </c>
      <c r="AM33" s="308">
        <v>2.5000000000000001E-3</v>
      </c>
      <c r="AN33" s="308">
        <v>2.3E-3</v>
      </c>
      <c r="AO33" s="308">
        <v>2.3999999999999998E-3</v>
      </c>
      <c r="AP33" s="367">
        <v>2.2000000000000001E-3</v>
      </c>
      <c r="AQ33" s="367">
        <v>2E-3</v>
      </c>
      <c r="AR33" s="367">
        <v>1.6999999999999999E-3</v>
      </c>
      <c r="AS33" s="308">
        <v>1.6000000000000001E-3</v>
      </c>
      <c r="AT33" s="308">
        <v>1.4E-3</v>
      </c>
      <c r="AU33" s="308">
        <v>1.1999999999999999E-3</v>
      </c>
      <c r="AV33" s="308">
        <v>1.1999999999999999E-3</v>
      </c>
      <c r="AW33" s="308">
        <v>1.1999999999999999E-3</v>
      </c>
      <c r="AX33" s="367">
        <v>1.1999999999999999E-3</v>
      </c>
      <c r="AY33" s="367">
        <v>1.1999999999999999E-3</v>
      </c>
      <c r="AZ33" s="367">
        <v>1.2999999999999999E-3</v>
      </c>
      <c r="BA33" s="308">
        <v>1.5E-3</v>
      </c>
      <c r="BB33" s="308">
        <v>1.6999999999999999E-3</v>
      </c>
      <c r="BC33" s="1337">
        <v>1.9E-3</v>
      </c>
      <c r="BD33" s="367">
        <v>1.6999999999999999E-3</v>
      </c>
      <c r="BE33" s="1337">
        <f>BE32/BE26</f>
        <v>1.8113453608861521E-3</v>
      </c>
      <c r="BF33" s="367">
        <v>1.8E-3</v>
      </c>
      <c r="BG33" s="367">
        <v>1.6999999999999999E-3</v>
      </c>
      <c r="BH33" s="1337">
        <v>1.6999999999999999E-3</v>
      </c>
      <c r="BI33" s="1337">
        <v>1.9E-3</v>
      </c>
      <c r="BJ33" s="1337">
        <v>1.9E-3</v>
      </c>
      <c r="BK33" s="1337">
        <v>2E-3</v>
      </c>
      <c r="BL33" s="1337">
        <v>2.0222588907924314E-3</v>
      </c>
      <c r="BM33" s="1337">
        <v>2.0999999999999999E-3</v>
      </c>
      <c r="BN33" s="370">
        <v>2.0999999999999999E-3</v>
      </c>
      <c r="BO33" s="83"/>
    </row>
    <row r="34" spans="2:68" ht="19.5" customHeight="1">
      <c r="B34" s="245"/>
      <c r="C34" s="56"/>
      <c r="D34" s="235"/>
      <c r="E34" s="283"/>
      <c r="F34" s="56"/>
      <c r="H34" s="416" t="s">
        <v>517</v>
      </c>
      <c r="I34" s="90">
        <v>704.1</v>
      </c>
      <c r="J34" s="90">
        <v>721.2</v>
      </c>
      <c r="K34" s="90">
        <v>731.4</v>
      </c>
      <c r="L34" s="90">
        <v>685.7</v>
      </c>
      <c r="M34" s="90">
        <v>701.4</v>
      </c>
      <c r="N34" s="90">
        <v>664.1</v>
      </c>
      <c r="O34" s="90">
        <v>620</v>
      </c>
      <c r="P34" s="90">
        <v>576</v>
      </c>
      <c r="Q34" s="90">
        <v>587.79999999999995</v>
      </c>
      <c r="R34" s="90">
        <v>578.79999999999995</v>
      </c>
      <c r="S34" s="90">
        <v>520.75</v>
      </c>
      <c r="T34" s="90">
        <v>479.8</v>
      </c>
      <c r="U34" s="90">
        <v>464.7</v>
      </c>
      <c r="V34" s="90">
        <v>450.656053074</v>
      </c>
      <c r="W34" s="90">
        <v>439.6</v>
      </c>
      <c r="X34" s="90">
        <v>434.5</v>
      </c>
      <c r="Y34" s="90">
        <v>341.35998026499999</v>
      </c>
      <c r="Z34" s="90">
        <v>337.09553298200001</v>
      </c>
      <c r="AA34" s="90">
        <v>329.9</v>
      </c>
      <c r="AB34" s="90">
        <v>334.9</v>
      </c>
      <c r="AC34" s="91">
        <v>331.2</v>
      </c>
      <c r="AD34" s="90">
        <v>327.9</v>
      </c>
      <c r="AE34" s="91">
        <v>319.89999999999998</v>
      </c>
      <c r="AF34" s="91">
        <v>319.7</v>
      </c>
      <c r="AG34" s="91">
        <v>443.6</v>
      </c>
      <c r="AH34" s="91">
        <v>449.5</v>
      </c>
      <c r="AI34" s="91">
        <v>452.63199999999995</v>
      </c>
      <c r="AJ34" s="90">
        <v>447.92006337000004</v>
      </c>
      <c r="AK34" s="90">
        <v>455.09984504699997</v>
      </c>
      <c r="AL34" s="90">
        <v>452.8</v>
      </c>
      <c r="AM34" s="90">
        <v>460</v>
      </c>
      <c r="AN34" s="90">
        <v>477.9</v>
      </c>
      <c r="AO34" s="90">
        <v>493.9</v>
      </c>
      <c r="AP34" s="91">
        <v>531.79999999999995</v>
      </c>
      <c r="AQ34" s="91">
        <v>523.9</v>
      </c>
      <c r="AR34" s="91">
        <v>525.70000000000005</v>
      </c>
      <c r="AS34" s="90">
        <v>516.4</v>
      </c>
      <c r="AT34" s="90">
        <v>516.9</v>
      </c>
      <c r="AU34" s="90">
        <v>512.6</v>
      </c>
      <c r="AV34" s="90">
        <v>562</v>
      </c>
      <c r="AW34" s="90">
        <v>552.5</v>
      </c>
      <c r="AX34" s="91">
        <v>648.9</v>
      </c>
      <c r="AY34" s="91">
        <v>655.20000000000005</v>
      </c>
      <c r="AZ34" s="91">
        <v>729.98942176200001</v>
      </c>
      <c r="BA34" s="90">
        <v>725.2</v>
      </c>
      <c r="BB34" s="90">
        <v>667.8</v>
      </c>
      <c r="BC34" s="1348">
        <v>673.8</v>
      </c>
      <c r="BD34" s="91">
        <v>665.1</v>
      </c>
      <c r="BE34" s="1348">
        <v>664.5</v>
      </c>
      <c r="BF34" s="91">
        <v>675.1</v>
      </c>
      <c r="BG34" s="91">
        <v>688.8</v>
      </c>
      <c r="BH34" s="1348">
        <v>688.3</v>
      </c>
      <c r="BI34" s="1348">
        <v>707</v>
      </c>
      <c r="BJ34" s="1348">
        <v>698.2</v>
      </c>
      <c r="BK34" s="1348">
        <v>698</v>
      </c>
      <c r="BL34" s="1348">
        <v>678.98855681500004</v>
      </c>
      <c r="BM34" s="1348">
        <v>660.05553297899996</v>
      </c>
      <c r="BN34" s="445">
        <v>681.87075854799991</v>
      </c>
      <c r="BO34" s="83"/>
    </row>
    <row r="35" spans="2:68" ht="19.5" customHeight="1">
      <c r="B35" s="245"/>
      <c r="C35" s="1873" t="s">
        <v>8</v>
      </c>
      <c r="D35" s="1873"/>
      <c r="E35" s="1874"/>
      <c r="F35" s="75"/>
      <c r="H35" s="418" t="s">
        <v>518</v>
      </c>
      <c r="I35" s="90">
        <v>1140.9000000000001</v>
      </c>
      <c r="J35" s="90">
        <v>1189.9000000000001</v>
      </c>
      <c r="K35" s="90">
        <v>1218.9000000000001</v>
      </c>
      <c r="L35" s="90">
        <v>1187.9000000000001</v>
      </c>
      <c r="M35" s="90">
        <v>1175.5999999999999</v>
      </c>
      <c r="N35" s="90">
        <v>1198.5999999999999</v>
      </c>
      <c r="O35" s="90">
        <v>1184.4000000000001</v>
      </c>
      <c r="P35" s="90">
        <v>1096.4000000000001</v>
      </c>
      <c r="Q35" s="90">
        <v>1088.2</v>
      </c>
      <c r="R35" s="90">
        <v>1079.0999999999999</v>
      </c>
      <c r="S35" s="90">
        <v>1037.55</v>
      </c>
      <c r="T35" s="90">
        <v>1003.4</v>
      </c>
      <c r="U35" s="90">
        <v>1005.6</v>
      </c>
      <c r="V35" s="90">
        <v>958.58046317700007</v>
      </c>
      <c r="W35" s="90">
        <v>989.8</v>
      </c>
      <c r="X35" s="90">
        <v>1003.1</v>
      </c>
      <c r="Y35" s="90">
        <v>1077.5172207119999</v>
      </c>
      <c r="Z35" s="90">
        <v>1092.8768388629999</v>
      </c>
      <c r="AA35" s="90">
        <v>1111.8</v>
      </c>
      <c r="AB35" s="90">
        <v>1114.2</v>
      </c>
      <c r="AC35" s="91">
        <v>1101.5999999999999</v>
      </c>
      <c r="AD35" s="90">
        <v>1111</v>
      </c>
      <c r="AE35" s="91">
        <v>1141.4000000000001</v>
      </c>
      <c r="AF35" s="91">
        <v>1165.0999999999999</v>
      </c>
      <c r="AG35" s="91">
        <v>1061.8</v>
      </c>
      <c r="AH35" s="91">
        <v>1079.7</v>
      </c>
      <c r="AI35" s="91">
        <v>1117.241</v>
      </c>
      <c r="AJ35" s="90">
        <v>1152.3706230729999</v>
      </c>
      <c r="AK35" s="90">
        <v>1165.812967695</v>
      </c>
      <c r="AL35" s="90">
        <v>1171.3</v>
      </c>
      <c r="AM35" s="90">
        <v>1168.9000000000001</v>
      </c>
      <c r="AN35" s="90">
        <v>1197.8</v>
      </c>
      <c r="AO35" s="90">
        <v>1232.8</v>
      </c>
      <c r="AP35" s="91">
        <v>1204.8</v>
      </c>
      <c r="AQ35" s="91">
        <v>1243.8</v>
      </c>
      <c r="AR35" s="91">
        <v>1269.5</v>
      </c>
      <c r="AS35" s="90">
        <v>1284</v>
      </c>
      <c r="AT35" s="90">
        <v>1286.5</v>
      </c>
      <c r="AU35" s="90">
        <v>1338.6</v>
      </c>
      <c r="AV35" s="90">
        <v>1296.3</v>
      </c>
      <c r="AW35" s="90">
        <v>1283.3</v>
      </c>
      <c r="AX35" s="91">
        <v>1169.9000000000001</v>
      </c>
      <c r="AY35" s="91">
        <v>1168.2</v>
      </c>
      <c r="AZ35" s="91">
        <v>1108.2368354119999</v>
      </c>
      <c r="BA35" s="90">
        <v>1092.3</v>
      </c>
      <c r="BB35" s="90">
        <v>1135.9000000000001</v>
      </c>
      <c r="BC35" s="1348">
        <v>1153.0999999999999</v>
      </c>
      <c r="BD35" s="91">
        <v>1184.8</v>
      </c>
      <c r="BE35" s="1348">
        <v>1202.7</v>
      </c>
      <c r="BF35" s="91">
        <v>1238.9000000000001</v>
      </c>
      <c r="BG35" s="91">
        <v>1271.8</v>
      </c>
      <c r="BH35" s="1348">
        <v>1283.0999999999999</v>
      </c>
      <c r="BI35" s="1348">
        <v>1305.7</v>
      </c>
      <c r="BJ35" s="1348">
        <v>1332.4</v>
      </c>
      <c r="BK35" s="1348">
        <v>1355.7</v>
      </c>
      <c r="BL35" s="1348">
        <v>1383.0899970739997</v>
      </c>
      <c r="BM35" s="1348">
        <v>1400.4731164780001</v>
      </c>
      <c r="BN35" s="445">
        <v>1400.323031314</v>
      </c>
      <c r="BO35" s="83"/>
    </row>
    <row r="36" spans="2:68" ht="19.5" customHeight="1">
      <c r="B36" s="245"/>
      <c r="C36" s="227"/>
      <c r="D36" s="227"/>
      <c r="E36" s="273"/>
      <c r="F36" s="56"/>
      <c r="H36" s="424" t="s">
        <v>519</v>
      </c>
      <c r="I36" s="407">
        <v>0.69185418099636442</v>
      </c>
      <c r="J36" s="407">
        <v>0.72184966469822853</v>
      </c>
      <c r="K36" s="407">
        <v>0.64310208388288048</v>
      </c>
      <c r="L36" s="407">
        <v>0.74419361840677234</v>
      </c>
      <c r="M36" s="407">
        <v>0.69680111265646727</v>
      </c>
      <c r="N36" s="407">
        <v>0.69897905483633305</v>
      </c>
      <c r="O36" s="407">
        <v>0.67157712305025996</v>
      </c>
      <c r="P36" s="407">
        <v>0.79382579933847863</v>
      </c>
      <c r="Q36" s="407">
        <v>0.7292803970223326</v>
      </c>
      <c r="R36" s="407">
        <v>0.74558804585855987</v>
      </c>
      <c r="S36" s="407">
        <v>0.82189078282828276</v>
      </c>
      <c r="T36" s="407">
        <v>1.0094677046076161</v>
      </c>
      <c r="U36" s="407">
        <v>0.96012396694214874</v>
      </c>
      <c r="V36" s="407">
        <v>1.038856738298755</v>
      </c>
      <c r="W36" s="407">
        <v>1.1103814094468301</v>
      </c>
      <c r="X36" s="407">
        <v>1.1813485589994563</v>
      </c>
      <c r="Y36" s="407">
        <v>0.92635001428765262</v>
      </c>
      <c r="Z36" s="407">
        <v>0.94983244007326018</v>
      </c>
      <c r="AA36" s="407">
        <v>0.95873292647486186</v>
      </c>
      <c r="AB36" s="407">
        <v>1.0508315029808597</v>
      </c>
      <c r="AC36" s="408">
        <v>1.0009066183136899</v>
      </c>
      <c r="AD36" s="407">
        <v>1.0879230258792303</v>
      </c>
      <c r="AE36" s="408">
        <v>1.1283950617283949</v>
      </c>
      <c r="AF36" s="408">
        <v>1.2014280345734685</v>
      </c>
      <c r="AG36" s="408">
        <v>1.5614220344948961</v>
      </c>
      <c r="AH36" s="408">
        <v>1.6465201465201464</v>
      </c>
      <c r="AI36" s="408">
        <v>1.5711642663500955</v>
      </c>
      <c r="AJ36" s="407">
        <v>1.5454946134920708</v>
      </c>
      <c r="AK36" s="407">
        <v>1.4071962668379678</v>
      </c>
      <c r="AL36" s="407">
        <v>1.3700453857791226</v>
      </c>
      <c r="AM36" s="407">
        <v>1.2589999999999999</v>
      </c>
      <c r="AN36" s="407">
        <v>1.3754999999999999</v>
      </c>
      <c r="AO36" s="407">
        <v>1.3505</v>
      </c>
      <c r="AP36" s="408">
        <v>1.5447</v>
      </c>
      <c r="AQ36" s="408">
        <v>1.6464000000000001</v>
      </c>
      <c r="AR36" s="408">
        <v>1.8789</v>
      </c>
      <c r="AS36" s="407">
        <v>1.9432</v>
      </c>
      <c r="AT36" s="407">
        <v>2.2488000000000001</v>
      </c>
      <c r="AU36" s="407">
        <v>2.4396</v>
      </c>
      <c r="AV36" s="407">
        <v>2.8203999999999998</v>
      </c>
      <c r="AW36" s="407">
        <v>2.7536999999999998</v>
      </c>
      <c r="AX36" s="408">
        <v>3.3450000000000002</v>
      </c>
      <c r="AY36" s="408">
        <v>3.3129</v>
      </c>
      <c r="AZ36" s="408">
        <v>3.3940000000000001</v>
      </c>
      <c r="BA36" s="407">
        <v>2.9169999999999998</v>
      </c>
      <c r="BB36" s="407">
        <v>2.4449999999999998</v>
      </c>
      <c r="BC36" s="1368">
        <v>2.2029999999999998</v>
      </c>
      <c r="BD36" s="408">
        <v>2.3460000000000001</v>
      </c>
      <c r="BE36" s="1368">
        <f>BE34/BE32</f>
        <v>2.1899743368080786</v>
      </c>
      <c r="BF36" s="408">
        <v>2.133</v>
      </c>
      <c r="BG36" s="408">
        <v>2.3330000000000002</v>
      </c>
      <c r="BH36" s="1368">
        <v>2.3548</v>
      </c>
      <c r="BI36" s="1368">
        <v>2.0501999999999998</v>
      </c>
      <c r="BJ36" s="1368">
        <v>2.0019999999999998</v>
      </c>
      <c r="BK36" s="1368">
        <v>1.8831</v>
      </c>
      <c r="BL36" s="1368">
        <v>1.8286282095468309</v>
      </c>
      <c r="BM36" s="1368">
        <v>1.7040999999999999</v>
      </c>
      <c r="BN36" s="597">
        <f>BN34/BN32</f>
        <v>1.7695393616720902</v>
      </c>
      <c r="BO36" s="401"/>
      <c r="BP36" s="1587"/>
    </row>
    <row r="37" spans="2:68" ht="19.5" customHeight="1">
      <c r="B37" s="245"/>
      <c r="C37" s="1875" t="s">
        <v>25</v>
      </c>
      <c r="D37" s="1875"/>
      <c r="E37" s="1890"/>
      <c r="F37" s="56"/>
      <c r="H37" s="434" t="s">
        <v>514</v>
      </c>
      <c r="AG37" s="48"/>
      <c r="AH37" s="48"/>
      <c r="AP37" s="48"/>
      <c r="AQ37" s="48"/>
      <c r="AR37" s="48"/>
      <c r="AZ37" s="48"/>
      <c r="BE37" s="1482"/>
      <c r="BF37" s="48"/>
      <c r="BO37" s="83"/>
    </row>
    <row r="38" spans="2:68" ht="19.5" customHeight="1">
      <c r="B38" s="245"/>
      <c r="C38" s="235"/>
      <c r="D38" s="235"/>
      <c r="E38" s="283"/>
      <c r="F38" s="56"/>
      <c r="BF38" s="48"/>
      <c r="BO38" s="83"/>
    </row>
    <row r="39" spans="2:68" ht="19.5" customHeight="1">
      <c r="B39" s="245"/>
      <c r="C39" s="1875" t="s">
        <v>32</v>
      </c>
      <c r="D39" s="1875"/>
      <c r="E39" s="1890"/>
      <c r="H39" s="440"/>
      <c r="I39" s="543"/>
      <c r="J39" s="543"/>
      <c r="K39" s="543"/>
      <c r="L39" s="543"/>
      <c r="M39" s="543"/>
      <c r="N39" s="543"/>
      <c r="O39" s="543"/>
      <c r="P39" s="543"/>
      <c r="Q39" s="543"/>
      <c r="R39" s="543"/>
      <c r="S39" s="543"/>
      <c r="T39" s="543"/>
      <c r="U39" s="543"/>
      <c r="V39" s="543"/>
      <c r="W39" s="543"/>
      <c r="X39" s="543"/>
      <c r="Y39" s="543"/>
      <c r="Z39" s="543"/>
      <c r="AA39" s="543"/>
      <c r="AB39" s="543"/>
      <c r="AC39" s="621"/>
      <c r="AD39" s="543"/>
      <c r="AE39" s="621"/>
      <c r="AF39" s="621"/>
      <c r="AG39" s="621"/>
      <c r="AH39" s="621"/>
      <c r="AI39" s="621"/>
      <c r="AJ39" s="543"/>
      <c r="AK39" s="543"/>
      <c r="AL39" s="543"/>
      <c r="AM39" s="543"/>
      <c r="AN39" s="543"/>
      <c r="AO39" s="543"/>
      <c r="AP39" s="621"/>
      <c r="AQ39" s="543"/>
      <c r="AR39" s="621"/>
      <c r="AS39" s="543"/>
      <c r="AT39" s="543"/>
      <c r="AU39" s="543"/>
      <c r="AV39" s="543"/>
      <c r="AW39" s="543"/>
      <c r="AX39" s="543"/>
      <c r="AY39" s="543"/>
      <c r="AZ39" s="621"/>
      <c r="BA39" s="543"/>
      <c r="BB39" s="543"/>
      <c r="BC39" s="543"/>
      <c r="BD39" s="543"/>
      <c r="BE39" s="543"/>
      <c r="BF39" s="621"/>
      <c r="BG39" s="543"/>
      <c r="BH39" s="543"/>
      <c r="BI39" s="543"/>
      <c r="BJ39" s="543"/>
      <c r="BK39" s="543"/>
      <c r="BL39" s="543"/>
      <c r="BM39" s="543"/>
      <c r="BN39" s="543"/>
      <c r="BO39" s="83"/>
    </row>
    <row r="40" spans="2:68" ht="19.5" customHeight="1" thickBot="1">
      <c r="B40" s="296"/>
      <c r="C40" s="297"/>
      <c r="D40" s="297"/>
      <c r="E40" s="298"/>
      <c r="H40" s="440"/>
      <c r="I40" s="543"/>
      <c r="J40" s="543"/>
      <c r="K40" s="543"/>
      <c r="L40" s="543"/>
      <c r="M40" s="543"/>
      <c r="N40" s="543"/>
      <c r="O40" s="543"/>
      <c r="P40" s="543"/>
      <c r="Q40" s="543"/>
      <c r="R40" s="543"/>
      <c r="S40" s="543"/>
      <c r="T40" s="543"/>
      <c r="U40" s="543"/>
      <c r="V40" s="543"/>
      <c r="W40" s="543"/>
      <c r="X40" s="543"/>
      <c r="Y40" s="543"/>
      <c r="Z40" s="543"/>
      <c r="AA40" s="543"/>
      <c r="AB40" s="543"/>
      <c r="AC40" s="621"/>
      <c r="AD40" s="543"/>
      <c r="AE40" s="621"/>
      <c r="AF40" s="621"/>
      <c r="AG40" s="621"/>
      <c r="AH40" s="621"/>
      <c r="AI40" s="621"/>
      <c r="AJ40" s="543"/>
      <c r="AK40" s="543"/>
      <c r="AL40" s="543"/>
      <c r="AM40" s="543"/>
      <c r="AN40" s="543"/>
      <c r="AO40" s="543"/>
      <c r="AP40" s="621"/>
      <c r="AQ40" s="543"/>
      <c r="AR40" s="621"/>
      <c r="AS40" s="543"/>
      <c r="AT40" s="543"/>
      <c r="AU40" s="543"/>
      <c r="AV40" s="543"/>
      <c r="AW40" s="543"/>
      <c r="AX40" s="543"/>
      <c r="AY40" s="543"/>
      <c r="AZ40" s="621"/>
      <c r="BA40" s="543"/>
      <c r="BB40" s="543"/>
      <c r="BC40" s="543"/>
      <c r="BD40" s="543"/>
      <c r="BE40" s="543"/>
      <c r="BF40" s="543"/>
      <c r="BG40" s="543"/>
      <c r="BH40" s="543"/>
      <c r="BI40" s="543"/>
      <c r="BJ40" s="543"/>
      <c r="BK40" s="543"/>
      <c r="BL40" s="543"/>
      <c r="BM40" s="543"/>
      <c r="BN40" s="543"/>
      <c r="BO40" s="83"/>
    </row>
    <row r="41" spans="2:68" ht="19.5" customHeight="1" thickTop="1">
      <c r="H41" s="440"/>
      <c r="I41" s="543"/>
      <c r="J41" s="543"/>
      <c r="K41" s="543"/>
      <c r="L41" s="543"/>
      <c r="M41" s="543"/>
      <c r="N41" s="543"/>
      <c r="O41" s="543"/>
      <c r="P41" s="543"/>
      <c r="Q41" s="543"/>
      <c r="R41" s="543"/>
      <c r="S41" s="543"/>
      <c r="T41" s="543"/>
      <c r="U41" s="543"/>
      <c r="V41" s="543"/>
      <c r="W41" s="543"/>
      <c r="X41" s="543"/>
      <c r="Y41" s="543"/>
      <c r="Z41" s="543"/>
      <c r="AA41" s="543"/>
      <c r="AB41" s="543"/>
      <c r="AC41" s="621"/>
      <c r="AD41" s="543"/>
      <c r="AE41" s="621"/>
      <c r="AF41" s="621"/>
      <c r="AG41" s="621"/>
      <c r="AH41" s="621"/>
      <c r="AI41" s="621"/>
      <c r="AJ41" s="543"/>
      <c r="AK41" s="543"/>
      <c r="AL41" s="543"/>
      <c r="AM41" s="543"/>
      <c r="AN41" s="543"/>
      <c r="AO41" s="543"/>
      <c r="AP41" s="621"/>
      <c r="AQ41" s="543"/>
      <c r="AR41" s="621"/>
      <c r="AS41" s="543"/>
      <c r="AT41" s="543"/>
      <c r="AU41" s="543"/>
      <c r="AV41" s="543"/>
      <c r="AW41" s="543"/>
      <c r="AX41" s="543"/>
      <c r="AY41" s="543"/>
      <c r="AZ41" s="621"/>
      <c r="BA41" s="543"/>
      <c r="BB41" s="543"/>
      <c r="BC41" s="543"/>
      <c r="BD41" s="543"/>
      <c r="BE41" s="543"/>
      <c r="BF41" s="543"/>
      <c r="BG41" s="543"/>
      <c r="BH41" s="543"/>
      <c r="BI41" s="543"/>
      <c r="BJ41" s="543"/>
      <c r="BK41" s="543"/>
      <c r="BL41" s="543"/>
      <c r="BM41" s="543"/>
      <c r="BN41" s="543"/>
      <c r="BO41" s="83"/>
    </row>
    <row r="42" spans="2:68" ht="19.5" customHeight="1">
      <c r="H42" s="264" t="s">
        <v>520</v>
      </c>
      <c r="I42" s="265"/>
      <c r="J42" s="265"/>
      <c r="K42" s="265"/>
      <c r="L42" s="265"/>
      <c r="M42" s="265"/>
      <c r="N42" s="265"/>
      <c r="O42" s="265"/>
      <c r="P42" s="265"/>
      <c r="Q42" s="265"/>
      <c r="R42" s="265"/>
      <c r="S42" s="265"/>
      <c r="T42" s="265"/>
      <c r="U42" s="265"/>
      <c r="V42" s="265"/>
      <c r="W42" s="265"/>
      <c r="X42" s="265"/>
      <c r="Y42" s="265"/>
      <c r="Z42" s="265"/>
      <c r="AA42" s="265"/>
      <c r="AB42" s="265"/>
      <c r="AC42" s="266"/>
      <c r="AD42" s="265"/>
      <c r="AE42" s="266"/>
      <c r="AF42" s="266"/>
      <c r="AG42" s="266"/>
      <c r="AH42" s="266"/>
      <c r="AI42" s="266"/>
      <c r="AJ42" s="265"/>
      <c r="AK42" s="265"/>
      <c r="AL42" s="265"/>
      <c r="AM42" s="265"/>
      <c r="AN42" s="265"/>
      <c r="AO42" s="265"/>
      <c r="AP42" s="266"/>
      <c r="AQ42" s="265"/>
      <c r="AR42" s="266"/>
      <c r="AS42" s="265"/>
      <c r="AT42" s="265"/>
      <c r="AU42" s="265"/>
      <c r="AV42" s="265"/>
      <c r="AW42" s="265"/>
      <c r="AX42" s="265"/>
      <c r="AY42" s="265"/>
      <c r="AZ42" s="266"/>
      <c r="BA42" s="265"/>
      <c r="BB42" s="265"/>
      <c r="BC42" s="265"/>
      <c r="BD42" s="265"/>
      <c r="BE42" s="265"/>
      <c r="BF42" s="265"/>
      <c r="BG42" s="1556"/>
      <c r="BH42" s="1556"/>
      <c r="BI42" s="1556"/>
      <c r="BJ42" s="1556"/>
      <c r="BK42" s="1556"/>
      <c r="BL42" s="1556"/>
      <c r="BM42" s="1556"/>
      <c r="BN42" s="1556"/>
      <c r="BO42" s="83"/>
    </row>
    <row r="43" spans="2:68" ht="19.5" customHeight="1" thickBot="1">
      <c r="H43" s="267" t="s">
        <v>39</v>
      </c>
      <c r="I43" s="288" t="s">
        <v>152</v>
      </c>
      <c r="J43" s="288" t="s">
        <v>153</v>
      </c>
      <c r="K43" s="288" t="s">
        <v>154</v>
      </c>
      <c r="L43" s="288" t="s">
        <v>155</v>
      </c>
      <c r="M43" s="288" t="s">
        <v>156</v>
      </c>
      <c r="N43" s="288" t="s">
        <v>157</v>
      </c>
      <c r="O43" s="288" t="s">
        <v>158</v>
      </c>
      <c r="P43" s="288" t="s">
        <v>159</v>
      </c>
      <c r="Q43" s="288" t="s">
        <v>160</v>
      </c>
      <c r="R43" s="288" t="s">
        <v>161</v>
      </c>
      <c r="S43" s="288" t="s">
        <v>162</v>
      </c>
      <c r="T43" s="288" t="s">
        <v>163</v>
      </c>
      <c r="U43" s="288" t="s">
        <v>164</v>
      </c>
      <c r="V43" s="288" t="s">
        <v>165</v>
      </c>
      <c r="W43" s="288" t="s">
        <v>166</v>
      </c>
      <c r="X43" s="288" t="s">
        <v>167</v>
      </c>
      <c r="Y43" s="288" t="s">
        <v>168</v>
      </c>
      <c r="Z43" s="288" t="s">
        <v>169</v>
      </c>
      <c r="AA43" s="288" t="s">
        <v>170</v>
      </c>
      <c r="AB43" s="288" t="s">
        <v>171</v>
      </c>
      <c r="AC43" s="288" t="s">
        <v>172</v>
      </c>
      <c r="AD43" s="288" t="s">
        <v>173</v>
      </c>
      <c r="AE43" s="288" t="s">
        <v>174</v>
      </c>
      <c r="AF43" s="288" t="s">
        <v>175</v>
      </c>
      <c r="AG43" s="288" t="s">
        <v>176</v>
      </c>
      <c r="AH43" s="288" t="s">
        <v>407</v>
      </c>
      <c r="AI43" s="288" t="s">
        <v>178</v>
      </c>
      <c r="AJ43" s="288" t="s">
        <v>179</v>
      </c>
      <c r="AK43" s="288" t="s">
        <v>408</v>
      </c>
      <c r="AL43" s="288" t="s">
        <v>497</v>
      </c>
      <c r="AM43" s="288" t="s">
        <v>409</v>
      </c>
      <c r="AN43" s="78" t="s">
        <v>341</v>
      </c>
      <c r="AO43" s="78" t="s">
        <v>342</v>
      </c>
      <c r="AP43" s="78" t="s">
        <v>185</v>
      </c>
      <c r="AQ43" s="78" t="s">
        <v>186</v>
      </c>
      <c r="AR43" s="81" t="s">
        <v>187</v>
      </c>
      <c r="AS43" s="81" t="s">
        <v>345</v>
      </c>
      <c r="AT43" s="81" t="s">
        <v>411</v>
      </c>
      <c r="AU43" s="81" t="s">
        <v>347</v>
      </c>
      <c r="AV43" s="81" t="s">
        <v>348</v>
      </c>
      <c r="AW43" s="81" t="s">
        <v>192</v>
      </c>
      <c r="AX43" s="81" t="s">
        <v>193</v>
      </c>
      <c r="AY43" s="81" t="s">
        <v>194</v>
      </c>
      <c r="AZ43" s="81" t="s">
        <v>195</v>
      </c>
      <c r="BA43" s="81" t="str">
        <f>BA8</f>
        <v>Mar. 23</v>
      </c>
      <c r="BB43" s="81" t="str">
        <f t="shared" ref="BB43:BJ43" si="0">BB8</f>
        <v>Jun. 23</v>
      </c>
      <c r="BC43" s="81" t="str">
        <f t="shared" si="0"/>
        <v>Sep. 23</v>
      </c>
      <c r="BD43" s="81" t="str">
        <f t="shared" si="0"/>
        <v>Dec. 23</v>
      </c>
      <c r="BE43" s="81" t="str">
        <f t="shared" si="0"/>
        <v>Mar. 24</v>
      </c>
      <c r="BF43" s="81" t="str">
        <f t="shared" si="0"/>
        <v>Jun. 24</v>
      </c>
      <c r="BG43" s="81" t="str">
        <f t="shared" si="0"/>
        <v>Sep. 24</v>
      </c>
      <c r="BH43" s="81" t="str">
        <f t="shared" si="0"/>
        <v>Dec. 24</v>
      </c>
      <c r="BI43" s="81" t="str">
        <f t="shared" si="0"/>
        <v>Mar. 25</v>
      </c>
      <c r="BJ43" s="81" t="str">
        <f t="shared" si="0"/>
        <v>Jun. 25</v>
      </c>
      <c r="BK43" s="81" t="s">
        <v>858</v>
      </c>
      <c r="BL43" s="81" t="str">
        <f>BL25</f>
        <v>Dec. 25</v>
      </c>
      <c r="BM43" s="1778" t="str">
        <f>BM25</f>
        <v>Mar. 26</v>
      </c>
      <c r="BN43" s="81" t="str">
        <f t="shared" ref="BN43" si="1">BN8</f>
        <v>Jun. 26(E)</v>
      </c>
      <c r="BO43" s="83"/>
    </row>
    <row r="44" spans="2:68" ht="19.5" customHeight="1">
      <c r="H44" s="414" t="s">
        <v>512</v>
      </c>
      <c r="I44" s="248">
        <v>101199.4</v>
      </c>
      <c r="J44" s="248">
        <v>103636.9</v>
      </c>
      <c r="K44" s="248">
        <v>102502.5</v>
      </c>
      <c r="L44" s="248">
        <v>98632.2</v>
      </c>
      <c r="M44" s="248">
        <v>97590.700000000012</v>
      </c>
      <c r="N44" s="248">
        <v>101116.1</v>
      </c>
      <c r="O44" s="248">
        <v>100337.9</v>
      </c>
      <c r="P44" s="248">
        <v>98159.60000000002</v>
      </c>
      <c r="Q44" s="248">
        <v>99730.800000000017</v>
      </c>
      <c r="R44" s="248">
        <v>99301.4</v>
      </c>
      <c r="S44" s="248">
        <v>99800.200000000012</v>
      </c>
      <c r="T44" s="248">
        <v>98833.600000000006</v>
      </c>
      <c r="U44" s="248">
        <v>101777.59999999999</v>
      </c>
      <c r="V44" s="248">
        <v>105679.00000000001</v>
      </c>
      <c r="W44" s="248">
        <v>107508.4</v>
      </c>
      <c r="X44" s="248">
        <v>107485.6</v>
      </c>
      <c r="Y44" s="248">
        <v>108686.6</v>
      </c>
      <c r="Z44" s="248">
        <v>110282.8</v>
      </c>
      <c r="AA44" s="248">
        <v>111115</v>
      </c>
      <c r="AB44" s="248">
        <v>111644.6</v>
      </c>
      <c r="AC44" s="357">
        <v>112579.5</v>
      </c>
      <c r="AD44" s="248">
        <v>115770.9</v>
      </c>
      <c r="AE44" s="357">
        <v>119066.9</v>
      </c>
      <c r="AF44" s="357">
        <v>119355.7</v>
      </c>
      <c r="AG44" s="357">
        <v>122016.2</v>
      </c>
      <c r="AH44" s="357">
        <v>127456.8</v>
      </c>
      <c r="AI44" s="357">
        <v>132634.948</v>
      </c>
      <c r="AJ44" s="248">
        <v>132833.10534429798</v>
      </c>
      <c r="AK44" s="248">
        <v>132444.75520732699</v>
      </c>
      <c r="AL44" s="248">
        <v>134246.79999999999</v>
      </c>
      <c r="AM44" s="248">
        <v>136714</v>
      </c>
      <c r="AN44" s="248">
        <v>140594.20000000001</v>
      </c>
      <c r="AO44" s="248">
        <v>149369.4</v>
      </c>
      <c r="AP44" s="357">
        <v>153277.5</v>
      </c>
      <c r="AQ44" s="357">
        <v>154531.37799999997</v>
      </c>
      <c r="AR44" s="357">
        <v>153072.1</v>
      </c>
      <c r="AS44" s="248">
        <v>153859.6</v>
      </c>
      <c r="AT44" s="248">
        <v>157889.70000000001</v>
      </c>
      <c r="AU44" s="248">
        <v>165167.1</v>
      </c>
      <c r="AV44" s="248">
        <v>172985.8</v>
      </c>
      <c r="AW44" s="248">
        <v>182133.98799999995</v>
      </c>
      <c r="AX44" s="357">
        <v>189710.4</v>
      </c>
      <c r="AY44" s="357">
        <v>199342.2</v>
      </c>
      <c r="AZ44" s="357">
        <v>195530.98741068298</v>
      </c>
      <c r="BA44" s="248">
        <v>198255.2</v>
      </c>
      <c r="BB44" s="248">
        <v>202789.3</v>
      </c>
      <c r="BC44" s="1347">
        <v>208819.8</v>
      </c>
      <c r="BD44" s="357">
        <v>208583.57695615507</v>
      </c>
      <c r="BE44" s="1347">
        <v>213750.23082019301</v>
      </c>
      <c r="BF44" s="357">
        <v>218615.7</v>
      </c>
      <c r="BG44" s="357">
        <v>222971.6</v>
      </c>
      <c r="BH44" s="1347">
        <v>227655.4</v>
      </c>
      <c r="BI44" s="1347">
        <v>226523.7</v>
      </c>
      <c r="BJ44" s="1347">
        <v>227469.3</v>
      </c>
      <c r="BK44" s="1347">
        <v>230410.6</v>
      </c>
      <c r="BL44" s="1347">
        <v>232791.86273103993</v>
      </c>
      <c r="BM44" s="1347">
        <v>237993.75099999999</v>
      </c>
      <c r="BN44" s="444">
        <v>244314.48500000002</v>
      </c>
      <c r="BO44" s="83"/>
    </row>
    <row r="45" spans="2:68" ht="19.5" customHeight="1">
      <c r="H45" s="415" t="s">
        <v>350</v>
      </c>
      <c r="I45" s="90">
        <v>95534.399999999994</v>
      </c>
      <c r="J45" s="90">
        <v>97691.3</v>
      </c>
      <c r="K45" s="90">
        <v>96845.5</v>
      </c>
      <c r="L45" s="90">
        <v>93427.199999999997</v>
      </c>
      <c r="M45" s="90">
        <v>92343.1</v>
      </c>
      <c r="N45" s="90">
        <v>95832.2</v>
      </c>
      <c r="O45" s="90">
        <v>95093.6</v>
      </c>
      <c r="P45" s="90">
        <v>93868.6</v>
      </c>
      <c r="Q45" s="90">
        <v>95105.8</v>
      </c>
      <c r="R45" s="90">
        <v>94795.3</v>
      </c>
      <c r="S45" s="90">
        <v>95171.1</v>
      </c>
      <c r="T45" s="90">
        <v>95225.5</v>
      </c>
      <c r="U45" s="90">
        <v>98237.7</v>
      </c>
      <c r="V45" s="90">
        <v>102114.8</v>
      </c>
      <c r="W45" s="90">
        <v>104297.9</v>
      </c>
      <c r="X45" s="90">
        <v>104156.8</v>
      </c>
      <c r="Y45" s="90">
        <v>103871.6</v>
      </c>
      <c r="Z45" s="90">
        <v>106411.3</v>
      </c>
      <c r="AA45" s="90">
        <v>107285.7</v>
      </c>
      <c r="AB45" s="90">
        <v>108687</v>
      </c>
      <c r="AC45" s="91">
        <v>109333.8</v>
      </c>
      <c r="AD45" s="90">
        <v>113052.8</v>
      </c>
      <c r="AE45" s="91">
        <v>116508.9</v>
      </c>
      <c r="AF45" s="91">
        <v>117170</v>
      </c>
      <c r="AG45" s="91">
        <v>119903.2</v>
      </c>
      <c r="AH45" s="91">
        <v>125459</v>
      </c>
      <c r="AI45" s="91">
        <v>130700.421</v>
      </c>
      <c r="AJ45" s="90">
        <v>130987.7</v>
      </c>
      <c r="AK45" s="90">
        <v>130654.80691117398</v>
      </c>
      <c r="AL45" s="90">
        <v>132517.4</v>
      </c>
      <c r="AM45" s="90">
        <v>135009.1</v>
      </c>
      <c r="AN45" s="90">
        <v>139038.5</v>
      </c>
      <c r="AO45" s="90">
        <v>147831.5</v>
      </c>
      <c r="AP45" s="91">
        <v>151881.9</v>
      </c>
      <c r="AQ45" s="91">
        <v>153155.13500000001</v>
      </c>
      <c r="AR45" s="91">
        <v>151784.5</v>
      </c>
      <c r="AS45" s="90">
        <v>152620.29999999999</v>
      </c>
      <c r="AT45" s="90">
        <v>156634.1</v>
      </c>
      <c r="AU45" s="90">
        <v>163819.4</v>
      </c>
      <c r="AV45" s="90">
        <v>171694.6</v>
      </c>
      <c r="AW45" s="90">
        <v>180875.9</v>
      </c>
      <c r="AX45" s="91">
        <v>188404.5</v>
      </c>
      <c r="AY45" s="91">
        <v>197945.8</v>
      </c>
      <c r="AZ45" s="91">
        <v>194205.59290479796</v>
      </c>
      <c r="BA45" s="90">
        <v>196818.6</v>
      </c>
      <c r="BB45" s="90">
        <v>201181.4</v>
      </c>
      <c r="BC45" s="1348">
        <v>207187.7</v>
      </c>
      <c r="BD45" s="91">
        <v>206736.42853228105</v>
      </c>
      <c r="BE45" s="1348">
        <v>211804.78576795099</v>
      </c>
      <c r="BF45" s="91">
        <v>216456.4</v>
      </c>
      <c r="BG45" s="91">
        <v>220662.7</v>
      </c>
      <c r="BH45" s="1348">
        <v>225675.5</v>
      </c>
      <c r="BI45" s="1348">
        <v>224311.4</v>
      </c>
      <c r="BJ45" s="1348">
        <v>225241</v>
      </c>
      <c r="BK45" s="1348">
        <v>228024.7</v>
      </c>
      <c r="BL45" s="1348">
        <v>230742.51738626897</v>
      </c>
      <c r="BM45" s="1348">
        <v>235751.83599999998</v>
      </c>
      <c r="BN45" s="445">
        <v>242039.30699999997</v>
      </c>
      <c r="BO45" s="83"/>
    </row>
    <row r="46" spans="2:68" ht="19.5" customHeight="1">
      <c r="H46" s="415" t="s">
        <v>351</v>
      </c>
      <c r="I46" s="90">
        <v>3364.3</v>
      </c>
      <c r="J46" s="90">
        <v>3554.1</v>
      </c>
      <c r="K46" s="90">
        <v>3201.7</v>
      </c>
      <c r="L46" s="90">
        <v>3413.4</v>
      </c>
      <c r="M46" s="90">
        <v>3216.7</v>
      </c>
      <c r="N46" s="90">
        <v>2346</v>
      </c>
      <c r="O46" s="90">
        <v>2244.3000000000002</v>
      </c>
      <c r="P46" s="90">
        <v>1721.5</v>
      </c>
      <c r="Q46" s="90">
        <v>1743.7</v>
      </c>
      <c r="R46" s="90">
        <v>1706.4</v>
      </c>
      <c r="S46" s="90">
        <v>1728.8</v>
      </c>
      <c r="T46" s="90">
        <v>1431.8</v>
      </c>
      <c r="U46" s="90">
        <v>1295.5</v>
      </c>
      <c r="V46" s="90">
        <v>1343.2</v>
      </c>
      <c r="W46" s="90">
        <v>1274.4000000000001</v>
      </c>
      <c r="X46" s="90">
        <v>1249.7</v>
      </c>
      <c r="Y46" s="90">
        <v>2749.7</v>
      </c>
      <c r="Z46" s="90">
        <v>2042</v>
      </c>
      <c r="AA46" s="90">
        <v>2115.3000000000002</v>
      </c>
      <c r="AB46" s="90">
        <v>1527.9</v>
      </c>
      <c r="AC46" s="91">
        <v>1755.7</v>
      </c>
      <c r="AD46" s="90">
        <v>1382.9</v>
      </c>
      <c r="AE46" s="91">
        <v>1220.7</v>
      </c>
      <c r="AF46" s="91">
        <v>999.2</v>
      </c>
      <c r="AG46" s="91">
        <v>921.8</v>
      </c>
      <c r="AH46" s="91">
        <v>856.9</v>
      </c>
      <c r="AI46" s="91">
        <v>913.74599999999987</v>
      </c>
      <c r="AJ46" s="90">
        <v>827.74616309199996</v>
      </c>
      <c r="AK46" s="90">
        <v>826.28597486900037</v>
      </c>
      <c r="AL46" s="90">
        <v>809</v>
      </c>
      <c r="AM46" s="90">
        <v>922.7</v>
      </c>
      <c r="AN46" s="90">
        <v>845.9</v>
      </c>
      <c r="AO46" s="90">
        <v>811.1</v>
      </c>
      <c r="AP46" s="91">
        <v>719</v>
      </c>
      <c r="AQ46" s="91">
        <v>701.31900000000007</v>
      </c>
      <c r="AR46" s="91">
        <v>695.4</v>
      </c>
      <c r="AS46" s="90">
        <v>587.5</v>
      </c>
      <c r="AT46" s="90">
        <v>651</v>
      </c>
      <c r="AU46" s="90">
        <v>770.5</v>
      </c>
      <c r="AV46" s="90">
        <v>791.9</v>
      </c>
      <c r="AW46" s="90">
        <v>758.9</v>
      </c>
      <c r="AX46" s="91">
        <v>822.9</v>
      </c>
      <c r="AY46" s="91">
        <v>883.6</v>
      </c>
      <c r="AZ46" s="91">
        <v>821.98159983599999</v>
      </c>
      <c r="BA46" s="90">
        <v>868.1</v>
      </c>
      <c r="BB46" s="90">
        <v>982.2</v>
      </c>
      <c r="BC46" s="1348">
        <v>949.1</v>
      </c>
      <c r="BD46" s="91">
        <v>975.54478391999999</v>
      </c>
      <c r="BE46" s="1348">
        <v>993.98077737800008</v>
      </c>
      <c r="BF46" s="91">
        <v>1018.3</v>
      </c>
      <c r="BG46" s="91">
        <v>1125.4000000000001</v>
      </c>
      <c r="BH46" s="1348">
        <v>986.3</v>
      </c>
      <c r="BI46" s="1348">
        <v>951.5</v>
      </c>
      <c r="BJ46" s="1348">
        <v>1162.3</v>
      </c>
      <c r="BK46" s="1348">
        <v>1305.5999999999999</v>
      </c>
      <c r="BL46" s="1348">
        <v>1253.4304384849993</v>
      </c>
      <c r="BM46" s="1348">
        <v>1182.9829999999999</v>
      </c>
      <c r="BN46" s="445">
        <v>1446.9940000000001</v>
      </c>
      <c r="BO46" s="83"/>
    </row>
    <row r="47" spans="2:68" ht="19.5" customHeight="1">
      <c r="H47" s="415" t="s">
        <v>352</v>
      </c>
      <c r="I47" s="90">
        <v>1334.5</v>
      </c>
      <c r="J47" s="90">
        <v>1352.2</v>
      </c>
      <c r="K47" s="90">
        <v>1519.3</v>
      </c>
      <c r="L47" s="90">
        <v>1160.2</v>
      </c>
      <c r="M47" s="90">
        <v>1260.2</v>
      </c>
      <c r="N47" s="90">
        <v>2028.2</v>
      </c>
      <c r="O47" s="90">
        <v>2090.9</v>
      </c>
      <c r="P47" s="90">
        <v>1322.9</v>
      </c>
      <c r="Q47" s="90">
        <v>1481.1</v>
      </c>
      <c r="R47" s="90">
        <v>1516.5</v>
      </c>
      <c r="S47" s="90">
        <v>1482.9</v>
      </c>
      <c r="T47" s="90">
        <v>957.7</v>
      </c>
      <c r="U47" s="90">
        <v>974.9</v>
      </c>
      <c r="V47" s="90">
        <v>1029.0999999999999</v>
      </c>
      <c r="W47" s="90">
        <v>998.8</v>
      </c>
      <c r="X47" s="90">
        <v>949.8</v>
      </c>
      <c r="Y47" s="90">
        <v>872.2</v>
      </c>
      <c r="Z47" s="90">
        <v>806.8</v>
      </c>
      <c r="AA47" s="90">
        <v>738.1</v>
      </c>
      <c r="AB47" s="90">
        <v>669.3</v>
      </c>
      <c r="AC47" s="91">
        <v>716.4</v>
      </c>
      <c r="AD47" s="90">
        <v>570.79999999999995</v>
      </c>
      <c r="AE47" s="91">
        <v>551.9</v>
      </c>
      <c r="AF47" s="91">
        <v>447.3</v>
      </c>
      <c r="AG47" s="91">
        <v>445.8</v>
      </c>
      <c r="AH47" s="91">
        <v>446.1</v>
      </c>
      <c r="AI47" s="91">
        <v>426.34699999999992</v>
      </c>
      <c r="AJ47" s="90">
        <v>431.95818905300001</v>
      </c>
      <c r="AK47" s="90">
        <v>430.71269752999996</v>
      </c>
      <c r="AL47" s="90">
        <v>439</v>
      </c>
      <c r="AM47" s="90">
        <v>463.1</v>
      </c>
      <c r="AN47" s="90">
        <v>363.1</v>
      </c>
      <c r="AO47" s="90">
        <v>367.2</v>
      </c>
      <c r="AP47" s="91">
        <v>395.6</v>
      </c>
      <c r="AQ47" s="91">
        <v>395.73899999999998</v>
      </c>
      <c r="AR47" s="91">
        <v>321.60000000000002</v>
      </c>
      <c r="AS47" s="90">
        <v>359.7</v>
      </c>
      <c r="AT47" s="90">
        <v>363.3</v>
      </c>
      <c r="AU47" s="90">
        <v>361.3</v>
      </c>
      <c r="AV47" s="90">
        <v>312.39999999999998</v>
      </c>
      <c r="AW47" s="90">
        <v>308.5</v>
      </c>
      <c r="AX47" s="91">
        <v>301.3</v>
      </c>
      <c r="AY47" s="91">
        <v>347</v>
      </c>
      <c r="AZ47" s="91">
        <v>333.90510179</v>
      </c>
      <c r="BA47" s="90">
        <v>382.7</v>
      </c>
      <c r="BB47" s="90">
        <v>422</v>
      </c>
      <c r="BC47" s="1348">
        <v>464.6</v>
      </c>
      <c r="BD47" s="91">
        <v>601.41020420000007</v>
      </c>
      <c r="BE47" s="1348">
        <v>616.10391676299992</v>
      </c>
      <c r="BF47" s="91">
        <v>816.8</v>
      </c>
      <c r="BG47" s="91">
        <v>865.2</v>
      </c>
      <c r="BH47" s="1348">
        <v>729.8</v>
      </c>
      <c r="BI47" s="1348">
        <v>621.9</v>
      </c>
      <c r="BJ47" s="1348">
        <v>558</v>
      </c>
      <c r="BK47" s="1348">
        <v>587</v>
      </c>
      <c r="BL47" s="1348">
        <v>503.61240126299992</v>
      </c>
      <c r="BM47" s="1348">
        <v>706.77600000000007</v>
      </c>
      <c r="BN47" s="445">
        <v>535.15800000000002</v>
      </c>
      <c r="BO47" s="83"/>
    </row>
    <row r="48" spans="2:68" ht="19.5" customHeight="1">
      <c r="H48" s="415" t="s">
        <v>353</v>
      </c>
      <c r="I48" s="90">
        <v>490</v>
      </c>
      <c r="J48" s="90">
        <v>527.4</v>
      </c>
      <c r="K48" s="90">
        <v>439.9</v>
      </c>
      <c r="L48" s="90">
        <v>330.9</v>
      </c>
      <c r="M48" s="90">
        <v>433.1</v>
      </c>
      <c r="N48" s="90">
        <v>484</v>
      </c>
      <c r="O48" s="90">
        <v>509.7</v>
      </c>
      <c r="P48" s="90">
        <v>767.8</v>
      </c>
      <c r="Q48" s="90">
        <v>770.1</v>
      </c>
      <c r="R48" s="90">
        <v>627.5</v>
      </c>
      <c r="S48" s="90">
        <v>704.6</v>
      </c>
      <c r="T48" s="90">
        <v>701.1</v>
      </c>
      <c r="U48" s="90">
        <v>747.2</v>
      </c>
      <c r="V48" s="90">
        <v>554.79999999999995</v>
      </c>
      <c r="W48" s="90">
        <v>526.5</v>
      </c>
      <c r="X48" s="90">
        <v>703.8</v>
      </c>
      <c r="Y48" s="90">
        <v>760.1</v>
      </c>
      <c r="Z48" s="90">
        <v>708.7</v>
      </c>
      <c r="AA48" s="90">
        <v>632</v>
      </c>
      <c r="AB48" s="90">
        <v>487.8</v>
      </c>
      <c r="AC48" s="91">
        <v>495.9</v>
      </c>
      <c r="AD48" s="90">
        <v>519.1</v>
      </c>
      <c r="AE48" s="91">
        <v>551.6</v>
      </c>
      <c r="AF48" s="91">
        <v>539.1</v>
      </c>
      <c r="AG48" s="91">
        <v>503.8</v>
      </c>
      <c r="AH48" s="91">
        <v>497</v>
      </c>
      <c r="AI48" s="91">
        <v>421.32600000000002</v>
      </c>
      <c r="AJ48" s="90">
        <v>417.1</v>
      </c>
      <c r="AK48" s="90">
        <v>372.07390409099986</v>
      </c>
      <c r="AL48" s="90">
        <v>322.8</v>
      </c>
      <c r="AM48" s="90">
        <v>181.5</v>
      </c>
      <c r="AN48" s="90">
        <v>250.3</v>
      </c>
      <c r="AO48" s="90">
        <v>249.3</v>
      </c>
      <c r="AP48" s="91">
        <v>172.9</v>
      </c>
      <c r="AQ48" s="91">
        <v>174.89500000000001</v>
      </c>
      <c r="AR48" s="91">
        <v>191.7</v>
      </c>
      <c r="AS48" s="90">
        <v>202.1</v>
      </c>
      <c r="AT48" s="90">
        <v>156.5</v>
      </c>
      <c r="AU48" s="90">
        <v>139</v>
      </c>
      <c r="AV48" s="90">
        <v>109.1</v>
      </c>
      <c r="AW48" s="90">
        <v>108.9</v>
      </c>
      <c r="AX48" s="91">
        <v>97.4</v>
      </c>
      <c r="AY48" s="91">
        <v>109.9</v>
      </c>
      <c r="AZ48" s="91">
        <v>101.89777962600007</v>
      </c>
      <c r="BA48" s="90">
        <v>104.6</v>
      </c>
      <c r="BB48" s="90">
        <v>104.9</v>
      </c>
      <c r="BC48" s="1348">
        <v>117.9</v>
      </c>
      <c r="BD48" s="91">
        <v>110.94893590299989</v>
      </c>
      <c r="BE48" s="1348">
        <v>135.57959741200006</v>
      </c>
      <c r="BF48" s="91">
        <v>101.8</v>
      </c>
      <c r="BG48" s="91">
        <v>107.2</v>
      </c>
      <c r="BH48" s="1348">
        <v>120.9</v>
      </c>
      <c r="BI48" s="1348">
        <v>369.5</v>
      </c>
      <c r="BJ48" s="1348">
        <v>298.60000000000002</v>
      </c>
      <c r="BK48" s="1348">
        <v>296</v>
      </c>
      <c r="BL48" s="1348">
        <v>93.438501804000268</v>
      </c>
      <c r="BM48" s="1348">
        <v>136.84</v>
      </c>
      <c r="BN48" s="445">
        <v>82.417999999999992</v>
      </c>
      <c r="BO48" s="83"/>
    </row>
    <row r="49" spans="8:70" ht="19.5" customHeight="1">
      <c r="H49" s="415" t="s">
        <v>354</v>
      </c>
      <c r="I49" s="90">
        <v>476.2</v>
      </c>
      <c r="J49" s="90">
        <v>511.9</v>
      </c>
      <c r="K49" s="90">
        <v>496.1</v>
      </c>
      <c r="L49" s="90">
        <v>300.5</v>
      </c>
      <c r="M49" s="90">
        <v>337.6</v>
      </c>
      <c r="N49" s="90">
        <v>425.7</v>
      </c>
      <c r="O49" s="90">
        <v>399.4</v>
      </c>
      <c r="P49" s="90">
        <v>478.8</v>
      </c>
      <c r="Q49" s="90">
        <v>630.1</v>
      </c>
      <c r="R49" s="90">
        <v>655.7</v>
      </c>
      <c r="S49" s="90">
        <v>712.8</v>
      </c>
      <c r="T49" s="90">
        <v>517.5</v>
      </c>
      <c r="U49" s="90">
        <v>522.29999999999995</v>
      </c>
      <c r="V49" s="90">
        <v>637.1</v>
      </c>
      <c r="W49" s="90">
        <v>410.8</v>
      </c>
      <c r="X49" s="90">
        <v>425.5</v>
      </c>
      <c r="Y49" s="90">
        <v>433</v>
      </c>
      <c r="Z49" s="90">
        <v>314</v>
      </c>
      <c r="AA49" s="90">
        <v>343.9</v>
      </c>
      <c r="AB49" s="90">
        <v>272.60000000000002</v>
      </c>
      <c r="AC49" s="91">
        <v>277.7</v>
      </c>
      <c r="AD49" s="90">
        <v>245.4</v>
      </c>
      <c r="AE49" s="91">
        <v>233.9</v>
      </c>
      <c r="AF49" s="91">
        <v>200.1</v>
      </c>
      <c r="AG49" s="91">
        <v>241.7</v>
      </c>
      <c r="AH49" s="91">
        <v>197.7</v>
      </c>
      <c r="AI49" s="91">
        <v>173.108</v>
      </c>
      <c r="AJ49" s="90">
        <v>168.6</v>
      </c>
      <c r="AK49" s="90">
        <v>160.87571966300001</v>
      </c>
      <c r="AL49" s="90">
        <v>158.6</v>
      </c>
      <c r="AM49" s="90">
        <v>137.6</v>
      </c>
      <c r="AN49" s="90">
        <v>96.3</v>
      </c>
      <c r="AO49" s="90">
        <v>110.3</v>
      </c>
      <c r="AP49" s="91">
        <v>108.1</v>
      </c>
      <c r="AQ49" s="91">
        <v>104.29</v>
      </c>
      <c r="AR49" s="91">
        <v>78.900000000000006</v>
      </c>
      <c r="AS49" s="90">
        <v>90</v>
      </c>
      <c r="AT49" s="90">
        <v>84.8</v>
      </c>
      <c r="AU49" s="90">
        <v>76.900000000000006</v>
      </c>
      <c r="AV49" s="90">
        <v>77.7</v>
      </c>
      <c r="AW49" s="90">
        <v>81.7</v>
      </c>
      <c r="AX49" s="91">
        <v>84.3</v>
      </c>
      <c r="AY49" s="91">
        <v>55.9</v>
      </c>
      <c r="AZ49" s="91">
        <v>67.610024632999995</v>
      </c>
      <c r="BA49" s="90">
        <v>81.2</v>
      </c>
      <c r="BB49" s="90">
        <v>98.8</v>
      </c>
      <c r="BC49" s="1348">
        <v>100.5</v>
      </c>
      <c r="BD49" s="91">
        <v>159.244499851</v>
      </c>
      <c r="BE49" s="1348">
        <v>199.78076068899995</v>
      </c>
      <c r="BF49" s="91">
        <v>222.3</v>
      </c>
      <c r="BG49" s="91">
        <v>211.2</v>
      </c>
      <c r="BH49" s="1348">
        <v>142.9</v>
      </c>
      <c r="BI49" s="1348">
        <v>269.39999999999998</v>
      </c>
      <c r="BJ49" s="1348">
        <v>209.3</v>
      </c>
      <c r="BK49" s="1348">
        <v>197.3</v>
      </c>
      <c r="BL49" s="1348">
        <v>198.86400321900001</v>
      </c>
      <c r="BM49" s="1348">
        <v>215.31599999999997</v>
      </c>
      <c r="BN49" s="445">
        <v>210.608</v>
      </c>
      <c r="BO49" s="83"/>
    </row>
    <row r="50" spans="8:70" ht="19.5" customHeight="1">
      <c r="H50" s="1431" t="s">
        <v>516</v>
      </c>
      <c r="I50" s="90">
        <v>2300.6999999999998</v>
      </c>
      <c r="J50" s="90">
        <v>2391.5</v>
      </c>
      <c r="K50" s="90">
        <v>2455.2999999999997</v>
      </c>
      <c r="L50" s="90">
        <v>1791.6</v>
      </c>
      <c r="M50" s="90">
        <v>2030.9</v>
      </c>
      <c r="N50" s="90">
        <v>2937.9</v>
      </c>
      <c r="O50" s="90">
        <v>3000</v>
      </c>
      <c r="P50" s="90">
        <v>2569.5</v>
      </c>
      <c r="Q50" s="90">
        <v>2881.2999999999997</v>
      </c>
      <c r="R50" s="90">
        <v>2799.7</v>
      </c>
      <c r="S50" s="90">
        <v>2900.3</v>
      </c>
      <c r="T50" s="90">
        <v>2176.3000000000002</v>
      </c>
      <c r="U50" s="90">
        <v>2244.3999999999996</v>
      </c>
      <c r="V50" s="90">
        <v>2221</v>
      </c>
      <c r="W50" s="90">
        <v>1936.1</v>
      </c>
      <c r="X50" s="90">
        <v>2079.1</v>
      </c>
      <c r="Y50" s="90">
        <v>2065.3000000000002</v>
      </c>
      <c r="Z50" s="90">
        <v>1829.5</v>
      </c>
      <c r="AA50" s="90">
        <v>1714</v>
      </c>
      <c r="AB50" s="90">
        <v>1429.7</v>
      </c>
      <c r="AC50" s="91">
        <v>1490</v>
      </c>
      <c r="AD50" s="90">
        <v>1335.2</v>
      </c>
      <c r="AE50" s="91">
        <v>1337.4</v>
      </c>
      <c r="AF50" s="91">
        <v>1186.5</v>
      </c>
      <c r="AG50" s="91">
        <v>1191.3</v>
      </c>
      <c r="AH50" s="91">
        <v>1140.9000000000001</v>
      </c>
      <c r="AI50" s="91">
        <v>1020.7809999999999</v>
      </c>
      <c r="AJ50" s="90">
        <v>1017.7247860120002</v>
      </c>
      <c r="AK50" s="90">
        <v>963.66232128399986</v>
      </c>
      <c r="AL50" s="90">
        <v>920.4</v>
      </c>
      <c r="AM50" s="90">
        <v>782.2</v>
      </c>
      <c r="AN50" s="90">
        <v>709.7</v>
      </c>
      <c r="AO50" s="90">
        <v>726.8</v>
      </c>
      <c r="AP50" s="91">
        <v>676.6</v>
      </c>
      <c r="AQ50" s="91">
        <v>674.92399999999998</v>
      </c>
      <c r="AR50" s="91">
        <v>592.20000000000005</v>
      </c>
      <c r="AS50" s="90">
        <v>651.79999999999995</v>
      </c>
      <c r="AT50" s="90">
        <v>604.6</v>
      </c>
      <c r="AU50" s="90">
        <v>577.20000000000005</v>
      </c>
      <c r="AV50" s="90">
        <v>499.2</v>
      </c>
      <c r="AW50" s="90">
        <v>499.1</v>
      </c>
      <c r="AX50" s="91">
        <v>483</v>
      </c>
      <c r="AY50" s="91">
        <v>512.79999999999995</v>
      </c>
      <c r="AZ50" s="91">
        <v>503.4</v>
      </c>
      <c r="BA50" s="90">
        <v>568.5</v>
      </c>
      <c r="BB50" s="90">
        <v>625.70000000000005</v>
      </c>
      <c r="BC50" s="1348">
        <v>683</v>
      </c>
      <c r="BD50" s="91">
        <v>871.6</v>
      </c>
      <c r="BE50" s="1348">
        <f>BE47+BE48+BE49</f>
        <v>951.464274864</v>
      </c>
      <c r="BF50" s="91">
        <v>1140.9000000000001</v>
      </c>
      <c r="BG50" s="91">
        <v>1183.5999999999999</v>
      </c>
      <c r="BH50" s="1348">
        <v>993.6</v>
      </c>
      <c r="BI50" s="1348">
        <v>1260.8</v>
      </c>
      <c r="BJ50" s="1348">
        <v>1066</v>
      </c>
      <c r="BK50" s="1348">
        <v>1080.4000000000001</v>
      </c>
      <c r="BL50" s="1348">
        <v>795.91490628600013</v>
      </c>
      <c r="BM50" s="1348">
        <v>1058.932</v>
      </c>
      <c r="BN50" s="445">
        <v>828.18399999999997</v>
      </c>
      <c r="BO50" s="83"/>
    </row>
    <row r="51" spans="8:70" ht="19.5" customHeight="1">
      <c r="H51" s="417" t="s">
        <v>356</v>
      </c>
      <c r="I51" s="308">
        <v>2.2734324511805404E-2</v>
      </c>
      <c r="J51" s="308">
        <v>2.3075757765815073E-2</v>
      </c>
      <c r="K51" s="308">
        <v>2.3953562108241261E-2</v>
      </c>
      <c r="L51" s="308">
        <v>1.8164453393516519E-2</v>
      </c>
      <c r="M51" s="308">
        <v>2.0810384596073189E-2</v>
      </c>
      <c r="N51" s="308">
        <v>2.9054720267098908E-2</v>
      </c>
      <c r="O51" s="308">
        <v>2.989897137572144E-2</v>
      </c>
      <c r="P51" s="308">
        <v>2.6200000000000001E-2</v>
      </c>
      <c r="Q51" s="308">
        <v>2.889077396350976E-2</v>
      </c>
      <c r="R51" s="308">
        <v>2.8193963025697523E-2</v>
      </c>
      <c r="S51" s="308">
        <v>2.9061064005883753E-2</v>
      </c>
      <c r="T51" s="308">
        <v>2.20198394068414E-2</v>
      </c>
      <c r="U51" s="308">
        <v>2.2052003584285735E-2</v>
      </c>
      <c r="V51" s="308">
        <v>2.1016474417812431E-2</v>
      </c>
      <c r="W51" s="308">
        <v>1.8008825356902344E-2</v>
      </c>
      <c r="X51" s="308">
        <v>1.9343056186130976E-2</v>
      </c>
      <c r="Y51" s="308">
        <v>1.9002342515084657E-2</v>
      </c>
      <c r="Z51" s="308">
        <v>1.6589168936588478E-2</v>
      </c>
      <c r="AA51" s="308">
        <v>1.54E-2</v>
      </c>
      <c r="AB51" s="308">
        <v>1.2800000000000001E-2</v>
      </c>
      <c r="AC51" s="367">
        <v>1.32E-2</v>
      </c>
      <c r="AD51" s="308">
        <v>1.15E-2</v>
      </c>
      <c r="AE51" s="367">
        <v>1.12E-2</v>
      </c>
      <c r="AF51" s="367">
        <v>9.9000000000000008E-3</v>
      </c>
      <c r="AG51" s="367">
        <v>9.7999999999999997E-3</v>
      </c>
      <c r="AH51" s="367">
        <v>8.9999999999999993E-3</v>
      </c>
      <c r="AI51" s="367">
        <v>7.696169187626176E-3</v>
      </c>
      <c r="AJ51" s="308">
        <v>7.66168029704718E-3</v>
      </c>
      <c r="AK51" s="308">
        <v>7.2759568302685719E-3</v>
      </c>
      <c r="AL51" s="308">
        <v>6.8999999999999999E-3</v>
      </c>
      <c r="AM51" s="308">
        <v>5.7000000000000002E-3</v>
      </c>
      <c r="AN51" s="308">
        <v>5.0000000000000001E-3</v>
      </c>
      <c r="AO51" s="308">
        <v>4.8999999999999998E-3</v>
      </c>
      <c r="AP51" s="367">
        <v>4.4000000000000003E-3</v>
      </c>
      <c r="AQ51" s="367">
        <v>4.4000000000000003E-3</v>
      </c>
      <c r="AR51" s="367">
        <v>3.8999999999999998E-3</v>
      </c>
      <c r="AS51" s="308">
        <v>4.1999999999999997E-3</v>
      </c>
      <c r="AT51" s="308">
        <v>3.8E-3</v>
      </c>
      <c r="AU51" s="308">
        <v>3.5000000000000001E-3</v>
      </c>
      <c r="AV51" s="308">
        <v>2.8999999999999998E-3</v>
      </c>
      <c r="AW51" s="308">
        <v>2.7000000000000001E-3</v>
      </c>
      <c r="AX51" s="367">
        <v>2.5000000000000001E-3</v>
      </c>
      <c r="AY51" s="367">
        <v>2.5999999999999999E-3</v>
      </c>
      <c r="AZ51" s="367">
        <v>2.5999999999999999E-3</v>
      </c>
      <c r="BA51" s="308">
        <v>2.8999999999999998E-3</v>
      </c>
      <c r="BB51" s="308">
        <v>3.0999999999999999E-3</v>
      </c>
      <c r="BC51" s="1337">
        <v>3.3E-3</v>
      </c>
      <c r="BD51" s="367">
        <v>4.1999999999999997E-3</v>
      </c>
      <c r="BE51" s="1337">
        <f>BE50/BE44</f>
        <v>4.4512900463923848E-3</v>
      </c>
      <c r="BF51" s="367">
        <v>5.1999999999999998E-3</v>
      </c>
      <c r="BG51" s="367">
        <v>5.3E-3</v>
      </c>
      <c r="BH51" s="1337">
        <v>4.4000000000000003E-3</v>
      </c>
      <c r="BI51" s="1337">
        <v>5.5999999999999999E-3</v>
      </c>
      <c r="BJ51" s="1337">
        <v>4.7000000000000002E-3</v>
      </c>
      <c r="BK51" s="1337">
        <v>4.7000000000000002E-3</v>
      </c>
      <c r="BL51" s="1337">
        <v>3.4189979707562809E-3</v>
      </c>
      <c r="BM51" s="1337">
        <v>4.4000000000000003E-3</v>
      </c>
      <c r="BN51" s="370">
        <v>3.3999999999999998E-3</v>
      </c>
      <c r="BO51" s="83"/>
    </row>
    <row r="52" spans="8:70" ht="19.5" customHeight="1">
      <c r="H52" s="416" t="s">
        <v>517</v>
      </c>
      <c r="I52" s="90">
        <v>2674</v>
      </c>
      <c r="J52" s="90">
        <v>2666.1</v>
      </c>
      <c r="K52" s="90">
        <v>2560.6983</v>
      </c>
      <c r="L52" s="90">
        <v>2313.8000000000002</v>
      </c>
      <c r="M52" s="90">
        <v>2030.9</v>
      </c>
      <c r="N52" s="90">
        <v>2485.1</v>
      </c>
      <c r="O52" s="90">
        <v>2473.9</v>
      </c>
      <c r="P52" s="90">
        <v>1928.2</v>
      </c>
      <c r="Q52" s="90">
        <v>2044.4</v>
      </c>
      <c r="R52" s="90">
        <v>1949.2</v>
      </c>
      <c r="S52" s="90">
        <v>1940.8</v>
      </c>
      <c r="T52" s="90">
        <v>1562.2</v>
      </c>
      <c r="U52" s="90">
        <v>1597.8</v>
      </c>
      <c r="V52" s="90">
        <v>1598.7460243959999</v>
      </c>
      <c r="W52" s="90">
        <v>1495.6</v>
      </c>
      <c r="X52" s="90">
        <v>1672.649718423</v>
      </c>
      <c r="Y52" s="90">
        <v>1677.4976217600001</v>
      </c>
      <c r="Z52" s="90">
        <v>1514.4496840100003</v>
      </c>
      <c r="AA52" s="90">
        <v>1495</v>
      </c>
      <c r="AB52" s="90">
        <v>1336.9</v>
      </c>
      <c r="AC52" s="91">
        <v>1412.4</v>
      </c>
      <c r="AD52" s="90">
        <v>1175.0999999999999</v>
      </c>
      <c r="AE52" s="91">
        <v>1183.2</v>
      </c>
      <c r="AF52" s="91">
        <v>1128.0999999999999</v>
      </c>
      <c r="AG52" s="91">
        <v>1291.9000000000001</v>
      </c>
      <c r="AH52" s="91">
        <v>1244.5</v>
      </c>
      <c r="AI52" s="91">
        <v>1144.03</v>
      </c>
      <c r="AJ52" s="90">
        <v>1151.3033458929999</v>
      </c>
      <c r="AK52" s="90">
        <v>1092.4216773490002</v>
      </c>
      <c r="AL52" s="90">
        <v>989.4</v>
      </c>
      <c r="AM52" s="90">
        <v>895.4</v>
      </c>
      <c r="AN52" s="90">
        <v>898.1</v>
      </c>
      <c r="AO52" s="90">
        <v>890.7</v>
      </c>
      <c r="AP52" s="91">
        <v>840.9</v>
      </c>
      <c r="AQ52" s="91">
        <v>870.4</v>
      </c>
      <c r="AR52" s="91">
        <v>914.8</v>
      </c>
      <c r="AS52" s="90">
        <v>921.7</v>
      </c>
      <c r="AT52" s="90">
        <v>924.7</v>
      </c>
      <c r="AU52" s="90">
        <v>922.5</v>
      </c>
      <c r="AV52" s="90">
        <v>1011.9</v>
      </c>
      <c r="AW52" s="90">
        <v>1065.1860000000001</v>
      </c>
      <c r="AX52" s="91">
        <v>1074.3</v>
      </c>
      <c r="AY52" s="91">
        <v>1136.5999999999999</v>
      </c>
      <c r="AZ52" s="91">
        <v>1133.5999999999999</v>
      </c>
      <c r="BA52" s="90">
        <v>1430.9</v>
      </c>
      <c r="BB52" s="90">
        <v>1614</v>
      </c>
      <c r="BC52" s="1348">
        <v>1578</v>
      </c>
      <c r="BD52" s="91">
        <v>1940.8</v>
      </c>
      <c r="BE52" s="1348">
        <v>1947.7</v>
      </c>
      <c r="BF52" s="91">
        <v>1931.9</v>
      </c>
      <c r="BG52" s="91">
        <v>1964.8</v>
      </c>
      <c r="BH52" s="1348">
        <v>1915.3</v>
      </c>
      <c r="BI52" s="1348">
        <v>2004.7</v>
      </c>
      <c r="BJ52" s="1348">
        <v>1977.2</v>
      </c>
      <c r="BK52" s="1348">
        <v>1826.6</v>
      </c>
      <c r="BL52" s="1348">
        <v>1725.5967900439998</v>
      </c>
      <c r="BM52" s="1348">
        <v>1777.5680285379999</v>
      </c>
      <c r="BN52" s="445">
        <v>1712.657702104</v>
      </c>
      <c r="BO52" s="83"/>
    </row>
    <row r="53" spans="8:70" ht="19.5" customHeight="1">
      <c r="H53" s="418" t="s">
        <v>518</v>
      </c>
      <c r="I53" s="90">
        <v>228.3</v>
      </c>
      <c r="J53" s="90">
        <v>236.6</v>
      </c>
      <c r="K53" s="90">
        <v>213.5</v>
      </c>
      <c r="L53" s="90">
        <v>186.4</v>
      </c>
      <c r="M53" s="90">
        <v>174.1</v>
      </c>
      <c r="N53" s="90">
        <v>119.7</v>
      </c>
      <c r="O53" s="90">
        <v>103.3</v>
      </c>
      <c r="P53" s="90">
        <v>360.8</v>
      </c>
      <c r="Q53" s="90">
        <v>375.4</v>
      </c>
      <c r="R53" s="90">
        <v>369.7</v>
      </c>
      <c r="S53" s="90">
        <v>558</v>
      </c>
      <c r="T53" s="90">
        <v>612.9</v>
      </c>
      <c r="U53" s="90">
        <v>643.9</v>
      </c>
      <c r="V53" s="90">
        <v>671.20801419058375</v>
      </c>
      <c r="W53" s="90">
        <v>585.5</v>
      </c>
      <c r="X53" s="90">
        <v>598.52169433356789</v>
      </c>
      <c r="Y53" s="90">
        <v>720.04740897625459</v>
      </c>
      <c r="Z53" s="90">
        <v>727.3112805339116</v>
      </c>
      <c r="AA53" s="90">
        <v>655.1</v>
      </c>
      <c r="AB53" s="90">
        <v>657.1</v>
      </c>
      <c r="AC53" s="91">
        <v>658.5</v>
      </c>
      <c r="AD53" s="90">
        <v>754.8</v>
      </c>
      <c r="AE53" s="91">
        <v>767</v>
      </c>
      <c r="AF53" s="91">
        <v>752.8</v>
      </c>
      <c r="AG53" s="91">
        <v>765.1</v>
      </c>
      <c r="AH53" s="91">
        <v>797.4</v>
      </c>
      <c r="AI53" s="91">
        <v>808.49099999999999</v>
      </c>
      <c r="AJ53" s="90">
        <v>809.94867852486493</v>
      </c>
      <c r="AK53" s="90">
        <v>825.37779611140627</v>
      </c>
      <c r="AL53" s="90">
        <v>856.6</v>
      </c>
      <c r="AM53" s="90">
        <v>831.5</v>
      </c>
      <c r="AN53" s="90">
        <v>858</v>
      </c>
      <c r="AO53" s="90">
        <v>945.5</v>
      </c>
      <c r="AP53" s="91">
        <v>927.4</v>
      </c>
      <c r="AQ53" s="91">
        <v>937.9</v>
      </c>
      <c r="AR53" s="91">
        <v>842.4</v>
      </c>
      <c r="AS53" s="90">
        <v>850.6</v>
      </c>
      <c r="AT53" s="90">
        <v>875.7</v>
      </c>
      <c r="AU53" s="90">
        <v>936.2</v>
      </c>
      <c r="AV53" s="90">
        <v>1067.3</v>
      </c>
      <c r="AW53" s="90">
        <v>1118.271</v>
      </c>
      <c r="AX53" s="91">
        <v>1187.2</v>
      </c>
      <c r="AY53" s="91">
        <v>1245.0999999999999</v>
      </c>
      <c r="AZ53" s="91">
        <v>1321.2</v>
      </c>
      <c r="BA53" s="90">
        <v>993.8</v>
      </c>
      <c r="BB53" s="90">
        <v>777.6</v>
      </c>
      <c r="BC53" s="1348">
        <v>792.3</v>
      </c>
      <c r="BD53" s="91">
        <v>884.4</v>
      </c>
      <c r="BE53" s="1348">
        <v>794.8</v>
      </c>
      <c r="BF53" s="91">
        <v>819.9</v>
      </c>
      <c r="BG53" s="91">
        <v>787.8</v>
      </c>
      <c r="BH53" s="1348">
        <v>755.9</v>
      </c>
      <c r="BI53" s="1348">
        <v>781.9</v>
      </c>
      <c r="BJ53" s="1348">
        <v>757.7</v>
      </c>
      <c r="BK53" s="1348">
        <v>913.7</v>
      </c>
      <c r="BL53" s="1348">
        <v>917.78504137797825</v>
      </c>
      <c r="BM53" s="1348">
        <v>974.38913859224397</v>
      </c>
      <c r="BN53" s="445">
        <v>1027.4322153647199</v>
      </c>
      <c r="BO53" s="83"/>
      <c r="BP53" s="401"/>
      <c r="BQ53" s="401"/>
      <c r="BR53" s="401"/>
    </row>
    <row r="54" spans="8:70" ht="19.5" customHeight="1">
      <c r="H54" s="424" t="s">
        <v>519</v>
      </c>
      <c r="I54" s="407">
        <v>1.1622549658799497</v>
      </c>
      <c r="J54" s="407">
        <v>1.1148233326364205</v>
      </c>
      <c r="K54" s="407">
        <v>1.0429268521158312</v>
      </c>
      <c r="L54" s="407">
        <v>1.2914713105603932</v>
      </c>
      <c r="M54" s="407">
        <v>1</v>
      </c>
      <c r="N54" s="407">
        <v>0.84587630620511245</v>
      </c>
      <c r="O54" s="407">
        <v>0.82463333333333333</v>
      </c>
      <c r="P54" s="407">
        <v>0.75041836933255501</v>
      </c>
      <c r="Q54" s="407">
        <v>0.70954083226321463</v>
      </c>
      <c r="R54" s="407">
        <v>0.6962174518698433</v>
      </c>
      <c r="S54" s="407">
        <v>0.66917215460469603</v>
      </c>
      <c r="T54" s="407">
        <v>0.71782382943528</v>
      </c>
      <c r="U54" s="407">
        <v>0.71190518624131183</v>
      </c>
      <c r="V54" s="407">
        <v>0.71983161836830256</v>
      </c>
      <c r="W54" s="407">
        <v>0.7724807602913073</v>
      </c>
      <c r="X54" s="407">
        <v>0.80450662229955272</v>
      </c>
      <c r="Y54" s="407">
        <v>0.81222951714520897</v>
      </c>
      <c r="Z54" s="407">
        <v>0.8277943066466249</v>
      </c>
      <c r="AA54" s="407">
        <v>0.87222870478413073</v>
      </c>
      <c r="AB54" s="407">
        <v>0.93509127789046653</v>
      </c>
      <c r="AC54" s="408">
        <v>0.94791946308724839</v>
      </c>
      <c r="AD54" s="407">
        <v>0.88009286998202507</v>
      </c>
      <c r="AE54" s="408">
        <v>0.88470165993719152</v>
      </c>
      <c r="AF54" s="408">
        <v>0.95077960387694893</v>
      </c>
      <c r="AG54" s="408">
        <v>1.0844455636699406</v>
      </c>
      <c r="AH54" s="408">
        <v>1.0908055044263301</v>
      </c>
      <c r="AI54" s="408">
        <v>1.1207399040538568</v>
      </c>
      <c r="AJ54" s="407">
        <v>1.1312521437199474</v>
      </c>
      <c r="AK54" s="407">
        <v>1.133614600489349</v>
      </c>
      <c r="AL54" s="407">
        <v>1.075</v>
      </c>
      <c r="AM54" s="407">
        <v>1.1447000000000001</v>
      </c>
      <c r="AN54" s="407">
        <v>1.2654000000000001</v>
      </c>
      <c r="AO54" s="407">
        <v>1.2255</v>
      </c>
      <c r="AP54" s="408">
        <v>1.2426999999999999</v>
      </c>
      <c r="AQ54" s="408">
        <v>1.2896000000000001</v>
      </c>
      <c r="AR54" s="408">
        <v>1.5448</v>
      </c>
      <c r="AS54" s="407">
        <v>1.4140999999999999</v>
      </c>
      <c r="AT54" s="407">
        <v>1.5294000000000001</v>
      </c>
      <c r="AU54" s="407">
        <v>1.5981000000000001</v>
      </c>
      <c r="AV54" s="407">
        <v>2.0265</v>
      </c>
      <c r="AW54" s="407">
        <v>2.1339999999999999</v>
      </c>
      <c r="AX54" s="408">
        <v>2.2242999999999999</v>
      </c>
      <c r="AY54" s="408">
        <v>2.2166000000000001</v>
      </c>
      <c r="AZ54" s="408">
        <v>2.2519</v>
      </c>
      <c r="BA54" s="407">
        <v>2.5169999999999999</v>
      </c>
      <c r="BB54" s="407">
        <v>2.5840000000000001</v>
      </c>
      <c r="BC54" s="1368">
        <v>2.3104</v>
      </c>
      <c r="BD54" s="408">
        <v>2.2267000000000001</v>
      </c>
      <c r="BE54" s="1368">
        <f>BE52/BE50</f>
        <v>2.0470553140614758</v>
      </c>
      <c r="BF54" s="408">
        <v>1.6933</v>
      </c>
      <c r="BG54" s="408">
        <v>1.66</v>
      </c>
      <c r="BH54" s="1368">
        <v>1.9276</v>
      </c>
      <c r="BI54" s="1368">
        <v>1.5901000000000001</v>
      </c>
      <c r="BJ54" s="1368">
        <v>1.855</v>
      </c>
      <c r="BK54" s="1368">
        <v>1.6907000000000001</v>
      </c>
      <c r="BL54" s="1368">
        <v>2.1680669333059739</v>
      </c>
      <c r="BM54" s="1368">
        <v>1.6786000000000001</v>
      </c>
      <c r="BN54" s="597">
        <f>BN52/BN50</f>
        <v>2.0679676280923083</v>
      </c>
      <c r="BO54" s="83"/>
    </row>
    <row r="55" spans="8:70" ht="19.5" customHeight="1">
      <c r="H55" s="434" t="s">
        <v>514</v>
      </c>
      <c r="I55" s="543"/>
      <c r="J55" s="543"/>
      <c r="K55" s="543"/>
      <c r="L55" s="543"/>
      <c r="M55" s="543"/>
      <c r="N55" s="543"/>
      <c r="O55" s="543"/>
      <c r="P55" s="543"/>
      <c r="Q55" s="543"/>
      <c r="R55" s="543"/>
      <c r="S55" s="543"/>
      <c r="T55" s="543"/>
      <c r="U55" s="543"/>
      <c r="V55" s="543"/>
      <c r="W55" s="543"/>
      <c r="X55" s="543"/>
      <c r="Y55" s="543"/>
      <c r="Z55" s="543"/>
      <c r="AA55" s="543"/>
      <c r="AB55" s="543"/>
      <c r="AC55" s="621"/>
      <c r="AD55" s="543"/>
      <c r="AE55" s="621"/>
      <c r="AF55" s="621"/>
      <c r="AG55" s="621"/>
      <c r="AH55" s="621"/>
      <c r="AI55" s="621"/>
      <c r="AJ55" s="543"/>
      <c r="AK55" s="543"/>
      <c r="AL55" s="543"/>
      <c r="AM55" s="543"/>
      <c r="AN55" s="543"/>
      <c r="AO55" s="543"/>
      <c r="AP55" s="621"/>
      <c r="AQ55" s="621"/>
      <c r="AR55" s="621"/>
      <c r="AS55" s="543"/>
      <c r="AT55" s="543"/>
      <c r="AU55" s="543"/>
      <c r="AV55" s="543"/>
      <c r="AW55" s="543"/>
      <c r="AX55" s="543"/>
      <c r="AY55" s="543"/>
      <c r="AZ55" s="621"/>
      <c r="BA55" s="543"/>
      <c r="BB55" s="543"/>
      <c r="BC55" s="543"/>
      <c r="BD55" s="543"/>
      <c r="BE55" s="1492"/>
      <c r="BF55" s="621"/>
      <c r="BG55" s="543"/>
      <c r="BH55" s="543"/>
      <c r="BI55" s="543"/>
      <c r="BJ55" s="543"/>
      <c r="BK55" s="543"/>
      <c r="BL55" s="543"/>
      <c r="BM55" s="543"/>
      <c r="BN55" s="543"/>
      <c r="BO55" s="83"/>
    </row>
    <row r="56" spans="8:70" ht="19.5" customHeight="1">
      <c r="H56" s="543"/>
      <c r="I56" s="543"/>
      <c r="J56" s="543"/>
      <c r="K56" s="543"/>
      <c r="L56" s="543"/>
      <c r="M56" s="543"/>
      <c r="N56" s="543"/>
      <c r="O56" s="543"/>
      <c r="P56" s="543"/>
      <c r="Q56" s="543"/>
      <c r="R56" s="543"/>
      <c r="S56" s="543"/>
      <c r="T56" s="543"/>
      <c r="U56" s="543"/>
      <c r="V56" s="543"/>
      <c r="W56" s="543"/>
      <c r="X56" s="543"/>
      <c r="Y56" s="543"/>
      <c r="Z56" s="543"/>
      <c r="AA56" s="543"/>
      <c r="AB56" s="543"/>
      <c r="AC56" s="621"/>
      <c r="AD56" s="543"/>
      <c r="AE56" s="621"/>
      <c r="AF56" s="621"/>
      <c r="AG56" s="621"/>
      <c r="AH56" s="621"/>
      <c r="AI56" s="621"/>
      <c r="AJ56" s="543"/>
      <c r="AK56" s="543"/>
      <c r="AL56" s="543"/>
      <c r="AM56" s="543"/>
      <c r="AN56" s="543"/>
      <c r="AO56" s="543"/>
      <c r="AP56" s="621"/>
      <c r="AQ56" s="543"/>
      <c r="AR56" s="621"/>
      <c r="AS56" s="543"/>
      <c r="AT56" s="543"/>
      <c r="AU56" s="543"/>
      <c r="AV56" s="543"/>
      <c r="AW56" s="543"/>
      <c r="AX56" s="543"/>
      <c r="AY56" s="543"/>
      <c r="AZ56" s="621"/>
      <c r="BA56" s="543"/>
      <c r="BB56" s="543"/>
      <c r="BC56" s="543"/>
      <c r="BD56" s="543"/>
      <c r="BE56" s="1492"/>
      <c r="BF56" s="543"/>
      <c r="BG56" s="543"/>
      <c r="BH56" s="543"/>
      <c r="BI56" s="543"/>
      <c r="BJ56" s="543"/>
      <c r="BK56" s="543"/>
      <c r="BL56" s="543"/>
      <c r="BM56" s="543"/>
      <c r="BN56" s="543"/>
      <c r="BO56" s="83"/>
    </row>
    <row r="57" spans="8:70" ht="19.5" customHeight="1">
      <c r="AI57" s="38"/>
      <c r="BO57" s="83"/>
    </row>
    <row r="58" spans="8:70" ht="19.5" customHeight="1">
      <c r="H58" s="264" t="s">
        <v>521</v>
      </c>
      <c r="I58" s="136"/>
      <c r="J58" s="136"/>
      <c r="K58" s="136"/>
      <c r="L58" s="136"/>
      <c r="M58" s="136"/>
      <c r="N58" s="136"/>
      <c r="O58" s="136"/>
      <c r="P58" s="136"/>
      <c r="Q58" s="136"/>
      <c r="R58" s="136"/>
      <c r="S58" s="136"/>
      <c r="T58" s="136"/>
      <c r="U58" s="136"/>
      <c r="V58" s="136"/>
      <c r="W58" s="136"/>
      <c r="X58" s="136"/>
      <c r="Y58" s="136"/>
      <c r="Z58" s="136"/>
      <c r="AA58" s="136"/>
      <c r="AB58" s="136"/>
      <c r="AC58" s="137"/>
      <c r="AD58" s="136"/>
      <c r="AE58" s="137"/>
      <c r="AF58" s="137"/>
      <c r="AG58" s="137"/>
      <c r="AH58" s="137"/>
      <c r="AI58" s="137"/>
      <c r="AJ58" s="136"/>
      <c r="AK58" s="136"/>
      <c r="AL58" s="136"/>
      <c r="AM58" s="136"/>
      <c r="AN58" s="136"/>
      <c r="AO58" s="136"/>
      <c r="AP58" s="137"/>
      <c r="AQ58" s="136"/>
      <c r="AR58" s="137"/>
      <c r="AS58" s="136"/>
      <c r="AT58" s="136"/>
      <c r="AU58" s="136"/>
      <c r="AV58" s="136"/>
      <c r="AW58" s="136"/>
      <c r="AX58" s="136"/>
      <c r="AY58" s="136"/>
      <c r="AZ58" s="137"/>
      <c r="BA58" s="136"/>
      <c r="BB58" s="136"/>
      <c r="BC58" s="136"/>
      <c r="BD58" s="136"/>
      <c r="BE58" s="136"/>
      <c r="BF58" s="136"/>
      <c r="BG58" s="136"/>
      <c r="BH58" s="136"/>
      <c r="BI58" s="136"/>
      <c r="BJ58" s="136"/>
      <c r="BK58" s="136"/>
      <c r="BL58" s="136"/>
      <c r="BM58" s="136"/>
      <c r="BN58" s="136"/>
      <c r="BO58" s="83"/>
    </row>
    <row r="59" spans="8:70" ht="19.5" customHeight="1" thickBot="1">
      <c r="H59" s="77" t="s">
        <v>39</v>
      </c>
      <c r="I59" s="78" t="s">
        <v>40</v>
      </c>
      <c r="J59" s="78" t="s">
        <v>41</v>
      </c>
      <c r="K59" s="78" t="s">
        <v>42</v>
      </c>
      <c r="L59" s="78" t="s">
        <v>43</v>
      </c>
      <c r="M59" s="78" t="s">
        <v>44</v>
      </c>
      <c r="N59" s="78" t="s">
        <v>45</v>
      </c>
      <c r="O59" s="78" t="s">
        <v>46</v>
      </c>
      <c r="P59" s="78" t="s">
        <v>47</v>
      </c>
      <c r="Q59" s="78" t="s">
        <v>48</v>
      </c>
      <c r="R59" s="78" t="s">
        <v>49</v>
      </c>
      <c r="S59" s="78" t="s">
        <v>50</v>
      </c>
      <c r="T59" s="78" t="s">
        <v>51</v>
      </c>
      <c r="U59" s="78" t="s">
        <v>52</v>
      </c>
      <c r="V59" s="78" t="s">
        <v>53</v>
      </c>
      <c r="W59" s="78" t="s">
        <v>54</v>
      </c>
      <c r="X59" s="78" t="s">
        <v>55</v>
      </c>
      <c r="Y59" s="78" t="s">
        <v>56</v>
      </c>
      <c r="Z59" s="78" t="s">
        <v>57</v>
      </c>
      <c r="AA59" s="78" t="s">
        <v>58</v>
      </c>
      <c r="AB59" s="78" t="s">
        <v>128</v>
      </c>
      <c r="AC59" s="78" t="s">
        <v>129</v>
      </c>
      <c r="AD59" s="78" t="s">
        <v>61</v>
      </c>
      <c r="AE59" s="78" t="s">
        <v>62</v>
      </c>
      <c r="AF59" s="78" t="s">
        <v>63</v>
      </c>
      <c r="AG59" s="78" t="s">
        <v>64</v>
      </c>
      <c r="AH59" s="78" t="s">
        <v>407</v>
      </c>
      <c r="AI59" s="78" t="s">
        <v>178</v>
      </c>
      <c r="AJ59" s="78" t="s">
        <v>179</v>
      </c>
      <c r="AK59" s="78" t="s">
        <v>408</v>
      </c>
      <c r="AL59" s="78" t="s">
        <v>497</v>
      </c>
      <c r="AM59" s="78" t="s">
        <v>409</v>
      </c>
      <c r="AN59" s="78" t="s">
        <v>341</v>
      </c>
      <c r="AO59" s="78" t="s">
        <v>342</v>
      </c>
      <c r="AP59" s="78" t="s">
        <v>185</v>
      </c>
      <c r="AQ59" s="78" t="s">
        <v>186</v>
      </c>
      <c r="AR59" s="81" t="s">
        <v>187</v>
      </c>
      <c r="AS59" s="81" t="s">
        <v>345</v>
      </c>
      <c r="AT59" s="81" t="s">
        <v>411</v>
      </c>
      <c r="AU59" s="81" t="s">
        <v>347</v>
      </c>
      <c r="AV59" s="81" t="s">
        <v>348</v>
      </c>
      <c r="AW59" s="81" t="s">
        <v>192</v>
      </c>
      <c r="AX59" s="81" t="s">
        <v>193</v>
      </c>
      <c r="AY59" s="81" t="s">
        <v>194</v>
      </c>
      <c r="AZ59" s="81" t="s">
        <v>195</v>
      </c>
      <c r="BA59" s="81" t="str">
        <f>BA8</f>
        <v>Mar. 23</v>
      </c>
      <c r="BB59" s="81" t="str">
        <f t="shared" ref="BB59:BJ59" si="2">BB8</f>
        <v>Jun. 23</v>
      </c>
      <c r="BC59" s="81" t="str">
        <f t="shared" si="2"/>
        <v>Sep. 23</v>
      </c>
      <c r="BD59" s="81" t="str">
        <f t="shared" si="2"/>
        <v>Dec. 23</v>
      </c>
      <c r="BE59" s="81" t="str">
        <f t="shared" si="2"/>
        <v>Mar. 24</v>
      </c>
      <c r="BF59" s="81" t="str">
        <f t="shared" si="2"/>
        <v>Jun. 24</v>
      </c>
      <c r="BG59" s="81" t="str">
        <f t="shared" si="2"/>
        <v>Sep. 24</v>
      </c>
      <c r="BH59" s="81" t="str">
        <f t="shared" si="2"/>
        <v>Dec. 24</v>
      </c>
      <c r="BI59" s="81" t="str">
        <f t="shared" si="2"/>
        <v>Mar. 25</v>
      </c>
      <c r="BJ59" s="81" t="str">
        <f t="shared" si="2"/>
        <v>Jun. 25</v>
      </c>
      <c r="BK59" s="81" t="s">
        <v>858</v>
      </c>
      <c r="BL59" s="81" t="str">
        <f>BL43</f>
        <v>Dec. 25</v>
      </c>
      <c r="BM59" s="1778" t="str">
        <f>BM43</f>
        <v>Mar. 26</v>
      </c>
      <c r="BN59" s="81" t="str">
        <f t="shared" ref="BN59" si="3">BN8</f>
        <v>Jun. 26(E)</v>
      </c>
      <c r="BO59" s="83"/>
    </row>
    <row r="60" spans="8:70" ht="19.5" customHeight="1">
      <c r="H60" s="330" t="s">
        <v>522</v>
      </c>
      <c r="I60" s="198">
        <v>264.10000000000002</v>
      </c>
      <c r="J60" s="198">
        <v>308.2</v>
      </c>
      <c r="K60" s="198">
        <v>458.7</v>
      </c>
      <c r="L60" s="198">
        <v>707</v>
      </c>
      <c r="M60" s="198">
        <v>259.5</v>
      </c>
      <c r="N60" s="198">
        <v>245.6</v>
      </c>
      <c r="O60" s="198">
        <v>420</v>
      </c>
      <c r="P60" s="198">
        <v>792.2</v>
      </c>
      <c r="Q60" s="198">
        <v>167.7</v>
      </c>
      <c r="R60" s="198">
        <v>361.1</v>
      </c>
      <c r="S60" s="198">
        <v>365.5</v>
      </c>
      <c r="T60" s="198">
        <v>768.4</v>
      </c>
      <c r="U60" s="198">
        <v>207.8</v>
      </c>
      <c r="V60" s="198">
        <v>264.39999999999998</v>
      </c>
      <c r="W60" s="198">
        <v>324.5</v>
      </c>
      <c r="X60" s="198">
        <v>209</v>
      </c>
      <c r="Y60" s="198">
        <v>183</v>
      </c>
      <c r="Z60" s="198">
        <v>363.29999999999995</v>
      </c>
      <c r="AA60" s="198">
        <v>179.2</v>
      </c>
      <c r="AB60" s="198">
        <v>262.5</v>
      </c>
      <c r="AC60" s="199">
        <v>146.69999999999999</v>
      </c>
      <c r="AD60" s="198">
        <v>214.4</v>
      </c>
      <c r="AE60" s="199">
        <v>174.5</v>
      </c>
      <c r="AF60" s="199">
        <v>139.1</v>
      </c>
      <c r="AG60" s="199">
        <v>119.8</v>
      </c>
      <c r="AH60" s="199">
        <v>127.9</v>
      </c>
      <c r="AI60" s="199">
        <v>152.1</v>
      </c>
      <c r="AJ60" s="198">
        <v>133.5</v>
      </c>
      <c r="AK60" s="198">
        <v>133.80000000000001</v>
      </c>
      <c r="AL60" s="198">
        <v>127.69999999999999</v>
      </c>
      <c r="AM60" s="198">
        <v>149</v>
      </c>
      <c r="AN60" s="198">
        <v>135.30000000000001</v>
      </c>
      <c r="AO60" s="198">
        <v>121.7</v>
      </c>
      <c r="AP60" s="203">
        <v>141.5</v>
      </c>
      <c r="AQ60" s="203">
        <v>144.69999999999999</v>
      </c>
      <c r="AR60" s="203">
        <v>129.9</v>
      </c>
      <c r="AS60" s="202">
        <v>106.8</v>
      </c>
      <c r="AT60" s="202">
        <v>100.8</v>
      </c>
      <c r="AU60" s="202">
        <v>102.8</v>
      </c>
      <c r="AV60" s="202">
        <v>86.9</v>
      </c>
      <c r="AW60" s="198">
        <v>80.727999999999994</v>
      </c>
      <c r="AX60" s="199">
        <v>87.4</v>
      </c>
      <c r="AY60" s="199">
        <v>103.9</v>
      </c>
      <c r="AZ60" s="199">
        <v>93.4</v>
      </c>
      <c r="BA60" s="198">
        <v>91.6</v>
      </c>
      <c r="BB60" s="198">
        <v>109.3</v>
      </c>
      <c r="BC60" s="1372">
        <v>115.4</v>
      </c>
      <c r="BD60" s="199">
        <v>134.19999999999999</v>
      </c>
      <c r="BE60" s="1372">
        <v>114.8</v>
      </c>
      <c r="BF60" s="199">
        <v>114.3</v>
      </c>
      <c r="BG60" s="199">
        <v>130.1</v>
      </c>
      <c r="BH60" s="1372">
        <v>270.2</v>
      </c>
      <c r="BI60" s="1372">
        <v>126.9</v>
      </c>
      <c r="BJ60" s="1372">
        <v>276.7</v>
      </c>
      <c r="BK60" s="1372">
        <v>186.79054183</v>
      </c>
      <c r="BL60" s="1372">
        <v>381.89615258600008</v>
      </c>
      <c r="BM60" s="1372">
        <v>146.10000000000002</v>
      </c>
      <c r="BN60" s="622">
        <v>187.0237427816854</v>
      </c>
      <c r="BO60" s="83"/>
    </row>
    <row r="61" spans="8:70" ht="19.5" customHeight="1">
      <c r="H61" s="294" t="s">
        <v>523</v>
      </c>
      <c r="I61" s="83">
        <v>80.5</v>
      </c>
      <c r="J61" s="83">
        <v>96.3</v>
      </c>
      <c r="K61" s="83">
        <v>117.8</v>
      </c>
      <c r="L61" s="83">
        <v>167.4</v>
      </c>
      <c r="M61" s="83">
        <v>100.2</v>
      </c>
      <c r="N61" s="83">
        <v>120.5</v>
      </c>
      <c r="O61" s="83">
        <v>190.6</v>
      </c>
      <c r="P61" s="83">
        <v>178.8</v>
      </c>
      <c r="Q61" s="83">
        <v>57.7</v>
      </c>
      <c r="R61" s="83">
        <v>109.9</v>
      </c>
      <c r="S61" s="83">
        <v>188.5</v>
      </c>
      <c r="T61" s="83">
        <v>167.4</v>
      </c>
      <c r="U61" s="83">
        <v>74.900000000000006</v>
      </c>
      <c r="V61" s="83">
        <v>78.900000000000006</v>
      </c>
      <c r="W61" s="83">
        <v>74.099999999999994</v>
      </c>
      <c r="X61" s="83">
        <v>70</v>
      </c>
      <c r="Y61" s="83">
        <v>50.2</v>
      </c>
      <c r="Z61" s="83">
        <v>59.9</v>
      </c>
      <c r="AA61" s="83">
        <v>72.5</v>
      </c>
      <c r="AB61" s="83">
        <v>70.8</v>
      </c>
      <c r="AC61" s="84">
        <v>66.400000000000006</v>
      </c>
      <c r="AD61" s="83">
        <v>63</v>
      </c>
      <c r="AE61" s="84">
        <v>77.8</v>
      </c>
      <c r="AF61" s="84">
        <v>68.599999999999994</v>
      </c>
      <c r="AG61" s="84">
        <v>72.900000000000006</v>
      </c>
      <c r="AH61" s="84">
        <v>73.3</v>
      </c>
      <c r="AI61" s="84">
        <v>73.2</v>
      </c>
      <c r="AJ61" s="83">
        <v>78.2</v>
      </c>
      <c r="AK61" s="83">
        <v>75.3</v>
      </c>
      <c r="AL61" s="83">
        <v>77.500000000000014</v>
      </c>
      <c r="AM61" s="83">
        <v>89.4</v>
      </c>
      <c r="AN61" s="83">
        <v>79.400000000000006</v>
      </c>
      <c r="AO61" s="83">
        <v>81.5</v>
      </c>
      <c r="AP61" s="84">
        <v>85.4</v>
      </c>
      <c r="AQ61" s="84">
        <v>81.8</v>
      </c>
      <c r="AR61" s="84">
        <v>78</v>
      </c>
      <c r="AS61" s="83">
        <v>64.2</v>
      </c>
      <c r="AT61" s="83">
        <v>57.6</v>
      </c>
      <c r="AU61" s="84">
        <v>56</v>
      </c>
      <c r="AV61" s="84">
        <v>49.9</v>
      </c>
      <c r="AW61" s="192">
        <v>54.3</v>
      </c>
      <c r="AX61" s="193">
        <v>55.1</v>
      </c>
      <c r="AY61" s="193">
        <v>51.1</v>
      </c>
      <c r="AZ61" s="193">
        <v>53.7</v>
      </c>
      <c r="BA61" s="192">
        <v>55.7</v>
      </c>
      <c r="BB61" s="192">
        <v>68.599999999999994</v>
      </c>
      <c r="BC61" s="1322">
        <v>61.8</v>
      </c>
      <c r="BD61" s="193">
        <v>69.5</v>
      </c>
      <c r="BE61" s="1322">
        <v>60.8</v>
      </c>
      <c r="BF61" s="193">
        <v>66.7</v>
      </c>
      <c r="BG61" s="193">
        <v>68.599999999999994</v>
      </c>
      <c r="BH61" s="1322">
        <v>67.900000000000006</v>
      </c>
      <c r="BI61" s="1322">
        <v>71.599999999999994</v>
      </c>
      <c r="BJ61" s="1322">
        <v>80.599999999999994</v>
      </c>
      <c r="BK61" s="1322">
        <v>78.630326811999993</v>
      </c>
      <c r="BL61" s="1322">
        <v>79.508377115000002</v>
      </c>
      <c r="BM61" s="1322">
        <v>77.7</v>
      </c>
      <c r="BN61" s="195">
        <v>76.883795937000002</v>
      </c>
      <c r="BO61" s="83"/>
    </row>
    <row r="62" spans="8:70" ht="19.5" customHeight="1">
      <c r="H62" s="294" t="s">
        <v>524</v>
      </c>
      <c r="I62" s="83">
        <v>183.6</v>
      </c>
      <c r="J62" s="83">
        <v>211.9</v>
      </c>
      <c r="K62" s="83">
        <v>340.9</v>
      </c>
      <c r="L62" s="83">
        <v>539.6</v>
      </c>
      <c r="M62" s="83">
        <v>159.30000000000001</v>
      </c>
      <c r="N62" s="83">
        <v>125.1</v>
      </c>
      <c r="O62" s="83">
        <v>229.4</v>
      </c>
      <c r="P62" s="83">
        <v>613.4</v>
      </c>
      <c r="Q62" s="83">
        <v>110</v>
      </c>
      <c r="R62" s="83">
        <v>251.2</v>
      </c>
      <c r="S62" s="83">
        <v>177</v>
      </c>
      <c r="T62" s="83">
        <v>601</v>
      </c>
      <c r="U62" s="83">
        <v>132.9</v>
      </c>
      <c r="V62" s="83">
        <v>185.5</v>
      </c>
      <c r="W62" s="83">
        <v>250.4</v>
      </c>
      <c r="X62" s="83">
        <v>139</v>
      </c>
      <c r="Y62" s="83">
        <v>132.80000000000001</v>
      </c>
      <c r="Z62" s="83">
        <v>303.39999999999998</v>
      </c>
      <c r="AA62" s="83">
        <v>106.7</v>
      </c>
      <c r="AB62" s="83">
        <v>191.7</v>
      </c>
      <c r="AC62" s="84">
        <v>80.3</v>
      </c>
      <c r="AD62" s="83">
        <v>151.4</v>
      </c>
      <c r="AE62" s="84">
        <v>96.7</v>
      </c>
      <c r="AF62" s="84">
        <v>70.5</v>
      </c>
      <c r="AG62" s="84">
        <v>46.9</v>
      </c>
      <c r="AH62" s="84">
        <v>54.6</v>
      </c>
      <c r="AI62" s="84">
        <v>78.900000000000006</v>
      </c>
      <c r="AJ62" s="83">
        <v>55.3</v>
      </c>
      <c r="AK62" s="83">
        <v>58.5</v>
      </c>
      <c r="AL62" s="83">
        <v>50.2</v>
      </c>
      <c r="AM62" s="83">
        <v>59.6</v>
      </c>
      <c r="AN62" s="83">
        <v>55.9</v>
      </c>
      <c r="AO62" s="83">
        <v>40.200000000000003</v>
      </c>
      <c r="AP62" s="84">
        <v>56.1</v>
      </c>
      <c r="AQ62" s="84">
        <v>62.9</v>
      </c>
      <c r="AR62" s="84">
        <v>51.9</v>
      </c>
      <c r="AS62" s="83">
        <v>42.6</v>
      </c>
      <c r="AT62" s="83">
        <v>43.2</v>
      </c>
      <c r="AU62" s="84">
        <v>46.7</v>
      </c>
      <c r="AV62" s="84">
        <v>37</v>
      </c>
      <c r="AW62" s="83">
        <v>26.351999999999997</v>
      </c>
      <c r="AX62" s="84">
        <v>32.299999999999997</v>
      </c>
      <c r="AY62" s="84">
        <v>52.8</v>
      </c>
      <c r="AZ62" s="84">
        <v>39.700000000000003</v>
      </c>
      <c r="BA62" s="83">
        <v>35.9</v>
      </c>
      <c r="BB62" s="83">
        <v>40.700000000000003</v>
      </c>
      <c r="BC62" s="1370">
        <v>53.6</v>
      </c>
      <c r="BD62" s="84">
        <v>64.7</v>
      </c>
      <c r="BE62" s="1370">
        <v>54</v>
      </c>
      <c r="BF62" s="84">
        <v>47.6</v>
      </c>
      <c r="BG62" s="84">
        <v>61.5</v>
      </c>
      <c r="BH62" s="1370">
        <v>202.3</v>
      </c>
      <c r="BI62" s="1370">
        <v>55.3</v>
      </c>
      <c r="BJ62" s="1370">
        <v>196.1</v>
      </c>
      <c r="BK62" s="1370">
        <v>108.160215018</v>
      </c>
      <c r="BL62" s="1370">
        <v>302.38777547100005</v>
      </c>
      <c r="BM62" s="1370">
        <v>68.400000000000006</v>
      </c>
      <c r="BN62" s="623">
        <v>110.13994684468541</v>
      </c>
      <c r="BO62" s="83"/>
    </row>
    <row r="63" spans="8:70" ht="19.5" customHeight="1">
      <c r="H63" s="330" t="s">
        <v>525</v>
      </c>
      <c r="I63" s="198">
        <v>0</v>
      </c>
      <c r="J63" s="198">
        <v>263.3</v>
      </c>
      <c r="K63" s="198">
        <v>47.3</v>
      </c>
      <c r="L63" s="198">
        <v>531.20000000000005</v>
      </c>
      <c r="M63" s="198">
        <v>175.4</v>
      </c>
      <c r="N63" s="198">
        <v>233.1</v>
      </c>
      <c r="O63" s="198">
        <v>202.4</v>
      </c>
      <c r="P63" s="198">
        <v>492.7</v>
      </c>
      <c r="Q63" s="198">
        <v>0</v>
      </c>
      <c r="R63" s="198">
        <v>179.89999999999998</v>
      </c>
      <c r="S63" s="198">
        <v>262.8</v>
      </c>
      <c r="T63" s="198">
        <v>401.40000000000003</v>
      </c>
      <c r="U63" s="198">
        <v>0</v>
      </c>
      <c r="V63" s="198">
        <v>166.9</v>
      </c>
      <c r="W63" s="198">
        <v>128.6</v>
      </c>
      <c r="X63" s="198">
        <v>142.1</v>
      </c>
      <c r="Y63" s="198">
        <v>0</v>
      </c>
      <c r="Z63" s="198">
        <v>136.4</v>
      </c>
      <c r="AA63" s="198">
        <v>93.3</v>
      </c>
      <c r="AB63" s="198">
        <v>94</v>
      </c>
      <c r="AC63" s="199">
        <v>0</v>
      </c>
      <c r="AD63" s="198">
        <v>112.3</v>
      </c>
      <c r="AE63" s="199">
        <v>0</v>
      </c>
      <c r="AF63" s="199">
        <v>153.80000000000001</v>
      </c>
      <c r="AG63" s="199">
        <v>0</v>
      </c>
      <c r="AH63" s="199">
        <v>90.1</v>
      </c>
      <c r="AI63" s="199">
        <v>0</v>
      </c>
      <c r="AJ63" s="198">
        <v>104.5</v>
      </c>
      <c r="AK63" s="198">
        <v>0</v>
      </c>
      <c r="AL63" s="198">
        <v>75.599999999999994</v>
      </c>
      <c r="AM63" s="198">
        <v>0</v>
      </c>
      <c r="AN63" s="202">
        <v>115.9</v>
      </c>
      <c r="AO63" s="198">
        <v>0</v>
      </c>
      <c r="AP63" s="199">
        <v>86.7</v>
      </c>
      <c r="AQ63" s="199">
        <v>0</v>
      </c>
      <c r="AR63" s="199">
        <v>128.30000000000001</v>
      </c>
      <c r="AS63" s="198">
        <v>0</v>
      </c>
      <c r="AT63" s="198">
        <v>71.5</v>
      </c>
      <c r="AU63" s="198">
        <v>0</v>
      </c>
      <c r="AV63" s="198">
        <v>68</v>
      </c>
      <c r="AW63" s="198">
        <v>0.16</v>
      </c>
      <c r="AX63" s="199">
        <v>62.7</v>
      </c>
      <c r="AY63" s="199">
        <v>0</v>
      </c>
      <c r="AZ63" s="199">
        <v>74.7</v>
      </c>
      <c r="BA63" s="198">
        <v>42.7</v>
      </c>
      <c r="BB63" s="198">
        <v>81.3</v>
      </c>
      <c r="BC63" s="1372">
        <v>77.400000000000006</v>
      </c>
      <c r="BD63" s="199">
        <v>215.3</v>
      </c>
      <c r="BE63" s="1372">
        <v>181.1</v>
      </c>
      <c r="BF63" s="199">
        <v>191.5</v>
      </c>
      <c r="BG63" s="199">
        <v>195</v>
      </c>
      <c r="BH63" s="1372">
        <v>225.7</v>
      </c>
      <c r="BI63" s="1372">
        <v>228.5</v>
      </c>
      <c r="BJ63" s="1372">
        <v>308.60000000000002</v>
      </c>
      <c r="BK63" s="1372">
        <v>186.54459212399996</v>
      </c>
      <c r="BL63" s="1372">
        <v>297.3</v>
      </c>
      <c r="BM63" s="1372">
        <v>169.04513462</v>
      </c>
      <c r="BN63" s="622">
        <v>352.16841091200001</v>
      </c>
      <c r="BO63" s="83"/>
    </row>
    <row r="64" spans="8:70" ht="19.5" customHeight="1">
      <c r="H64" s="289" t="s">
        <v>523</v>
      </c>
      <c r="I64" s="83">
        <v>0</v>
      </c>
      <c r="J64" s="83">
        <v>69.900000000000006</v>
      </c>
      <c r="K64" s="83">
        <v>0</v>
      </c>
      <c r="L64" s="83">
        <v>104.7</v>
      </c>
      <c r="M64" s="83">
        <v>46.5</v>
      </c>
      <c r="N64" s="83">
        <v>66.900000000000006</v>
      </c>
      <c r="O64" s="83">
        <v>35.9</v>
      </c>
      <c r="P64" s="83">
        <v>72</v>
      </c>
      <c r="Q64" s="83">
        <v>0</v>
      </c>
      <c r="R64" s="83">
        <v>40.700000000000003</v>
      </c>
      <c r="S64" s="83">
        <v>45.1</v>
      </c>
      <c r="T64" s="83">
        <v>66.3</v>
      </c>
      <c r="U64" s="83">
        <v>0</v>
      </c>
      <c r="V64" s="83">
        <v>27.5</v>
      </c>
      <c r="W64" s="83">
        <v>19.100000000000001</v>
      </c>
      <c r="X64" s="83">
        <v>17.8</v>
      </c>
      <c r="Y64" s="83">
        <v>0</v>
      </c>
      <c r="Z64" s="83">
        <v>23.4</v>
      </c>
      <c r="AA64" s="83">
        <v>14.3</v>
      </c>
      <c r="AB64" s="83">
        <v>21.8</v>
      </c>
      <c r="AC64" s="84">
        <v>0</v>
      </c>
      <c r="AD64" s="83">
        <v>29.2</v>
      </c>
      <c r="AE64" s="84">
        <v>0</v>
      </c>
      <c r="AF64" s="84">
        <v>23</v>
      </c>
      <c r="AG64" s="84">
        <v>0</v>
      </c>
      <c r="AH64" s="84">
        <v>21</v>
      </c>
      <c r="AI64" s="84">
        <v>0</v>
      </c>
      <c r="AJ64" s="83">
        <v>21.2</v>
      </c>
      <c r="AK64" s="83">
        <v>0</v>
      </c>
      <c r="AL64" s="83">
        <v>19.7</v>
      </c>
      <c r="AM64" s="83">
        <v>0</v>
      </c>
      <c r="AN64" s="83">
        <v>24.6</v>
      </c>
      <c r="AO64" s="83">
        <v>0</v>
      </c>
      <c r="AP64" s="84">
        <v>31.1</v>
      </c>
      <c r="AQ64" s="84">
        <v>0</v>
      </c>
      <c r="AR64" s="84">
        <v>19</v>
      </c>
      <c r="AS64" s="83">
        <v>0</v>
      </c>
      <c r="AT64" s="84">
        <v>14.2</v>
      </c>
      <c r="AU64" s="83">
        <v>0</v>
      </c>
      <c r="AV64" s="83">
        <v>13</v>
      </c>
      <c r="AW64" s="83">
        <v>0.16</v>
      </c>
      <c r="AX64" s="84">
        <v>7.1</v>
      </c>
      <c r="AY64" s="84">
        <v>0</v>
      </c>
      <c r="AZ64" s="84">
        <v>10.3</v>
      </c>
      <c r="BA64" s="83">
        <v>16.2</v>
      </c>
      <c r="BB64" s="83">
        <v>16.2</v>
      </c>
      <c r="BC64" s="1370">
        <v>19.399999999999999</v>
      </c>
      <c r="BD64" s="84">
        <v>52.5</v>
      </c>
      <c r="BE64" s="1370">
        <v>26.3</v>
      </c>
      <c r="BF64" s="84">
        <v>41.3</v>
      </c>
      <c r="BG64" s="84">
        <v>60.9</v>
      </c>
      <c r="BH64" s="1370">
        <v>34</v>
      </c>
      <c r="BI64" s="1370">
        <v>24.9</v>
      </c>
      <c r="BJ64" s="1370">
        <v>37.299999999999997</v>
      </c>
      <c r="BK64" s="1370">
        <v>31.925935424999999</v>
      </c>
      <c r="BL64" s="1370">
        <v>37.6</v>
      </c>
      <c r="BM64" s="1370">
        <v>27.941532057999996</v>
      </c>
      <c r="BN64" s="623">
        <v>42.576608093000004</v>
      </c>
      <c r="BO64" s="83"/>
    </row>
    <row r="65" spans="8:67" ht="19.5" customHeight="1">
      <c r="H65" s="233" t="s">
        <v>524</v>
      </c>
      <c r="I65" s="128">
        <v>0</v>
      </c>
      <c r="J65" s="128">
        <v>193.4</v>
      </c>
      <c r="K65" s="128">
        <v>47.3</v>
      </c>
      <c r="L65" s="128">
        <v>426.5</v>
      </c>
      <c r="M65" s="128">
        <v>128.9</v>
      </c>
      <c r="N65" s="128">
        <v>166.2</v>
      </c>
      <c r="O65" s="128">
        <v>166.5</v>
      </c>
      <c r="P65" s="128">
        <v>420.7</v>
      </c>
      <c r="Q65" s="128">
        <v>0</v>
      </c>
      <c r="R65" s="128">
        <v>139.19999999999999</v>
      </c>
      <c r="S65" s="128">
        <v>217.7</v>
      </c>
      <c r="T65" s="128">
        <v>335.1</v>
      </c>
      <c r="U65" s="128">
        <v>0</v>
      </c>
      <c r="V65" s="128">
        <v>139.4</v>
      </c>
      <c r="W65" s="128">
        <v>109.5</v>
      </c>
      <c r="X65" s="128">
        <v>124.3</v>
      </c>
      <c r="Y65" s="128">
        <v>0</v>
      </c>
      <c r="Z65" s="128">
        <v>113</v>
      </c>
      <c r="AA65" s="128">
        <v>79</v>
      </c>
      <c r="AB65" s="128">
        <v>72.2</v>
      </c>
      <c r="AC65" s="129">
        <v>0</v>
      </c>
      <c r="AD65" s="128">
        <v>83.1</v>
      </c>
      <c r="AE65" s="129">
        <v>0</v>
      </c>
      <c r="AF65" s="129">
        <v>130.80000000000001</v>
      </c>
      <c r="AG65" s="129">
        <v>0</v>
      </c>
      <c r="AH65" s="129">
        <v>69.099999999999994</v>
      </c>
      <c r="AI65" s="129">
        <v>0</v>
      </c>
      <c r="AJ65" s="128">
        <v>83.3</v>
      </c>
      <c r="AK65" s="128">
        <v>0</v>
      </c>
      <c r="AL65" s="128">
        <v>55.9</v>
      </c>
      <c r="AM65" s="128">
        <v>0</v>
      </c>
      <c r="AN65" s="128">
        <v>91.3</v>
      </c>
      <c r="AO65" s="128">
        <v>0</v>
      </c>
      <c r="AP65" s="129">
        <v>55.6</v>
      </c>
      <c r="AQ65" s="129">
        <v>0</v>
      </c>
      <c r="AR65" s="129">
        <v>109.3</v>
      </c>
      <c r="AS65" s="128">
        <v>0</v>
      </c>
      <c r="AT65" s="129">
        <v>57.3</v>
      </c>
      <c r="AU65" s="128">
        <v>0</v>
      </c>
      <c r="AV65" s="128">
        <v>55</v>
      </c>
      <c r="AW65" s="128">
        <v>0</v>
      </c>
      <c r="AX65" s="129">
        <v>55.6</v>
      </c>
      <c r="AY65" s="129">
        <v>0</v>
      </c>
      <c r="AZ65" s="129">
        <v>64.400000000000006</v>
      </c>
      <c r="BA65" s="128">
        <v>26.5</v>
      </c>
      <c r="BB65" s="128">
        <v>65.099999999999994</v>
      </c>
      <c r="BC65" s="1373">
        <v>58</v>
      </c>
      <c r="BD65" s="129">
        <v>162.80000000000001</v>
      </c>
      <c r="BE65" s="1373">
        <v>154.80000000000001</v>
      </c>
      <c r="BF65" s="129">
        <v>150.19999999999999</v>
      </c>
      <c r="BG65" s="129">
        <v>134.1</v>
      </c>
      <c r="BH65" s="1373">
        <v>191.7</v>
      </c>
      <c r="BI65" s="1373">
        <v>203.6</v>
      </c>
      <c r="BJ65" s="1373">
        <v>271.3</v>
      </c>
      <c r="BK65" s="1785">
        <v>154.61865669899998</v>
      </c>
      <c r="BL65" s="1373">
        <v>259.7</v>
      </c>
      <c r="BM65" s="1785">
        <v>141.10360256199999</v>
      </c>
      <c r="BN65" s="624">
        <v>309.59180281900001</v>
      </c>
      <c r="BO65" s="83"/>
    </row>
    <row r="66" spans="8:67" ht="19.5" customHeight="1">
      <c r="H66" s="216" t="s">
        <v>406</v>
      </c>
      <c r="I66" s="253">
        <v>264.10000000000002</v>
      </c>
      <c r="J66" s="253">
        <v>571.5</v>
      </c>
      <c r="K66" s="253">
        <v>506</v>
      </c>
      <c r="L66" s="253">
        <v>1238.2</v>
      </c>
      <c r="M66" s="253">
        <v>434.9</v>
      </c>
      <c r="N66" s="253">
        <v>478.7</v>
      </c>
      <c r="O66" s="253">
        <v>622.4</v>
      </c>
      <c r="P66" s="253">
        <v>1284.9000000000001</v>
      </c>
      <c r="Q66" s="253">
        <v>167.7</v>
      </c>
      <c r="R66" s="253">
        <v>541</v>
      </c>
      <c r="S66" s="253">
        <v>628.29999999999995</v>
      </c>
      <c r="T66" s="253">
        <v>1169.8</v>
      </c>
      <c r="U66" s="253">
        <v>207.8</v>
      </c>
      <c r="V66" s="253">
        <v>431.29999999999995</v>
      </c>
      <c r="W66" s="253">
        <v>453.1</v>
      </c>
      <c r="X66" s="253">
        <v>351.1</v>
      </c>
      <c r="Y66" s="253">
        <v>183</v>
      </c>
      <c r="Z66" s="253">
        <v>499.69999999999993</v>
      </c>
      <c r="AA66" s="253">
        <v>272.5</v>
      </c>
      <c r="AB66" s="253">
        <v>356.5</v>
      </c>
      <c r="AC66" s="254">
        <v>146.69999999999999</v>
      </c>
      <c r="AD66" s="253">
        <v>326.7</v>
      </c>
      <c r="AE66" s="254">
        <v>174.5</v>
      </c>
      <c r="AF66" s="254">
        <v>292.89999999999998</v>
      </c>
      <c r="AG66" s="254">
        <v>119.8</v>
      </c>
      <c r="AH66" s="254">
        <v>218</v>
      </c>
      <c r="AI66" s="254">
        <v>152</v>
      </c>
      <c r="AJ66" s="253">
        <v>238</v>
      </c>
      <c r="AK66" s="253">
        <v>133.80000000000001</v>
      </c>
      <c r="AL66" s="257">
        <v>203.29999999999998</v>
      </c>
      <c r="AM66" s="253">
        <v>149</v>
      </c>
      <c r="AN66" s="257">
        <v>251.2</v>
      </c>
      <c r="AO66" s="253">
        <v>121.7</v>
      </c>
      <c r="AP66" s="258">
        <v>228.2</v>
      </c>
      <c r="AQ66" s="258">
        <v>144.69999999999999</v>
      </c>
      <c r="AR66" s="258">
        <v>258.2</v>
      </c>
      <c r="AS66" s="257">
        <v>106.8</v>
      </c>
      <c r="AT66" s="257">
        <v>172.3</v>
      </c>
      <c r="AU66" s="257">
        <v>102.8</v>
      </c>
      <c r="AV66" s="257">
        <v>154.9</v>
      </c>
      <c r="AW66" s="257">
        <v>80.887999999999991</v>
      </c>
      <c r="AX66" s="258">
        <v>150.1</v>
      </c>
      <c r="AY66" s="258">
        <v>103.9</v>
      </c>
      <c r="AZ66" s="258">
        <v>168.1</v>
      </c>
      <c r="BA66" s="257">
        <v>134.30000000000001</v>
      </c>
      <c r="BB66" s="257">
        <v>190.6</v>
      </c>
      <c r="BC66" s="1326">
        <v>192.8</v>
      </c>
      <c r="BD66" s="258">
        <v>349.5</v>
      </c>
      <c r="BE66" s="1326">
        <f>BE60+BE63</f>
        <v>295.89999999999998</v>
      </c>
      <c r="BF66" s="258">
        <f>BF60+BF63</f>
        <v>305.8</v>
      </c>
      <c r="BG66" s="258">
        <v>325.10000000000002</v>
      </c>
      <c r="BH66" s="1326">
        <v>495.9</v>
      </c>
      <c r="BI66" s="1326">
        <v>355.4</v>
      </c>
      <c r="BJ66" s="1326">
        <v>585.29999999999995</v>
      </c>
      <c r="BK66" s="1738">
        <v>373.3</v>
      </c>
      <c r="BL66" s="1326">
        <v>679.19615258600015</v>
      </c>
      <c r="BM66" s="1738">
        <v>315.14513462000002</v>
      </c>
      <c r="BN66" s="260">
        <f>BN60+BN63</f>
        <v>539.19215369368544</v>
      </c>
      <c r="BO66" s="83"/>
    </row>
    <row r="67" spans="8:67" ht="19.5" customHeight="1">
      <c r="H67" s="625"/>
      <c r="I67" s="179"/>
      <c r="J67" s="179"/>
      <c r="K67" s="179"/>
      <c r="L67" s="179"/>
      <c r="M67" s="179"/>
      <c r="N67" s="179"/>
      <c r="O67" s="179"/>
      <c r="P67" s="179"/>
      <c r="Q67" s="179"/>
      <c r="R67" s="179"/>
      <c r="S67" s="179"/>
      <c r="T67" s="179"/>
      <c r="U67" s="179"/>
      <c r="V67" s="179"/>
      <c r="W67" s="179"/>
      <c r="X67" s="179"/>
      <c r="Y67" s="179"/>
      <c r="Z67" s="179"/>
      <c r="AA67" s="179"/>
      <c r="AB67" s="179"/>
      <c r="AC67" s="180"/>
      <c r="AD67" s="179"/>
      <c r="AE67" s="180"/>
      <c r="AF67" s="180"/>
      <c r="AG67" s="180"/>
      <c r="AH67" s="180"/>
      <c r="AI67" s="180"/>
      <c r="AJ67" s="179"/>
      <c r="AK67" s="179"/>
      <c r="AL67" s="179"/>
      <c r="AM67" s="179"/>
      <c r="AN67" s="179"/>
      <c r="AO67" s="179"/>
      <c r="AP67" s="180"/>
      <c r="AQ67" s="179"/>
      <c r="AR67" s="180"/>
      <c r="AS67" s="179"/>
      <c r="AT67" s="179"/>
      <c r="AU67" s="179"/>
      <c r="AV67" s="179"/>
      <c r="AW67" s="179"/>
      <c r="AX67" s="179"/>
      <c r="AY67" s="179"/>
      <c r="AZ67" s="180"/>
      <c r="BA67" s="179"/>
      <c r="BB67" s="179"/>
      <c r="BC67" s="179"/>
      <c r="BD67" s="179"/>
      <c r="BE67" s="1480"/>
      <c r="BF67" s="180"/>
      <c r="BG67" s="179"/>
      <c r="BH67" s="179"/>
      <c r="BI67" s="179"/>
      <c r="BJ67" s="179"/>
      <c r="BK67" s="179"/>
      <c r="BL67" s="179"/>
      <c r="BM67" s="179"/>
      <c r="BN67" s="179"/>
    </row>
    <row r="68" spans="8:67" ht="19.5" customHeight="1">
      <c r="AI68" s="38"/>
    </row>
    <row r="69" spans="8:67" ht="19.5" customHeight="1">
      <c r="H69" s="264" t="s">
        <v>526</v>
      </c>
      <c r="I69" s="136"/>
      <c r="J69" s="136"/>
      <c r="K69" s="136"/>
      <c r="L69" s="136"/>
      <c r="M69" s="136"/>
      <c r="N69" s="136"/>
      <c r="O69" s="136"/>
      <c r="P69" s="136"/>
      <c r="Q69" s="136"/>
      <c r="R69" s="136"/>
      <c r="S69" s="136"/>
      <c r="T69" s="136"/>
      <c r="U69" s="136"/>
      <c r="V69" s="136"/>
      <c r="W69" s="136"/>
      <c r="X69" s="136"/>
      <c r="Y69" s="136"/>
      <c r="Z69" s="136"/>
      <c r="AA69" s="136"/>
      <c r="AB69" s="136"/>
      <c r="AC69" s="137"/>
      <c r="AD69" s="136"/>
      <c r="AE69" s="137"/>
      <c r="AF69" s="137"/>
      <c r="AG69" s="137"/>
      <c r="AH69" s="137"/>
      <c r="AI69" s="137"/>
      <c r="AJ69" s="136"/>
      <c r="AK69" s="136"/>
      <c r="AL69" s="136"/>
      <c r="AM69" s="136"/>
      <c r="AN69" s="136"/>
      <c r="AO69" s="136"/>
      <c r="AP69" s="137"/>
      <c r="AQ69" s="136"/>
      <c r="AR69" s="137"/>
      <c r="AS69" s="136"/>
      <c r="AT69" s="136"/>
      <c r="AU69" s="136"/>
      <c r="AV69" s="136"/>
      <c r="AW69" s="136"/>
      <c r="AX69" s="136"/>
      <c r="AY69" s="136"/>
      <c r="AZ69" s="137"/>
      <c r="BA69" s="136"/>
      <c r="BB69" s="136"/>
      <c r="BC69" s="136"/>
      <c r="BD69" s="136"/>
      <c r="BE69" s="136"/>
      <c r="BF69" s="136"/>
      <c r="BG69" s="136"/>
      <c r="BH69" s="136"/>
      <c r="BI69" s="136"/>
      <c r="BJ69" s="136"/>
      <c r="BK69" s="136"/>
      <c r="BL69" s="136"/>
      <c r="BM69" s="136"/>
      <c r="BN69" s="136"/>
    </row>
    <row r="70" spans="8:67" ht="19.5" customHeight="1" thickBot="1">
      <c r="H70" s="77" t="s">
        <v>39</v>
      </c>
      <c r="I70" s="78" t="s">
        <v>40</v>
      </c>
      <c r="J70" s="78" t="s">
        <v>41</v>
      </c>
      <c r="K70" s="78" t="s">
        <v>42</v>
      </c>
      <c r="L70" s="78" t="s">
        <v>43</v>
      </c>
      <c r="M70" s="78" t="s">
        <v>44</v>
      </c>
      <c r="N70" s="78" t="s">
        <v>45</v>
      </c>
      <c r="O70" s="78" t="s">
        <v>46</v>
      </c>
      <c r="P70" s="78" t="s">
        <v>47</v>
      </c>
      <c r="Q70" s="78" t="s">
        <v>48</v>
      </c>
      <c r="R70" s="78" t="s">
        <v>49</v>
      </c>
      <c r="S70" s="78" t="s">
        <v>50</v>
      </c>
      <c r="T70" s="78" t="s">
        <v>51</v>
      </c>
      <c r="U70" s="78" t="s">
        <v>52</v>
      </c>
      <c r="V70" s="78" t="s">
        <v>53</v>
      </c>
      <c r="W70" s="78" t="s">
        <v>54</v>
      </c>
      <c r="X70" s="78" t="s">
        <v>55</v>
      </c>
      <c r="Y70" s="78" t="s">
        <v>56</v>
      </c>
      <c r="Z70" s="78" t="s">
        <v>57</v>
      </c>
      <c r="AA70" s="78" t="s">
        <v>58</v>
      </c>
      <c r="AB70" s="78" t="s">
        <v>59</v>
      </c>
      <c r="AC70" s="78" t="s">
        <v>60</v>
      </c>
      <c r="AD70" s="78" t="s">
        <v>61</v>
      </c>
      <c r="AE70" s="78" t="s">
        <v>62</v>
      </c>
      <c r="AF70" s="78" t="s">
        <v>527</v>
      </c>
      <c r="AG70" s="78" t="s">
        <v>64</v>
      </c>
      <c r="AH70" s="78" t="s">
        <v>177</v>
      </c>
      <c r="AI70" s="78" t="s">
        <v>178</v>
      </c>
      <c r="AJ70" s="78" t="s">
        <v>179</v>
      </c>
      <c r="AK70" s="78" t="s">
        <v>180</v>
      </c>
      <c r="AL70" s="78" t="s">
        <v>181</v>
      </c>
      <c r="AM70" s="78" t="s">
        <v>182</v>
      </c>
      <c r="AN70" s="78" t="s">
        <v>341</v>
      </c>
      <c r="AO70" s="78" t="s">
        <v>342</v>
      </c>
      <c r="AP70" s="78" t="s">
        <v>185</v>
      </c>
      <c r="AQ70" s="78" t="s">
        <v>186</v>
      </c>
      <c r="AR70" s="81" t="s">
        <v>187</v>
      </c>
      <c r="AS70" s="81" t="s">
        <v>345</v>
      </c>
      <c r="AT70" s="81" t="s">
        <v>346</v>
      </c>
      <c r="AU70" s="81" t="s">
        <v>347</v>
      </c>
      <c r="AV70" s="81" t="s">
        <v>348</v>
      </c>
      <c r="AW70" s="81" t="s">
        <v>192</v>
      </c>
      <c r="AX70" s="81" t="s">
        <v>193</v>
      </c>
      <c r="AY70" s="81" t="s">
        <v>194</v>
      </c>
      <c r="AZ70" s="81" t="s">
        <v>195</v>
      </c>
      <c r="BA70" s="81" t="str">
        <f>BA8</f>
        <v>Mar. 23</v>
      </c>
      <c r="BB70" s="81" t="str">
        <f t="shared" ref="BB70:BJ70" si="4">BB8</f>
        <v>Jun. 23</v>
      </c>
      <c r="BC70" s="81" t="str">
        <f t="shared" si="4"/>
        <v>Sep. 23</v>
      </c>
      <c r="BD70" s="81" t="str">
        <f t="shared" si="4"/>
        <v>Dec. 23</v>
      </c>
      <c r="BE70" s="81" t="str">
        <f t="shared" si="4"/>
        <v>Mar. 24</v>
      </c>
      <c r="BF70" s="81" t="str">
        <f t="shared" si="4"/>
        <v>Jun. 24</v>
      </c>
      <c r="BG70" s="81" t="str">
        <f t="shared" si="4"/>
        <v>Sep. 24</v>
      </c>
      <c r="BH70" s="81" t="str">
        <f t="shared" si="4"/>
        <v>Dec. 24</v>
      </c>
      <c r="BI70" s="81" t="str">
        <f t="shared" si="4"/>
        <v>Mar. 25</v>
      </c>
      <c r="BJ70" s="81" t="str">
        <f t="shared" si="4"/>
        <v>Jun. 25</v>
      </c>
      <c r="BK70" s="81" t="s">
        <v>858</v>
      </c>
      <c r="BL70" s="81" t="str">
        <f>BL59</f>
        <v>Dec. 25</v>
      </c>
      <c r="BM70" s="1778" t="str">
        <f>BM59</f>
        <v>Mar. 26</v>
      </c>
      <c r="BN70" s="81" t="str">
        <f t="shared" ref="BN70" si="5">BN8</f>
        <v>Jun. 26(E)</v>
      </c>
    </row>
    <row r="71" spans="8:67" ht="19.5" customHeight="1">
      <c r="H71" s="336" t="s">
        <v>523</v>
      </c>
      <c r="I71" s="83">
        <v>29.2</v>
      </c>
      <c r="J71" s="83">
        <v>32</v>
      </c>
      <c r="K71" s="83">
        <v>27.5</v>
      </c>
      <c r="L71" s="83">
        <v>32.9</v>
      </c>
      <c r="M71" s="83">
        <v>30.1</v>
      </c>
      <c r="N71" s="83">
        <v>47.2</v>
      </c>
      <c r="O71" s="83">
        <v>27.1</v>
      </c>
      <c r="P71" s="83">
        <v>32.6</v>
      </c>
      <c r="Q71" s="83">
        <v>31.3</v>
      </c>
      <c r="R71" s="83">
        <v>27.4</v>
      </c>
      <c r="S71" s="83">
        <v>43.5</v>
      </c>
      <c r="T71" s="83">
        <v>30.7</v>
      </c>
      <c r="U71" s="83">
        <v>41.8</v>
      </c>
      <c r="V71" s="83">
        <v>45.8</v>
      </c>
      <c r="W71" s="83">
        <v>42.7</v>
      </c>
      <c r="X71" s="83">
        <v>48</v>
      </c>
      <c r="Y71" s="83">
        <v>43.5</v>
      </c>
      <c r="Z71" s="83">
        <v>38.6</v>
      </c>
      <c r="AA71" s="83">
        <v>34.4</v>
      </c>
      <c r="AB71" s="83">
        <v>36.700000000000003</v>
      </c>
      <c r="AC71" s="84">
        <v>30.5</v>
      </c>
      <c r="AD71" s="83">
        <v>50.7</v>
      </c>
      <c r="AE71" s="84">
        <v>28</v>
      </c>
      <c r="AF71" s="84">
        <v>29.6</v>
      </c>
      <c r="AG71" s="84">
        <v>29.4</v>
      </c>
      <c r="AH71" s="84">
        <v>29.3</v>
      </c>
      <c r="AI71" s="84">
        <v>26.3</v>
      </c>
      <c r="AJ71" s="83">
        <v>30.9</v>
      </c>
      <c r="AK71" s="83">
        <v>27</v>
      </c>
      <c r="AL71" s="83">
        <v>27.7</v>
      </c>
      <c r="AM71" s="83">
        <v>27.5</v>
      </c>
      <c r="AN71" s="83">
        <v>29.8</v>
      </c>
      <c r="AO71" s="83">
        <v>30.6</v>
      </c>
      <c r="AP71" s="84">
        <v>36.700000000000003</v>
      </c>
      <c r="AQ71" s="84">
        <v>30.5</v>
      </c>
      <c r="AR71" s="84">
        <v>27.2</v>
      </c>
      <c r="AS71" s="83">
        <v>28.1</v>
      </c>
      <c r="AT71" s="83">
        <v>31</v>
      </c>
      <c r="AU71" s="83">
        <v>38</v>
      </c>
      <c r="AV71" s="83">
        <v>49.9</v>
      </c>
      <c r="AW71" s="83">
        <v>35.963000000000001</v>
      </c>
      <c r="AX71" s="84">
        <v>30.7</v>
      </c>
      <c r="AY71" s="84">
        <v>28.2</v>
      </c>
      <c r="AZ71" s="84">
        <v>27.4</v>
      </c>
      <c r="BA71" s="83">
        <v>25.1</v>
      </c>
      <c r="BB71" s="83">
        <v>25.8</v>
      </c>
      <c r="BC71" s="1370">
        <v>22.8</v>
      </c>
      <c r="BD71" s="84">
        <v>36.799999999999997</v>
      </c>
      <c r="BE71" s="1370">
        <v>37.799999999999997</v>
      </c>
      <c r="BF71" s="84">
        <v>58.7</v>
      </c>
      <c r="BG71" s="84">
        <v>63.6</v>
      </c>
      <c r="BH71" s="1370">
        <v>46.3</v>
      </c>
      <c r="BI71" s="1370">
        <v>68.8</v>
      </c>
      <c r="BJ71" s="1370">
        <v>52.3</v>
      </c>
      <c r="BK71" s="1370">
        <v>56.5</v>
      </c>
      <c r="BL71" s="1370">
        <v>38.299999999999997</v>
      </c>
      <c r="BM71" s="1370">
        <v>45.3</v>
      </c>
      <c r="BN71" s="623">
        <v>83.3</v>
      </c>
    </row>
    <row r="72" spans="8:67" ht="19.5" customHeight="1">
      <c r="H72" s="336" t="s">
        <v>524</v>
      </c>
      <c r="I72" s="83">
        <v>47.4</v>
      </c>
      <c r="J72" s="83">
        <v>37.799999999999997</v>
      </c>
      <c r="K72" s="83">
        <v>23.8</v>
      </c>
      <c r="L72" s="83">
        <v>35.9</v>
      </c>
      <c r="M72" s="83">
        <v>26.4</v>
      </c>
      <c r="N72" s="83">
        <v>43.3</v>
      </c>
      <c r="O72" s="83">
        <v>18.8</v>
      </c>
      <c r="P72" s="83">
        <v>44.1</v>
      </c>
      <c r="Q72" s="83">
        <v>25.3</v>
      </c>
      <c r="R72" s="83">
        <v>32</v>
      </c>
      <c r="S72" s="83">
        <v>56.4</v>
      </c>
      <c r="T72" s="83">
        <v>158.19999999999999</v>
      </c>
      <c r="U72" s="83">
        <v>46</v>
      </c>
      <c r="V72" s="83">
        <v>49.1</v>
      </c>
      <c r="W72" s="83">
        <v>36.6</v>
      </c>
      <c r="X72" s="83">
        <v>40.9</v>
      </c>
      <c r="Y72" s="83">
        <v>35.299999999999997</v>
      </c>
      <c r="Z72" s="83">
        <v>13.9</v>
      </c>
      <c r="AA72" s="83">
        <v>39.200000000000003</v>
      </c>
      <c r="AB72" s="83">
        <v>116.6</v>
      </c>
      <c r="AC72" s="84">
        <v>39.5</v>
      </c>
      <c r="AD72" s="83">
        <v>55.6</v>
      </c>
      <c r="AE72" s="84">
        <v>81.400000000000006</v>
      </c>
      <c r="AF72" s="84">
        <v>135.4</v>
      </c>
      <c r="AG72" s="84">
        <v>37.1</v>
      </c>
      <c r="AH72" s="84">
        <v>88.6</v>
      </c>
      <c r="AI72" s="84">
        <v>27.1</v>
      </c>
      <c r="AJ72" s="83">
        <v>21.5</v>
      </c>
      <c r="AK72" s="83">
        <v>24.9</v>
      </c>
      <c r="AL72" s="83">
        <v>19.7</v>
      </c>
      <c r="AM72" s="83">
        <v>15.4</v>
      </c>
      <c r="AN72" s="83">
        <v>71.7</v>
      </c>
      <c r="AO72" s="83">
        <v>14.2</v>
      </c>
      <c r="AP72" s="84">
        <v>20.6</v>
      </c>
      <c r="AQ72" s="84">
        <v>18.899999999999999</v>
      </c>
      <c r="AR72" s="84">
        <v>96.6</v>
      </c>
      <c r="AS72" s="83">
        <v>30.5</v>
      </c>
      <c r="AT72" s="83">
        <v>12.1</v>
      </c>
      <c r="AU72" s="83">
        <v>12.9</v>
      </c>
      <c r="AV72" s="83">
        <v>26.3</v>
      </c>
      <c r="AW72" s="83">
        <v>67.626000000000005</v>
      </c>
      <c r="AX72" s="84">
        <v>9.6999999999999993</v>
      </c>
      <c r="AY72" s="84">
        <v>10.1</v>
      </c>
      <c r="AZ72" s="84">
        <v>12.1</v>
      </c>
      <c r="BA72" s="83">
        <v>5.5</v>
      </c>
      <c r="BB72" s="83">
        <v>5.4</v>
      </c>
      <c r="BC72" s="1370">
        <v>7</v>
      </c>
      <c r="BD72" s="84">
        <v>418.8</v>
      </c>
      <c r="BE72" s="1370">
        <v>66.3</v>
      </c>
      <c r="BF72" s="84">
        <v>25.6</v>
      </c>
      <c r="BG72" s="84">
        <v>124.4</v>
      </c>
      <c r="BH72" s="1370">
        <v>51.4</v>
      </c>
      <c r="BI72" s="1370">
        <v>175.4</v>
      </c>
      <c r="BJ72" s="1370">
        <v>229.3</v>
      </c>
      <c r="BK72" s="1370">
        <v>-47.8</v>
      </c>
      <c r="BL72" s="1370">
        <v>192.2</v>
      </c>
      <c r="BM72" s="1370">
        <v>70.3</v>
      </c>
      <c r="BN72" s="623">
        <v>91.100999999999999</v>
      </c>
    </row>
    <row r="73" spans="8:67" ht="19.5" customHeight="1">
      <c r="H73" s="626" t="s">
        <v>406</v>
      </c>
      <c r="I73" s="343">
        <v>76.599999999999994</v>
      </c>
      <c r="J73" s="343">
        <v>69.8</v>
      </c>
      <c r="K73" s="343">
        <v>51.3</v>
      </c>
      <c r="L73" s="343">
        <v>68.8</v>
      </c>
      <c r="M73" s="343">
        <v>56.5</v>
      </c>
      <c r="N73" s="343">
        <v>90.5</v>
      </c>
      <c r="O73" s="343">
        <v>45.900000000000006</v>
      </c>
      <c r="P73" s="343">
        <v>76.7</v>
      </c>
      <c r="Q73" s="343">
        <v>56.6</v>
      </c>
      <c r="R73" s="343">
        <v>59.4</v>
      </c>
      <c r="S73" s="343">
        <v>99.9</v>
      </c>
      <c r="T73" s="343">
        <v>188.89999999999998</v>
      </c>
      <c r="U73" s="343">
        <v>87.8</v>
      </c>
      <c r="V73" s="343">
        <v>94.9</v>
      </c>
      <c r="W73" s="343">
        <v>79.300000000000011</v>
      </c>
      <c r="X73" s="343">
        <v>88.9</v>
      </c>
      <c r="Y73" s="343">
        <v>78.8</v>
      </c>
      <c r="Z73" s="343">
        <v>52.5</v>
      </c>
      <c r="AA73" s="343">
        <v>73.599999999999994</v>
      </c>
      <c r="AB73" s="343">
        <v>153.30000000000001</v>
      </c>
      <c r="AC73" s="254">
        <v>70</v>
      </c>
      <c r="AD73" s="253">
        <v>106.3</v>
      </c>
      <c r="AE73" s="254">
        <v>109.4</v>
      </c>
      <c r="AF73" s="254">
        <v>165</v>
      </c>
      <c r="AG73" s="254">
        <v>66.5</v>
      </c>
      <c r="AH73" s="254">
        <v>117.9</v>
      </c>
      <c r="AI73" s="254">
        <v>53.4</v>
      </c>
      <c r="AJ73" s="253">
        <v>52.4</v>
      </c>
      <c r="AK73" s="253">
        <v>51.9</v>
      </c>
      <c r="AL73" s="253">
        <v>47.4</v>
      </c>
      <c r="AM73" s="253">
        <v>42.9</v>
      </c>
      <c r="AN73" s="253">
        <v>101.5</v>
      </c>
      <c r="AO73" s="253">
        <v>44.8</v>
      </c>
      <c r="AP73" s="254">
        <v>57.3</v>
      </c>
      <c r="AQ73" s="254">
        <v>49.4</v>
      </c>
      <c r="AR73" s="254">
        <v>123.8</v>
      </c>
      <c r="AS73" s="253">
        <v>58.6</v>
      </c>
      <c r="AT73" s="253">
        <v>43.1</v>
      </c>
      <c r="AU73" s="253">
        <v>50.9</v>
      </c>
      <c r="AV73" s="253">
        <v>76.2</v>
      </c>
      <c r="AW73" s="253">
        <v>103.589</v>
      </c>
      <c r="AX73" s="254">
        <v>40.4</v>
      </c>
      <c r="AY73" s="254">
        <v>38.299999999999997</v>
      </c>
      <c r="AZ73" s="254">
        <v>39.5</v>
      </c>
      <c r="BA73" s="253">
        <v>30.6</v>
      </c>
      <c r="BB73" s="253">
        <v>31.2</v>
      </c>
      <c r="BC73" s="1371">
        <v>29.8</v>
      </c>
      <c r="BD73" s="254">
        <v>455.6</v>
      </c>
      <c r="BE73" s="1371">
        <v>104.1</v>
      </c>
      <c r="BF73" s="254">
        <f>SUM(BF71:BF72)</f>
        <v>84.300000000000011</v>
      </c>
      <c r="BG73" s="254">
        <v>188</v>
      </c>
      <c r="BH73" s="1371">
        <v>97.7</v>
      </c>
      <c r="BI73" s="1371">
        <v>244.2</v>
      </c>
      <c r="BJ73" s="1371">
        <v>281.60000000000002</v>
      </c>
      <c r="BK73" s="1747">
        <v>8.7000000000000028</v>
      </c>
      <c r="BL73" s="1371">
        <v>230.5</v>
      </c>
      <c r="BM73" s="1747">
        <v>115.602</v>
      </c>
      <c r="BN73" s="1163">
        <v>174.40100000000001</v>
      </c>
    </row>
    <row r="74" spans="8:67" ht="19.5" customHeight="1">
      <c r="AR74" s="48"/>
    </row>
    <row r="75" spans="8:67" ht="19.5" customHeight="1"/>
    <row r="76" spans="8:67" ht="19.5" customHeight="1"/>
    <row r="77" spans="8:67" ht="19.5" customHeight="1"/>
    <row r="78" spans="8:67" ht="19.5" customHeight="1"/>
  </sheetData>
  <mergeCells count="25">
    <mergeCell ref="D20:E20"/>
    <mergeCell ref="D15:E15"/>
    <mergeCell ref="D16:E16"/>
    <mergeCell ref="D17:E17"/>
    <mergeCell ref="D18:E18"/>
    <mergeCell ref="D19:E19"/>
    <mergeCell ref="B4:E4"/>
    <mergeCell ref="C8:E8"/>
    <mergeCell ref="C10:E10"/>
    <mergeCell ref="C12:E12"/>
    <mergeCell ref="C14:E14"/>
    <mergeCell ref="D27:E27"/>
    <mergeCell ref="C39:E39"/>
    <mergeCell ref="D23:F23"/>
    <mergeCell ref="C28:E28"/>
    <mergeCell ref="C29:E29"/>
    <mergeCell ref="C31:E31"/>
    <mergeCell ref="C33:E33"/>
    <mergeCell ref="C35:E35"/>
    <mergeCell ref="C37:E37"/>
    <mergeCell ref="D21:E21"/>
    <mergeCell ref="D22:E22"/>
    <mergeCell ref="D24:E24"/>
    <mergeCell ref="D25:E25"/>
    <mergeCell ref="D26:E26"/>
  </mergeCells>
  <phoneticPr fontId="3" type="noConversion"/>
  <hyperlinks>
    <hyperlink ref="C12" location="G_IS!A1" display="KB Financial Group" xr:uid="{00000000-0004-0000-1700-000000000000}"/>
    <hyperlink ref="C14" location="B_IS!A1" display="KB Kookmin Bank" xr:uid="{00000000-0004-0000-1700-000001000000}"/>
    <hyperlink ref="D16:E16" location="B_BS!A1" display="Condensed Balance Sheet" xr:uid="{00000000-0004-0000-1700-000002000000}"/>
    <hyperlink ref="D17:E17" location="'B_Interest Income'!A1" display="Interest Income / Spread / Margin" xr:uid="{00000000-0004-0000-1700-000003000000}"/>
    <hyperlink ref="D18:E18" location="B_Fee!A1" display="Fee and Commission Income" xr:uid="{00000000-0004-0000-1700-000004000000}"/>
    <hyperlink ref="D19:E19" location="B_Other!A1" display="Other Operating Income" xr:uid="{00000000-0004-0000-1700-000005000000}"/>
    <hyperlink ref="D20:E20" location="B_Provision!A1" display="Provision for Credit Losses" xr:uid="{00000000-0004-0000-1700-000006000000}"/>
    <hyperlink ref="D21:E21" location="'B_G&amp;A'!A1" display="General &amp; Administrative Expenses" xr:uid="{00000000-0004-0000-1700-000007000000}"/>
    <hyperlink ref="D22:E22" location="B_Loans!A1" display="Loans / Deposits" xr:uid="{00000000-0004-0000-1700-000008000000}"/>
    <hyperlink ref="D15:E15" location="B_IS!A1" display="Condensed Income Statement" xr:uid="{00000000-0004-0000-1700-000009000000}"/>
    <hyperlink ref="C10" location="Hightlights!A1" display="Highlights" xr:uid="{00000000-0004-0000-1700-00000A000000}"/>
    <hyperlink ref="C10:E10" location="'Financial Highlights'!A1" display="Finanial Highlights" xr:uid="{00000000-0004-0000-1700-00000B000000}"/>
    <hyperlink ref="D24:E24" location="B_Delinquency!A1" display="Delinquency" xr:uid="{00000000-0004-0000-1700-00000C000000}"/>
    <hyperlink ref="D25:E25" location="B_CAR!A1" display="Capital Adequacy" xr:uid="{00000000-0004-0000-1700-00000D000000}"/>
    <hyperlink ref="D26:E26" location="'B_Credit Rating'!A1" display="Credit Ratings" xr:uid="{00000000-0004-0000-1700-00000E000000}"/>
    <hyperlink ref="D27:E27" location="B_HPI!A1" display="Housing Price Index" xr:uid="{00000000-0004-0000-1700-00000F000000}"/>
    <hyperlink ref="C29" location="S_IS!A1" display="KB Securities" xr:uid="{00000000-0004-0000-1700-000010000000}"/>
    <hyperlink ref="C33" location="C_IS!A1" display="KB Kookmin Card" xr:uid="{00000000-0004-0000-1700-000011000000}"/>
    <hyperlink ref="C37" location="Other_IS!A1" display="Other Subsidiaries" xr:uid="{00000000-0004-0000-1700-000012000000}"/>
    <hyperlink ref="C39" location="Contacts!A1" display="Contacts" xr:uid="{00000000-0004-0000-1700-000013000000}"/>
    <hyperlink ref="C31" location="I_Key!A1" display="KB Insurance" xr:uid="{00000000-0004-0000-1700-000014000000}"/>
    <hyperlink ref="C35:E35" location="L_IS!A1" display="KB Life Insurance" xr:uid="{00000000-0004-0000-1700-000015000000}"/>
    <hyperlink ref="C8:E8" location="Disclaimer!A1" display="Disclaimer" xr:uid="{00000000-0004-0000-1700-000016000000}"/>
  </hyperlinks>
  <pageMargins left="0.39370078740157483" right="0.39370078740157483" top="0.47244094488188981" bottom="0.47244094488188981" header="0.31496062992125984" footer="0.31496062992125984"/>
  <pageSetup paperSize="9" scale="57" fitToHeight="0" orientation="landscape" r:id="rId1"/>
  <headerFooter alignWithMargins="0"/>
  <rowBreaks count="1" manualBreakCount="1">
    <brk id="40" max="63" man="1"/>
  </row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BT76"/>
  <sheetViews>
    <sheetView showGridLines="0" view="pageBreakPreview" topLeftCell="A40" zoomScale="70" zoomScaleNormal="100" zoomScaleSheetLayoutView="70" workbookViewId="0">
      <selection activeCell="Q21" sqref="Q21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38" width="13.75" style="38" hidden="1" customWidth="1"/>
    <col min="39" max="39" width="13.75" style="48" hidden="1" customWidth="1"/>
    <col min="40" max="56" width="13.75" style="38" hidden="1" customWidth="1"/>
    <col min="57" max="60" width="17.375" style="38" hidden="1" customWidth="1"/>
    <col min="61" max="61" width="15.125" style="38" hidden="1" customWidth="1"/>
    <col min="62" max="66" width="15.125" style="38" customWidth="1"/>
    <col min="67" max="67" width="15.125" style="1728" customWidth="1"/>
    <col min="68" max="68" width="15.125" style="38" customWidth="1"/>
    <col min="69" max="69" width="15.125" style="1776" customWidth="1"/>
    <col min="70" max="70" width="15.125" style="38" customWidth="1"/>
    <col min="71" max="16384" width="10.75" style="38"/>
  </cols>
  <sheetData>
    <row r="1" spans="2:70" ht="5.25" customHeight="1"/>
    <row r="2" spans="2:70" ht="28.5" customHeight="1">
      <c r="H2" s="39"/>
      <c r="I2" s="224"/>
    </row>
    <row r="3" spans="2:70" ht="3" customHeight="1">
      <c r="H3" s="40"/>
    </row>
    <row r="4" spans="2:70" ht="30" customHeight="1">
      <c r="B4" s="1879" t="s">
        <v>6</v>
      </c>
      <c r="C4" s="1879"/>
      <c r="D4" s="1879"/>
      <c r="E4" s="1879"/>
      <c r="F4" s="183"/>
      <c r="G4" s="42"/>
      <c r="H4" s="64" t="s">
        <v>28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</row>
    <row r="5" spans="2:70" ht="18" customHeight="1">
      <c r="B5" s="44"/>
      <c r="C5" s="44"/>
      <c r="D5" s="44"/>
      <c r="E5" s="44"/>
      <c r="F5" s="44"/>
      <c r="AM5" s="38"/>
      <c r="AZ5" s="69"/>
      <c r="BA5" s="69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</row>
    <row r="6" spans="2:70" ht="3" customHeight="1" thickBot="1">
      <c r="H6" s="40"/>
    </row>
    <row r="7" spans="2:70" ht="12" customHeight="1" thickTop="1">
      <c r="B7" s="185"/>
      <c r="C7" s="67"/>
      <c r="D7" s="67"/>
      <c r="E7" s="68"/>
      <c r="AM7" s="38"/>
    </row>
    <row r="8" spans="2:70" ht="19.5" customHeight="1">
      <c r="B8" s="74"/>
      <c r="C8" s="1875" t="s">
        <v>2</v>
      </c>
      <c r="D8" s="1875"/>
      <c r="E8" s="1876"/>
      <c r="F8" s="56"/>
      <c r="H8" s="264" t="s">
        <v>528</v>
      </c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5"/>
      <c r="AB8" s="265"/>
      <c r="AC8" s="265"/>
      <c r="AD8" s="265"/>
      <c r="AE8" s="265"/>
      <c r="AF8" s="265"/>
      <c r="AG8" s="265"/>
      <c r="AH8" s="265"/>
      <c r="AI8" s="265"/>
      <c r="AJ8" s="265"/>
      <c r="AK8" s="265"/>
      <c r="AL8" s="265"/>
      <c r="AM8" s="286"/>
      <c r="AN8" s="285"/>
      <c r="AO8" s="285"/>
    </row>
    <row r="9" spans="2:70" ht="19.5" customHeight="1" thickBot="1">
      <c r="B9" s="71"/>
      <c r="C9" s="75"/>
      <c r="D9" s="75"/>
      <c r="E9" s="76"/>
      <c r="F9" s="75"/>
      <c r="H9" s="267"/>
      <c r="I9" s="288" t="s">
        <v>392</v>
      </c>
      <c r="J9" s="288" t="s">
        <v>393</v>
      </c>
      <c r="K9" s="288" t="s">
        <v>394</v>
      </c>
      <c r="L9" s="288" t="s">
        <v>395</v>
      </c>
      <c r="M9" s="288" t="s">
        <v>152</v>
      </c>
      <c r="N9" s="288" t="s">
        <v>153</v>
      </c>
      <c r="O9" s="288" t="s">
        <v>154</v>
      </c>
      <c r="P9" s="288" t="s">
        <v>155</v>
      </c>
      <c r="Q9" s="288" t="s">
        <v>156</v>
      </c>
      <c r="R9" s="288" t="s">
        <v>157</v>
      </c>
      <c r="S9" s="288" t="s">
        <v>158</v>
      </c>
      <c r="T9" s="288" t="s">
        <v>159</v>
      </c>
      <c r="U9" s="288" t="s">
        <v>160</v>
      </c>
      <c r="V9" s="288" t="s">
        <v>161</v>
      </c>
      <c r="W9" s="288" t="s">
        <v>162</v>
      </c>
      <c r="X9" s="288" t="s">
        <v>163</v>
      </c>
      <c r="Y9" s="288" t="s">
        <v>164</v>
      </c>
      <c r="Z9" s="288" t="s">
        <v>165</v>
      </c>
      <c r="AA9" s="288" t="s">
        <v>166</v>
      </c>
      <c r="AB9" s="288" t="s">
        <v>167</v>
      </c>
      <c r="AC9" s="288" t="s">
        <v>168</v>
      </c>
      <c r="AD9" s="288" t="s">
        <v>169</v>
      </c>
      <c r="AE9" s="288" t="s">
        <v>170</v>
      </c>
      <c r="AF9" s="288" t="s">
        <v>338</v>
      </c>
      <c r="AG9" s="288" t="s">
        <v>339</v>
      </c>
      <c r="AH9" s="288" t="s">
        <v>173</v>
      </c>
      <c r="AI9" s="288" t="s">
        <v>174</v>
      </c>
      <c r="AJ9" s="288" t="s">
        <v>175</v>
      </c>
      <c r="AK9" s="288" t="s">
        <v>176</v>
      </c>
      <c r="AL9" s="288" t="s">
        <v>407</v>
      </c>
      <c r="AM9" s="78" t="s">
        <v>178</v>
      </c>
      <c r="AN9" s="78" t="s">
        <v>179</v>
      </c>
      <c r="AO9" s="78" t="s">
        <v>180</v>
      </c>
      <c r="AP9" s="78" t="s">
        <v>181</v>
      </c>
      <c r="AQ9" s="78" t="s">
        <v>182</v>
      </c>
      <c r="AR9" s="78" t="s">
        <v>341</v>
      </c>
      <c r="AS9" s="78" t="s">
        <v>342</v>
      </c>
      <c r="AT9" s="78" t="s">
        <v>185</v>
      </c>
      <c r="AU9" s="78" t="s">
        <v>186</v>
      </c>
      <c r="AV9" s="81" t="s">
        <v>187</v>
      </c>
      <c r="AW9" s="81" t="s">
        <v>345</v>
      </c>
      <c r="AX9" s="81" t="s">
        <v>346</v>
      </c>
      <c r="AY9" s="81" t="s">
        <v>347</v>
      </c>
      <c r="AZ9" s="81" t="s">
        <v>348</v>
      </c>
      <c r="BA9" s="81" t="s">
        <v>192</v>
      </c>
      <c r="BB9" s="81" t="s">
        <v>193</v>
      </c>
      <c r="BC9" s="81" t="s">
        <v>194</v>
      </c>
      <c r="BD9" s="81" t="s">
        <v>195</v>
      </c>
      <c r="BE9" s="81" t="s">
        <v>196</v>
      </c>
      <c r="BF9" s="81" t="s">
        <v>413</v>
      </c>
      <c r="BG9" s="81" t="s">
        <v>787</v>
      </c>
      <c r="BH9" s="81" t="s">
        <v>794</v>
      </c>
      <c r="BI9" s="81" t="s">
        <v>798</v>
      </c>
      <c r="BJ9" s="81" t="s">
        <v>806</v>
      </c>
      <c r="BK9" s="81" t="s">
        <v>807</v>
      </c>
      <c r="BL9" s="81" t="s">
        <v>816</v>
      </c>
      <c r="BM9" s="81" t="s">
        <v>823</v>
      </c>
      <c r="BN9" s="81" t="s">
        <v>836</v>
      </c>
      <c r="BO9" s="81" t="s">
        <v>858</v>
      </c>
      <c r="BP9" s="81" t="s">
        <v>864</v>
      </c>
      <c r="BQ9" s="1853" t="s">
        <v>859</v>
      </c>
      <c r="BR9" s="1778" t="s">
        <v>892</v>
      </c>
    </row>
    <row r="10" spans="2:70" ht="19.5" customHeight="1">
      <c r="B10" s="74"/>
      <c r="C10" s="1875" t="s">
        <v>36</v>
      </c>
      <c r="D10" s="1875"/>
      <c r="E10" s="1876"/>
      <c r="F10" s="56"/>
      <c r="H10" s="627" t="s">
        <v>486</v>
      </c>
      <c r="I10" s="628">
        <v>8.9999999999999993E-3</v>
      </c>
      <c r="J10" s="308">
        <v>9.5999999999999992E-3</v>
      </c>
      <c r="K10" s="308">
        <v>8.9999999999999993E-3</v>
      </c>
      <c r="L10" s="308">
        <v>8.8999999999999999E-3</v>
      </c>
      <c r="M10" s="308">
        <v>9.4999999999999998E-3</v>
      </c>
      <c r="N10" s="308">
        <v>9.2999999999999992E-3</v>
      </c>
      <c r="O10" s="308">
        <v>1.2200000000000001E-2</v>
      </c>
      <c r="P10" s="308">
        <v>1.01E-2</v>
      </c>
      <c r="Q10" s="308">
        <v>1.11E-2</v>
      </c>
      <c r="R10" s="308">
        <v>1.01E-2</v>
      </c>
      <c r="S10" s="308">
        <v>9.1999999999999998E-3</v>
      </c>
      <c r="T10" s="308">
        <v>6.7000000000000002E-3</v>
      </c>
      <c r="U10" s="308">
        <v>7.7999999999999996E-3</v>
      </c>
      <c r="V10" s="308">
        <v>7.7999999999999996E-3</v>
      </c>
      <c r="W10" s="308">
        <v>6.3E-3</v>
      </c>
      <c r="X10" s="308">
        <v>4.4999999999999997E-3</v>
      </c>
      <c r="Y10" s="308">
        <v>4.7999999999999996E-3</v>
      </c>
      <c r="Z10" s="308">
        <v>4.4999999999999997E-3</v>
      </c>
      <c r="AA10" s="308">
        <v>4.0000000000000001E-3</v>
      </c>
      <c r="AB10" s="308">
        <v>3.5000000000000001E-3</v>
      </c>
      <c r="AC10" s="308">
        <v>3.3999999999999998E-3</v>
      </c>
      <c r="AD10" s="308">
        <v>3.0999999999999999E-3</v>
      </c>
      <c r="AE10" s="308">
        <v>2.8999999999999998E-3</v>
      </c>
      <c r="AF10" s="308">
        <v>2.5999999999999999E-3</v>
      </c>
      <c r="AG10" s="367">
        <v>2.5999999999999999E-3</v>
      </c>
      <c r="AH10" s="308">
        <v>2.5999999999999999E-3</v>
      </c>
      <c r="AI10" s="367">
        <v>2.3999999999999998E-3</v>
      </c>
      <c r="AJ10" s="367">
        <v>2.3E-3</v>
      </c>
      <c r="AK10" s="367">
        <v>2.3999999999999998E-3</v>
      </c>
      <c r="AL10" s="367">
        <v>2.5000000000000001E-3</v>
      </c>
      <c r="AM10" s="367">
        <v>2.6161963217885384E-3</v>
      </c>
      <c r="AN10" s="308">
        <v>2.5000000000000001E-3</v>
      </c>
      <c r="AO10" s="308">
        <v>2.8271323726010546E-3</v>
      </c>
      <c r="AP10" s="308">
        <v>3.0000000000000001E-3</v>
      </c>
      <c r="AQ10" s="308">
        <v>3.0999999999999999E-3</v>
      </c>
      <c r="AR10" s="308">
        <v>2.8999999999999998E-3</v>
      </c>
      <c r="AS10" s="308">
        <v>2.8999999999999998E-3</v>
      </c>
      <c r="AT10" s="367">
        <v>2.5000000000000001E-3</v>
      </c>
      <c r="AU10" s="367">
        <v>2.2265893356175855E-3</v>
      </c>
      <c r="AV10" s="367">
        <v>2E-3</v>
      </c>
      <c r="AW10" s="308">
        <v>1.8E-3</v>
      </c>
      <c r="AX10" s="308">
        <v>1.5E-3</v>
      </c>
      <c r="AY10" s="308">
        <v>1.5E-3</v>
      </c>
      <c r="AZ10" s="308">
        <v>1.4E-3</v>
      </c>
      <c r="BA10" s="308">
        <v>1.4E-3</v>
      </c>
      <c r="BB10" s="367">
        <v>1.5E-3</v>
      </c>
      <c r="BC10" s="367">
        <v>1.6999999999999999E-3</v>
      </c>
      <c r="BD10" s="367">
        <v>2E-3</v>
      </c>
      <c r="BE10" s="308">
        <v>2.3999999999999998E-3</v>
      </c>
      <c r="BF10" s="308">
        <v>2.5999999999999999E-3</v>
      </c>
      <c r="BG10" s="1337">
        <v>2.8E-3</v>
      </c>
      <c r="BH10" s="367">
        <v>2.6295501611541747E-3</v>
      </c>
      <c r="BI10" s="1337">
        <v>2.8E-3</v>
      </c>
      <c r="BJ10" s="367">
        <v>2.7873392169836505E-3</v>
      </c>
      <c r="BK10" s="367">
        <v>2.6061386873962064E-3</v>
      </c>
      <c r="BL10" s="1337">
        <v>2.7000000000000001E-3</v>
      </c>
      <c r="BM10" s="1337">
        <v>2.8E-3</v>
      </c>
      <c r="BN10" s="1337">
        <v>2.8999999999999998E-3</v>
      </c>
      <c r="BO10" s="1337">
        <v>2.8E-3</v>
      </c>
      <c r="BP10" s="1337">
        <v>2.6986286399702021E-3</v>
      </c>
      <c r="BQ10" s="1337">
        <v>2.8E-3</v>
      </c>
      <c r="BR10" s="370">
        <v>2.7000000000000001E-3</v>
      </c>
    </row>
    <row r="11" spans="2:70" ht="19.5" customHeight="1">
      <c r="B11" s="74"/>
      <c r="C11" s="89"/>
      <c r="D11" s="75"/>
      <c r="E11" s="76"/>
      <c r="F11" s="75"/>
      <c r="H11" s="539" t="s">
        <v>487</v>
      </c>
      <c r="I11" s="372">
        <v>1.24E-2</v>
      </c>
      <c r="J11" s="372">
        <v>1.44E-2</v>
      </c>
      <c r="K11" s="372">
        <v>1.32E-2</v>
      </c>
      <c r="L11" s="372">
        <v>1.35E-2</v>
      </c>
      <c r="M11" s="372">
        <v>1.34E-2</v>
      </c>
      <c r="N11" s="372">
        <v>1.3899999999999999E-2</v>
      </c>
      <c r="O11" s="372">
        <v>1.9599999999999999E-2</v>
      </c>
      <c r="P11" s="372">
        <v>1.49E-2</v>
      </c>
      <c r="Q11" s="372">
        <v>1.6799999999999999E-2</v>
      </c>
      <c r="R11" s="372">
        <v>1.4999999999999999E-2</v>
      </c>
      <c r="S11" s="372">
        <v>1.29E-2</v>
      </c>
      <c r="T11" s="372">
        <v>8.6E-3</v>
      </c>
      <c r="U11" s="372">
        <v>8.9999999999999993E-3</v>
      </c>
      <c r="V11" s="372">
        <v>8.2000000000000007E-3</v>
      </c>
      <c r="W11" s="372">
        <v>6.1000000000000004E-3</v>
      </c>
      <c r="X11" s="372">
        <v>4.1000000000000003E-3</v>
      </c>
      <c r="Y11" s="372">
        <v>4.4000000000000003E-3</v>
      </c>
      <c r="Z11" s="372">
        <v>4.1000000000000003E-3</v>
      </c>
      <c r="AA11" s="372">
        <v>3.8E-3</v>
      </c>
      <c r="AB11" s="372">
        <v>3.2000000000000002E-3</v>
      </c>
      <c r="AC11" s="372">
        <v>3.0000000000000001E-3</v>
      </c>
      <c r="AD11" s="372">
        <v>2.7000000000000001E-3</v>
      </c>
      <c r="AE11" s="372">
        <v>2.5000000000000001E-3</v>
      </c>
      <c r="AF11" s="372">
        <v>2.0999999999999999E-3</v>
      </c>
      <c r="AG11" s="373">
        <v>2.0999999999999999E-3</v>
      </c>
      <c r="AH11" s="372">
        <v>2E-3</v>
      </c>
      <c r="AI11" s="373">
        <v>1.9E-3</v>
      </c>
      <c r="AJ11" s="373">
        <v>1.6999999999999999E-3</v>
      </c>
      <c r="AK11" s="373">
        <v>1.6999999999999999E-3</v>
      </c>
      <c r="AL11" s="373">
        <v>1.9E-3</v>
      </c>
      <c r="AM11" s="373">
        <v>2.024561890973978E-3</v>
      </c>
      <c r="AN11" s="172">
        <v>1.9E-3</v>
      </c>
      <c r="AO11" s="172">
        <v>2.2239161834564933E-3</v>
      </c>
      <c r="AP11" s="172">
        <v>2.3999999999999998E-3</v>
      </c>
      <c r="AQ11" s="172">
        <v>2.7000000000000001E-3</v>
      </c>
      <c r="AR11" s="172">
        <v>2.3999999999999998E-3</v>
      </c>
      <c r="AS11" s="172">
        <v>2.3E-3</v>
      </c>
      <c r="AT11" s="371">
        <v>2E-3</v>
      </c>
      <c r="AU11" s="371">
        <v>1.8E-3</v>
      </c>
      <c r="AV11" s="371">
        <v>1.6000000000000001E-3</v>
      </c>
      <c r="AW11" s="172">
        <v>1.5E-3</v>
      </c>
      <c r="AX11" s="172">
        <v>1.2999999999999999E-3</v>
      </c>
      <c r="AY11" s="172">
        <v>1.1999999999999999E-3</v>
      </c>
      <c r="AZ11" s="172">
        <v>1.1000000000000001E-3</v>
      </c>
      <c r="BA11" s="172">
        <v>1.2999999999999999E-3</v>
      </c>
      <c r="BB11" s="371">
        <v>1.4E-3</v>
      </c>
      <c r="BC11" s="371">
        <v>1.6000000000000001E-3</v>
      </c>
      <c r="BD11" s="371">
        <v>1.9E-3</v>
      </c>
      <c r="BE11" s="172">
        <v>2.3E-3</v>
      </c>
      <c r="BF11" s="172">
        <v>2.5999999999999999E-3</v>
      </c>
      <c r="BG11" s="1339">
        <v>2.8E-3</v>
      </c>
      <c r="BH11" s="371">
        <v>2.5999999999999999E-3</v>
      </c>
      <c r="BI11" s="1339">
        <v>2.8E-3</v>
      </c>
      <c r="BJ11" s="371">
        <v>2.7586447094723201E-3</v>
      </c>
      <c r="BK11" s="371">
        <v>2.5647086031602251E-3</v>
      </c>
      <c r="BL11" s="1339">
        <v>2.5999999999999999E-3</v>
      </c>
      <c r="BM11" s="1339">
        <v>2.7000000000000001E-3</v>
      </c>
      <c r="BN11" s="1339">
        <v>2.7000000000000001E-3</v>
      </c>
      <c r="BO11" s="1339">
        <v>2.5000000000000001E-3</v>
      </c>
      <c r="BP11" s="1339">
        <v>2.3062733056163284E-3</v>
      </c>
      <c r="BQ11" s="1339">
        <v>2.5000000000000001E-3</v>
      </c>
      <c r="BR11" s="375">
        <v>2.3999999999999998E-3</v>
      </c>
    </row>
    <row r="12" spans="2:70" ht="19.5" customHeight="1">
      <c r="B12" s="74"/>
      <c r="C12" s="1875" t="s">
        <v>0</v>
      </c>
      <c r="D12" s="1875"/>
      <c r="E12" s="1876"/>
      <c r="F12" s="56"/>
      <c r="H12" s="539" t="s">
        <v>488</v>
      </c>
      <c r="I12" s="372">
        <v>6.4999999999999997E-3</v>
      </c>
      <c r="J12" s="372">
        <v>6.0000000000000001E-3</v>
      </c>
      <c r="K12" s="372">
        <v>5.7999999999999996E-3</v>
      </c>
      <c r="L12" s="372">
        <v>5.4000000000000003E-3</v>
      </c>
      <c r="M12" s="372">
        <v>6.4000000000000003E-3</v>
      </c>
      <c r="N12" s="372">
        <v>5.7999999999999996E-3</v>
      </c>
      <c r="O12" s="372">
        <v>6.7000000000000002E-3</v>
      </c>
      <c r="P12" s="372">
        <v>6.4000000000000003E-3</v>
      </c>
      <c r="Q12" s="372">
        <v>6.7999999999999996E-3</v>
      </c>
      <c r="R12" s="372">
        <v>6.3E-3</v>
      </c>
      <c r="S12" s="372">
        <v>6.3E-3</v>
      </c>
      <c r="T12" s="372">
        <v>5.1000000000000004E-3</v>
      </c>
      <c r="U12" s="372">
        <v>6.8999999999999999E-3</v>
      </c>
      <c r="V12" s="372">
        <v>7.4000000000000003E-3</v>
      </c>
      <c r="W12" s="372">
        <v>6.4000000000000003E-3</v>
      </c>
      <c r="X12" s="372">
        <v>4.8999999999999998E-3</v>
      </c>
      <c r="Y12" s="372">
        <v>5.1999999999999998E-3</v>
      </c>
      <c r="Z12" s="372">
        <v>4.8999999999999998E-3</v>
      </c>
      <c r="AA12" s="372">
        <v>4.1999999999999997E-3</v>
      </c>
      <c r="AB12" s="372">
        <v>3.7000000000000002E-3</v>
      </c>
      <c r="AC12" s="372">
        <v>3.8E-3</v>
      </c>
      <c r="AD12" s="372">
        <v>3.5000000000000001E-3</v>
      </c>
      <c r="AE12" s="372">
        <v>3.3E-3</v>
      </c>
      <c r="AF12" s="372">
        <v>3.0000000000000001E-3</v>
      </c>
      <c r="AG12" s="373">
        <v>3.0999999999999999E-3</v>
      </c>
      <c r="AH12" s="372">
        <v>3.0999999999999999E-3</v>
      </c>
      <c r="AI12" s="373">
        <v>2.8999999999999998E-3</v>
      </c>
      <c r="AJ12" s="373">
        <v>2.8999999999999998E-3</v>
      </c>
      <c r="AK12" s="373">
        <v>2.8999999999999998E-3</v>
      </c>
      <c r="AL12" s="373">
        <v>3.0000000000000001E-3</v>
      </c>
      <c r="AM12" s="373">
        <v>3.1769685779409139E-3</v>
      </c>
      <c r="AN12" s="172">
        <v>3.0999999999999999E-3</v>
      </c>
      <c r="AO12" s="172">
        <v>3.4362519471518248E-3</v>
      </c>
      <c r="AP12" s="172">
        <v>3.5999999999999999E-3</v>
      </c>
      <c r="AQ12" s="172">
        <v>3.5999999999999999E-3</v>
      </c>
      <c r="AR12" s="172">
        <v>3.5000000000000001E-3</v>
      </c>
      <c r="AS12" s="172">
        <v>3.5000000000000001E-3</v>
      </c>
      <c r="AT12" s="371">
        <v>3.0000000000000001E-3</v>
      </c>
      <c r="AU12" s="371">
        <v>2.7000000000000001E-3</v>
      </c>
      <c r="AV12" s="371">
        <v>2.3999999999999998E-3</v>
      </c>
      <c r="AW12" s="172">
        <v>2.2000000000000001E-3</v>
      </c>
      <c r="AX12" s="172">
        <v>1.8E-3</v>
      </c>
      <c r="AY12" s="172">
        <v>1.8E-3</v>
      </c>
      <c r="AZ12" s="172">
        <v>1.6999999999999999E-3</v>
      </c>
      <c r="BA12" s="172">
        <v>1.6000000000000001E-3</v>
      </c>
      <c r="BB12" s="371">
        <v>1.6999999999999999E-3</v>
      </c>
      <c r="BC12" s="371">
        <v>1.8E-3</v>
      </c>
      <c r="BD12" s="371">
        <v>2.0999999999999999E-3</v>
      </c>
      <c r="BE12" s="172">
        <v>2.5000000000000001E-3</v>
      </c>
      <c r="BF12" s="172">
        <v>2.7000000000000001E-3</v>
      </c>
      <c r="BG12" s="1339">
        <v>2.8E-3</v>
      </c>
      <c r="BH12" s="371">
        <v>2.7000000000000001E-3</v>
      </c>
      <c r="BI12" s="1339">
        <v>2.8E-3</v>
      </c>
      <c r="BJ12" s="371">
        <v>2.8095942911153431E-3</v>
      </c>
      <c r="BK12" s="371">
        <v>2.6376430294903115E-3</v>
      </c>
      <c r="BL12" s="1339">
        <v>2.8E-3</v>
      </c>
      <c r="BM12" s="1339">
        <v>3.0000000000000001E-3</v>
      </c>
      <c r="BN12" s="1339">
        <v>3.2000000000000002E-3</v>
      </c>
      <c r="BO12" s="1339">
        <v>3.0999999999999999E-3</v>
      </c>
      <c r="BP12" s="1339">
        <v>3.3E-3</v>
      </c>
      <c r="BQ12" s="1339">
        <v>3.3E-3</v>
      </c>
      <c r="BR12" s="375">
        <v>3.0999999999999999E-3</v>
      </c>
    </row>
    <row r="13" spans="2:70" ht="19.5" customHeight="1">
      <c r="B13" s="74"/>
      <c r="C13" s="89"/>
      <c r="D13" s="75"/>
      <c r="E13" s="76"/>
      <c r="F13" s="75"/>
      <c r="H13" s="305" t="s">
        <v>490</v>
      </c>
      <c r="I13" s="368">
        <v>1.2800000000000001E-2</v>
      </c>
      <c r="J13" s="368">
        <v>1.2500000000000001E-2</v>
      </c>
      <c r="K13" s="368">
        <v>1.2999999999999999E-2</v>
      </c>
      <c r="L13" s="368">
        <v>8.3999999999999995E-3</v>
      </c>
      <c r="M13" s="368">
        <v>1.17E-2</v>
      </c>
      <c r="N13" s="368">
        <v>1.14E-2</v>
      </c>
      <c r="O13" s="368">
        <v>1.23E-2</v>
      </c>
      <c r="P13" s="368">
        <v>9.1999999999999998E-3</v>
      </c>
      <c r="Q13" s="368">
        <v>1.06E-2</v>
      </c>
      <c r="R13" s="368">
        <v>1.01E-2</v>
      </c>
      <c r="S13" s="368">
        <v>1.2E-2</v>
      </c>
      <c r="T13" s="368">
        <v>8.8000000000000005E-3</v>
      </c>
      <c r="U13" s="368">
        <v>1.32E-2</v>
      </c>
      <c r="V13" s="368">
        <v>1.23E-2</v>
      </c>
      <c r="W13" s="368">
        <v>1.18E-2</v>
      </c>
      <c r="X13" s="368">
        <v>5.7000000000000002E-3</v>
      </c>
      <c r="Y13" s="368">
        <v>7.4999999999999997E-3</v>
      </c>
      <c r="Z13" s="368">
        <v>5.7999999999999996E-3</v>
      </c>
      <c r="AA13" s="368">
        <v>5.1000000000000004E-3</v>
      </c>
      <c r="AB13" s="368">
        <v>4.7000000000000002E-3</v>
      </c>
      <c r="AC13" s="368">
        <v>6.1999999999999998E-3</v>
      </c>
      <c r="AD13" s="368">
        <v>5.8999999999999999E-3</v>
      </c>
      <c r="AE13" s="368">
        <v>6.1000000000000004E-3</v>
      </c>
      <c r="AF13" s="368">
        <v>4.5999999999999999E-3</v>
      </c>
      <c r="AG13" s="369">
        <v>5.1000000000000004E-3</v>
      </c>
      <c r="AH13" s="368">
        <v>3.8999999999999998E-3</v>
      </c>
      <c r="AI13" s="369">
        <v>3.5999999999999999E-3</v>
      </c>
      <c r="AJ13" s="369">
        <v>2.5999999999999999E-3</v>
      </c>
      <c r="AK13" s="369">
        <v>3.3E-3</v>
      </c>
      <c r="AL13" s="369">
        <v>2.7000000000000001E-3</v>
      </c>
      <c r="AM13" s="369">
        <v>2.4275839986777287E-3</v>
      </c>
      <c r="AN13" s="308">
        <v>2.0999999999999999E-3</v>
      </c>
      <c r="AO13" s="308">
        <v>2.493674706954073E-3</v>
      </c>
      <c r="AP13" s="308">
        <v>2.3E-3</v>
      </c>
      <c r="AQ13" s="308">
        <v>2.5999999999999999E-3</v>
      </c>
      <c r="AR13" s="308">
        <v>1.9E-3</v>
      </c>
      <c r="AS13" s="308">
        <v>1.9E-3</v>
      </c>
      <c r="AT13" s="367">
        <v>1.8E-3</v>
      </c>
      <c r="AU13" s="367">
        <v>1.6921744982312224E-3</v>
      </c>
      <c r="AV13" s="367">
        <v>1.4E-3</v>
      </c>
      <c r="AW13" s="308">
        <v>1.6999999999999999E-3</v>
      </c>
      <c r="AX13" s="308">
        <v>1.2999999999999999E-3</v>
      </c>
      <c r="AY13" s="308">
        <v>1.2999999999999999E-3</v>
      </c>
      <c r="AZ13" s="308">
        <v>1.1000000000000001E-3</v>
      </c>
      <c r="BA13" s="308">
        <v>1.1000000000000001E-3</v>
      </c>
      <c r="BB13" s="367">
        <v>1E-3</v>
      </c>
      <c r="BC13" s="367">
        <v>1.1999999999999999E-3</v>
      </c>
      <c r="BD13" s="367">
        <v>1.1999999999999999E-3</v>
      </c>
      <c r="BE13" s="308">
        <v>1.6000000000000001E-3</v>
      </c>
      <c r="BF13" s="308">
        <v>2.0999999999999999E-3</v>
      </c>
      <c r="BG13" s="1337">
        <v>2.3E-3</v>
      </c>
      <c r="BH13" s="367">
        <v>1.8829682210762854E-3</v>
      </c>
      <c r="BI13" s="1337">
        <v>2.3E-3</v>
      </c>
      <c r="BJ13" s="367">
        <v>2.7727377370364526E-3</v>
      </c>
      <c r="BK13" s="367">
        <v>2.9524028266273506E-3</v>
      </c>
      <c r="BL13" s="1337">
        <v>3.0000000000000001E-3</v>
      </c>
      <c r="BM13" s="1337">
        <v>4.0000000000000001E-3</v>
      </c>
      <c r="BN13" s="1337">
        <v>3.2000000000000002E-3</v>
      </c>
      <c r="BO13" s="1337">
        <v>4.0000000000000001E-3</v>
      </c>
      <c r="BP13" s="1337">
        <v>2.8E-3</v>
      </c>
      <c r="BQ13" s="1337">
        <v>4.0000000000000001E-3</v>
      </c>
      <c r="BR13" s="370">
        <v>2.5999999999999999E-3</v>
      </c>
    </row>
    <row r="14" spans="2:70" ht="19.5" customHeight="1">
      <c r="B14" s="74"/>
      <c r="C14" s="1875" t="s">
        <v>6</v>
      </c>
      <c r="D14" s="1875"/>
      <c r="E14" s="1876"/>
      <c r="F14" s="56"/>
      <c r="H14" s="629" t="s">
        <v>529</v>
      </c>
      <c r="I14" s="372">
        <v>1.4E-2</v>
      </c>
      <c r="J14" s="372">
        <v>1.3899999999999999E-2</v>
      </c>
      <c r="K14" s="372">
        <v>1.6E-2</v>
      </c>
      <c r="L14" s="372">
        <v>1.0999999999999999E-2</v>
      </c>
      <c r="M14" s="372">
        <v>1.43E-2</v>
      </c>
      <c r="N14" s="372">
        <v>1.3599999999999999E-2</v>
      </c>
      <c r="O14" s="372">
        <v>1.4500000000000001E-2</v>
      </c>
      <c r="P14" s="372">
        <v>1.14E-2</v>
      </c>
      <c r="Q14" s="372">
        <v>1.32E-2</v>
      </c>
      <c r="R14" s="372">
        <v>1.2699999999999999E-2</v>
      </c>
      <c r="S14" s="372">
        <v>1.3299999999999999E-2</v>
      </c>
      <c r="T14" s="372">
        <v>0.01</v>
      </c>
      <c r="U14" s="372">
        <v>1.5100000000000001E-2</v>
      </c>
      <c r="V14" s="372">
        <v>1.44E-2</v>
      </c>
      <c r="W14" s="372">
        <v>1.37E-2</v>
      </c>
      <c r="X14" s="372">
        <v>6.4000000000000003E-3</v>
      </c>
      <c r="Y14" s="372">
        <v>8.6E-3</v>
      </c>
      <c r="Z14" s="372">
        <v>6.4999999999999997E-3</v>
      </c>
      <c r="AA14" s="372">
        <v>5.7999999999999996E-3</v>
      </c>
      <c r="AB14" s="372">
        <v>5.1999999999999998E-3</v>
      </c>
      <c r="AC14" s="372">
        <v>6.1999999999999998E-3</v>
      </c>
      <c r="AD14" s="372">
        <v>5.0000000000000001E-3</v>
      </c>
      <c r="AE14" s="372">
        <v>4.7000000000000002E-3</v>
      </c>
      <c r="AF14" s="372">
        <v>3.8999999999999998E-3</v>
      </c>
      <c r="AG14" s="373">
        <v>4.3E-3</v>
      </c>
      <c r="AH14" s="372">
        <v>3.8999999999999998E-3</v>
      </c>
      <c r="AI14" s="373">
        <v>3.5000000000000001E-3</v>
      </c>
      <c r="AJ14" s="373">
        <v>2.2000000000000001E-3</v>
      </c>
      <c r="AK14" s="373">
        <v>3.0999999999999999E-3</v>
      </c>
      <c r="AL14" s="373">
        <v>2.3999999999999998E-3</v>
      </c>
      <c r="AM14" s="373">
        <v>2.9923577861392758E-3</v>
      </c>
      <c r="AN14" s="172">
        <v>2.5999999999999999E-3</v>
      </c>
      <c r="AO14" s="172">
        <v>3.1014253948044995E-3</v>
      </c>
      <c r="AP14" s="172">
        <v>2.8999999999999998E-3</v>
      </c>
      <c r="AQ14" s="172">
        <v>3.0999999999999999E-3</v>
      </c>
      <c r="AR14" s="172">
        <v>2.3999999999999998E-3</v>
      </c>
      <c r="AS14" s="172">
        <v>2.3999999999999998E-3</v>
      </c>
      <c r="AT14" s="371">
        <v>2.2000000000000001E-3</v>
      </c>
      <c r="AU14" s="371">
        <v>2E-3</v>
      </c>
      <c r="AV14" s="371">
        <v>1.5E-3</v>
      </c>
      <c r="AW14" s="172">
        <v>1.8E-3</v>
      </c>
      <c r="AX14" s="172">
        <v>1.5E-3</v>
      </c>
      <c r="AY14" s="172">
        <v>1.4E-3</v>
      </c>
      <c r="AZ14" s="172">
        <v>1.1000000000000001E-3</v>
      </c>
      <c r="BA14" s="172">
        <v>1.1000000000000001E-3</v>
      </c>
      <c r="BB14" s="371">
        <v>1.1000000000000001E-3</v>
      </c>
      <c r="BC14" s="371">
        <v>1.4E-3</v>
      </c>
      <c r="BD14" s="371">
        <v>1.6000000000000001E-3</v>
      </c>
      <c r="BE14" s="172">
        <v>2.2000000000000001E-3</v>
      </c>
      <c r="BF14" s="172">
        <v>2.5999999999999999E-3</v>
      </c>
      <c r="BG14" s="1339">
        <v>3.0000000000000001E-3</v>
      </c>
      <c r="BH14" s="371">
        <v>2.5000000000000001E-3</v>
      </c>
      <c r="BI14" s="1339">
        <v>3.0999999999999999E-3</v>
      </c>
      <c r="BJ14" s="371">
        <v>3.8999999999999998E-3</v>
      </c>
      <c r="BK14" s="371">
        <v>4.1000000000000003E-3</v>
      </c>
      <c r="BL14" s="1339">
        <v>4.0000000000000001E-3</v>
      </c>
      <c r="BM14" s="1339">
        <v>5.0000000000000001E-3</v>
      </c>
      <c r="BN14" s="1339">
        <v>4.1999999999999997E-3</v>
      </c>
      <c r="BO14" s="1339">
        <v>5.4000000000000003E-3</v>
      </c>
      <c r="BP14" s="1339">
        <v>3.8999999999999998E-3</v>
      </c>
      <c r="BQ14" s="1339">
        <v>4.4000000000000003E-3</v>
      </c>
      <c r="BR14" s="375">
        <v>3.7000000000000002E-3</v>
      </c>
    </row>
    <row r="15" spans="2:70" ht="19.5" customHeight="1">
      <c r="B15" s="74"/>
      <c r="C15" s="206"/>
      <c r="D15" s="1886" t="s">
        <v>9</v>
      </c>
      <c r="E15" s="1887"/>
      <c r="F15" s="208"/>
      <c r="H15" s="629" t="s">
        <v>530</v>
      </c>
      <c r="I15" s="372">
        <v>8.6E-3</v>
      </c>
      <c r="J15" s="372">
        <v>8.0000000000000002E-3</v>
      </c>
      <c r="K15" s="372">
        <v>3.5000000000000001E-3</v>
      </c>
      <c r="L15" s="372">
        <v>8.9999999999999998E-4</v>
      </c>
      <c r="M15" s="372">
        <v>4.4000000000000003E-3</v>
      </c>
      <c r="N15" s="372">
        <v>5.1000000000000004E-3</v>
      </c>
      <c r="O15" s="372">
        <v>5.1999999999999998E-3</v>
      </c>
      <c r="P15" s="372">
        <v>2.3999999999999998E-3</v>
      </c>
      <c r="Q15" s="372">
        <v>2.5000000000000001E-3</v>
      </c>
      <c r="R15" s="372">
        <v>2.3E-3</v>
      </c>
      <c r="S15" s="372">
        <v>8.0000000000000002E-3</v>
      </c>
      <c r="T15" s="372">
        <v>5.0000000000000001E-3</v>
      </c>
      <c r="U15" s="372">
        <v>7.1999999999999998E-3</v>
      </c>
      <c r="V15" s="372">
        <v>5.4999999999999997E-3</v>
      </c>
      <c r="W15" s="372">
        <v>5.5999999999999999E-3</v>
      </c>
      <c r="X15" s="372">
        <v>3.3E-3</v>
      </c>
      <c r="Y15" s="372">
        <v>3.8E-3</v>
      </c>
      <c r="Z15" s="372">
        <v>3.5999999999999999E-3</v>
      </c>
      <c r="AA15" s="372">
        <v>2.7000000000000001E-3</v>
      </c>
      <c r="AB15" s="372">
        <v>2.8999999999999998E-3</v>
      </c>
      <c r="AC15" s="372">
        <v>6.1999999999999998E-3</v>
      </c>
      <c r="AD15" s="372">
        <v>8.9999999999999993E-3</v>
      </c>
      <c r="AE15" s="372">
        <v>1.12E-2</v>
      </c>
      <c r="AF15" s="372">
        <v>7.1000000000000004E-3</v>
      </c>
      <c r="AG15" s="373">
        <v>7.9000000000000008E-3</v>
      </c>
      <c r="AH15" s="372">
        <v>4.0000000000000001E-3</v>
      </c>
      <c r="AI15" s="373">
        <v>4.1000000000000003E-3</v>
      </c>
      <c r="AJ15" s="373">
        <v>4.1999999999999997E-3</v>
      </c>
      <c r="AK15" s="373">
        <v>4.4000000000000003E-3</v>
      </c>
      <c r="AL15" s="373">
        <v>3.8999999999999998E-3</v>
      </c>
      <c r="AM15" s="373">
        <v>4.4955641018739077E-4</v>
      </c>
      <c r="AN15" s="172">
        <v>1E-4</v>
      </c>
      <c r="AO15" s="172">
        <v>2.4168312860175175E-4</v>
      </c>
      <c r="AP15" s="172">
        <v>1E-4</v>
      </c>
      <c r="AQ15" s="172">
        <v>5.9999999999999995E-4</v>
      </c>
      <c r="AR15" s="172">
        <v>2.9999999999999997E-4</v>
      </c>
      <c r="AS15" s="172">
        <v>5.0000000000000001E-4</v>
      </c>
      <c r="AT15" s="371">
        <v>2.9999999999999997E-4</v>
      </c>
      <c r="AU15" s="371">
        <v>5.9999999999999995E-4</v>
      </c>
      <c r="AV15" s="371">
        <v>8.0000000000000004E-4</v>
      </c>
      <c r="AW15" s="172">
        <v>1.6000000000000001E-3</v>
      </c>
      <c r="AX15" s="172">
        <v>5.9999999999999995E-4</v>
      </c>
      <c r="AY15" s="172">
        <v>1.1000000000000001E-3</v>
      </c>
      <c r="AZ15" s="172">
        <v>1E-3</v>
      </c>
      <c r="BA15" s="172">
        <v>8.9999999999999998E-4</v>
      </c>
      <c r="BB15" s="371">
        <v>8.9999999999999998E-4</v>
      </c>
      <c r="BC15" s="371">
        <v>4.0000000000000002E-4</v>
      </c>
      <c r="BD15" s="371">
        <v>0</v>
      </c>
      <c r="BE15" s="172">
        <v>1E-4</v>
      </c>
      <c r="BF15" s="172">
        <v>5.9999999999999995E-4</v>
      </c>
      <c r="BG15" s="1339">
        <v>5.9999999999999995E-4</v>
      </c>
      <c r="BH15" s="371">
        <v>2.0000000000000001E-4</v>
      </c>
      <c r="BI15" s="1339">
        <v>2.9999999999999997E-4</v>
      </c>
      <c r="BJ15" s="371">
        <v>1E-4</v>
      </c>
      <c r="BK15" s="371">
        <v>2.9999999999999997E-4</v>
      </c>
      <c r="BL15" s="1339">
        <v>5.9999999999999995E-4</v>
      </c>
      <c r="BM15" s="1339">
        <v>1.5E-3</v>
      </c>
      <c r="BN15" s="1339">
        <v>8.0000000000000004E-4</v>
      </c>
      <c r="BO15" s="1339">
        <v>4.0000000000000002E-4</v>
      </c>
      <c r="BP15" s="1339">
        <v>2.9999999999999997E-4</v>
      </c>
      <c r="BQ15" s="1339">
        <v>3.2000000000000002E-3</v>
      </c>
      <c r="BR15" s="375">
        <v>4.0000000000000002E-4</v>
      </c>
    </row>
    <row r="16" spans="2:70" ht="19.5" customHeight="1">
      <c r="B16" s="74"/>
      <c r="C16" s="206"/>
      <c r="D16" s="1886" t="s">
        <v>11</v>
      </c>
      <c r="E16" s="1887"/>
      <c r="F16" s="208"/>
      <c r="H16" s="630" t="s">
        <v>406</v>
      </c>
      <c r="I16" s="631">
        <v>1.0800000000000001E-2</v>
      </c>
      <c r="J16" s="631">
        <v>1.0999999999999999E-2</v>
      </c>
      <c r="K16" s="631">
        <v>1.09E-2</v>
      </c>
      <c r="L16" s="631">
        <v>8.6999999999999994E-3</v>
      </c>
      <c r="M16" s="631">
        <v>1.06E-2</v>
      </c>
      <c r="N16" s="631">
        <v>1.03E-2</v>
      </c>
      <c r="O16" s="631">
        <v>1.2200000000000001E-2</v>
      </c>
      <c r="P16" s="631">
        <v>9.7000000000000003E-3</v>
      </c>
      <c r="Q16" s="631">
        <v>1.09E-2</v>
      </c>
      <c r="R16" s="631">
        <v>1.01E-2</v>
      </c>
      <c r="S16" s="631">
        <v>1.0500000000000001E-2</v>
      </c>
      <c r="T16" s="631">
        <v>7.7000000000000002E-3</v>
      </c>
      <c r="U16" s="631">
        <v>1.04E-2</v>
      </c>
      <c r="V16" s="631">
        <v>9.9000000000000008E-3</v>
      </c>
      <c r="W16" s="631">
        <v>8.8000000000000005E-3</v>
      </c>
      <c r="X16" s="631">
        <v>5.1000000000000004E-3</v>
      </c>
      <c r="Y16" s="631">
        <v>6.1000000000000004E-3</v>
      </c>
      <c r="Z16" s="631">
        <v>5.1000000000000004E-3</v>
      </c>
      <c r="AA16" s="631">
        <v>4.4999999999999997E-3</v>
      </c>
      <c r="AB16" s="631">
        <v>4.0000000000000001E-3</v>
      </c>
      <c r="AC16" s="631">
        <v>4.7000000000000002E-3</v>
      </c>
      <c r="AD16" s="631">
        <v>4.4000000000000003E-3</v>
      </c>
      <c r="AE16" s="631">
        <v>4.4000000000000003E-3</v>
      </c>
      <c r="AF16" s="631">
        <v>3.5000000000000001E-3</v>
      </c>
      <c r="AG16" s="632">
        <v>3.8E-3</v>
      </c>
      <c r="AH16" s="631">
        <v>3.2000000000000002E-3</v>
      </c>
      <c r="AI16" s="632">
        <v>3.0000000000000001E-3</v>
      </c>
      <c r="AJ16" s="632">
        <v>2.3999999999999998E-3</v>
      </c>
      <c r="AK16" s="632">
        <v>2.8E-3</v>
      </c>
      <c r="AL16" s="632">
        <v>2.5999999999999999E-3</v>
      </c>
      <c r="AM16" s="632">
        <v>2.5258930211685834E-3</v>
      </c>
      <c r="AN16" s="300">
        <v>2.3E-3</v>
      </c>
      <c r="AO16" s="300">
        <v>2.6701962907580141E-3</v>
      </c>
      <c r="AP16" s="300">
        <v>2.5999999999999999E-3</v>
      </c>
      <c r="AQ16" s="300">
        <v>2.8999999999999998E-3</v>
      </c>
      <c r="AR16" s="300">
        <v>2.3999999999999998E-3</v>
      </c>
      <c r="AS16" s="300">
        <v>2.3999999999999998E-3</v>
      </c>
      <c r="AT16" s="633">
        <v>2.0999999999999999E-3</v>
      </c>
      <c r="AU16" s="633">
        <v>2E-3</v>
      </c>
      <c r="AV16" s="633">
        <v>1.6999999999999999E-3</v>
      </c>
      <c r="AW16" s="300">
        <v>1.8E-3</v>
      </c>
      <c r="AX16" s="300">
        <v>1.4E-3</v>
      </c>
      <c r="AY16" s="300">
        <v>1.4E-3</v>
      </c>
      <c r="AZ16" s="300">
        <v>1.1999999999999999E-3</v>
      </c>
      <c r="BA16" s="300">
        <v>1.1999999999999999E-3</v>
      </c>
      <c r="BB16" s="633">
        <v>1.2999999999999999E-3</v>
      </c>
      <c r="BC16" s="633">
        <v>1.4E-3</v>
      </c>
      <c r="BD16" s="633">
        <v>1.6000000000000001E-3</v>
      </c>
      <c r="BE16" s="300">
        <v>2E-3</v>
      </c>
      <c r="BF16" s="300">
        <v>2.3E-3</v>
      </c>
      <c r="BG16" s="1374">
        <v>2.5000000000000001E-3</v>
      </c>
      <c r="BH16" s="633">
        <v>2.2000000000000001E-3</v>
      </c>
      <c r="BI16" s="1374">
        <v>2.5000000000000001E-3</v>
      </c>
      <c r="BJ16" s="633">
        <v>2.8E-3</v>
      </c>
      <c r="BK16" s="633">
        <v>2.8E-3</v>
      </c>
      <c r="BL16" s="1374">
        <v>2.8999999999999998E-3</v>
      </c>
      <c r="BM16" s="1374">
        <v>3.5000000000000001E-3</v>
      </c>
      <c r="BN16" s="1374">
        <v>3.0999999999999999E-3</v>
      </c>
      <c r="BO16" s="1748">
        <v>3.3999999999999998E-3</v>
      </c>
      <c r="BP16" s="1374">
        <v>2.8E-3</v>
      </c>
      <c r="BQ16" s="1374">
        <v>3.5000000000000001E-3</v>
      </c>
      <c r="BR16" s="634">
        <v>2.7000000000000001E-3</v>
      </c>
    </row>
    <row r="17" spans="2:70" ht="19.5" customHeight="1">
      <c r="B17" s="74"/>
      <c r="C17" s="206"/>
      <c r="D17" s="1886" t="s">
        <v>12</v>
      </c>
      <c r="E17" s="1887"/>
      <c r="F17" s="208"/>
      <c r="H17" s="284" t="s">
        <v>531</v>
      </c>
      <c r="I17" s="635"/>
      <c r="J17" s="635"/>
      <c r="K17" s="635"/>
      <c r="L17" s="635"/>
      <c r="M17" s="635"/>
      <c r="N17" s="635"/>
      <c r="O17" s="635"/>
      <c r="P17" s="635"/>
      <c r="Q17" s="635"/>
      <c r="R17" s="635"/>
      <c r="S17" s="635"/>
      <c r="T17" s="635"/>
      <c r="U17" s="635"/>
      <c r="V17" s="635"/>
      <c r="W17" s="635"/>
      <c r="X17" s="635"/>
      <c r="Y17" s="635"/>
      <c r="Z17" s="635"/>
      <c r="AA17" s="635"/>
      <c r="AB17" s="635"/>
      <c r="AC17" s="635"/>
      <c r="AD17" s="635"/>
      <c r="AE17" s="635"/>
      <c r="AF17" s="635"/>
      <c r="AG17" s="636"/>
      <c r="AH17" s="635"/>
      <c r="AI17" s="636"/>
      <c r="AJ17" s="636"/>
      <c r="AK17" s="636"/>
      <c r="AL17" s="636"/>
      <c r="AM17" s="636"/>
      <c r="AN17" s="635"/>
      <c r="AO17" s="635"/>
      <c r="AP17" s="635"/>
      <c r="AQ17" s="635"/>
      <c r="AR17" s="635"/>
      <c r="AS17" s="635"/>
      <c r="AT17" s="636"/>
      <c r="AU17" s="636"/>
      <c r="AV17" s="636"/>
      <c r="AW17" s="635"/>
      <c r="AX17" s="635"/>
      <c r="AY17" s="635"/>
      <c r="AZ17" s="635"/>
      <c r="BA17" s="635"/>
      <c r="BB17" s="635"/>
      <c r="BC17" s="635"/>
      <c r="BD17" s="636"/>
      <c r="BE17" s="635"/>
      <c r="BF17" s="635"/>
      <c r="BG17" s="635"/>
      <c r="BH17" s="635"/>
      <c r="BI17" s="1493"/>
      <c r="BJ17" s="635"/>
      <c r="BK17" s="635"/>
      <c r="BL17" s="635"/>
      <c r="BM17" s="635"/>
      <c r="BN17" s="635"/>
      <c r="BO17" s="635"/>
      <c r="BP17" s="635"/>
      <c r="BQ17" s="1493"/>
      <c r="BR17" s="635"/>
    </row>
    <row r="18" spans="2:70" ht="19.5" customHeight="1">
      <c r="B18" s="74"/>
      <c r="C18" s="206"/>
      <c r="D18" s="1886" t="s">
        <v>14</v>
      </c>
      <c r="E18" s="1887"/>
      <c r="F18" s="208"/>
      <c r="H18" s="605"/>
      <c r="I18" s="469"/>
      <c r="J18" s="469"/>
      <c r="K18" s="469"/>
      <c r="L18" s="469"/>
      <c r="M18" s="469"/>
      <c r="N18" s="469"/>
      <c r="O18" s="469"/>
      <c r="P18" s="469"/>
      <c r="Q18" s="469"/>
      <c r="R18" s="469"/>
      <c r="S18" s="469"/>
      <c r="T18" s="469"/>
      <c r="U18" s="469"/>
      <c r="V18" s="469"/>
      <c r="W18" s="469"/>
      <c r="X18" s="469"/>
      <c r="Y18" s="469"/>
      <c r="Z18" s="469"/>
      <c r="AA18" s="469"/>
      <c r="AB18" s="469"/>
      <c r="AC18" s="469"/>
      <c r="AD18" s="469"/>
      <c r="AE18" s="469"/>
      <c r="AF18" s="469"/>
      <c r="AG18" s="637"/>
      <c r="AH18" s="469"/>
      <c r="AI18" s="637"/>
      <c r="AJ18" s="637"/>
      <c r="AK18" s="637"/>
      <c r="AL18" s="637"/>
      <c r="AM18" s="637"/>
      <c r="AN18" s="469"/>
      <c r="AO18" s="469"/>
      <c r="AP18" s="469"/>
      <c r="AQ18" s="469"/>
      <c r="AR18" s="469"/>
      <c r="AS18" s="469"/>
      <c r="AT18" s="637"/>
      <c r="AU18" s="637"/>
      <c r="AV18" s="637"/>
      <c r="AW18" s="469"/>
      <c r="AX18" s="469"/>
      <c r="AY18" s="469"/>
      <c r="AZ18" s="469"/>
      <c r="BA18" s="469"/>
      <c r="BD18" s="48"/>
      <c r="BQ18" s="1482"/>
    </row>
    <row r="19" spans="2:70" ht="19.5" customHeight="1">
      <c r="B19" s="74"/>
      <c r="C19" s="206"/>
      <c r="D19" s="1886" t="s">
        <v>16</v>
      </c>
      <c r="E19" s="1887"/>
      <c r="F19" s="208"/>
      <c r="BQ19" s="1482"/>
    </row>
    <row r="20" spans="2:70" ht="19.5" customHeight="1">
      <c r="B20" s="74"/>
      <c r="C20" s="206"/>
      <c r="D20" s="1886" t="s">
        <v>19</v>
      </c>
      <c r="E20" s="1887"/>
      <c r="F20" s="208"/>
      <c r="H20" s="264" t="s">
        <v>532</v>
      </c>
      <c r="I20" s="265"/>
      <c r="J20" s="265"/>
      <c r="K20" s="265"/>
      <c r="L20" s="265"/>
      <c r="M20" s="265"/>
      <c r="N20" s="265"/>
      <c r="O20" s="265"/>
      <c r="P20" s="265"/>
      <c r="Q20" s="265"/>
      <c r="R20" s="265"/>
      <c r="S20" s="265"/>
      <c r="T20" s="265"/>
      <c r="U20" s="265"/>
      <c r="V20" s="265"/>
      <c r="W20" s="265"/>
      <c r="X20" s="265"/>
      <c r="Y20" s="265"/>
      <c r="Z20" s="265"/>
      <c r="AA20" s="265"/>
      <c r="AB20" s="265"/>
      <c r="AC20" s="265"/>
      <c r="AD20" s="265"/>
      <c r="AE20" s="265"/>
      <c r="AF20" s="265"/>
      <c r="AG20" s="266"/>
      <c r="AH20" s="265"/>
      <c r="AI20" s="266"/>
      <c r="AJ20" s="266"/>
      <c r="AK20" s="266"/>
      <c r="AL20" s="266"/>
      <c r="AM20" s="266"/>
      <c r="AN20" s="265"/>
      <c r="AO20" s="265"/>
      <c r="AP20" s="265"/>
      <c r="AQ20" s="265"/>
      <c r="AR20" s="265"/>
      <c r="AS20" s="265"/>
      <c r="AT20" s="266"/>
      <c r="AU20" s="266"/>
      <c r="AV20" s="266"/>
      <c r="AW20" s="265"/>
      <c r="AX20" s="265"/>
      <c r="AY20" s="265"/>
      <c r="AZ20" s="265"/>
      <c r="BA20" s="265"/>
      <c r="BB20" s="265"/>
      <c r="BC20" s="265"/>
      <c r="BD20" s="266"/>
      <c r="BE20" s="265"/>
      <c r="BF20" s="265"/>
      <c r="BG20" s="265"/>
      <c r="BH20" s="265"/>
      <c r="BI20" s="265"/>
      <c r="BJ20" s="265"/>
      <c r="BK20" s="1556"/>
      <c r="BL20" s="1556"/>
      <c r="BM20" s="1556"/>
      <c r="BN20" s="1556"/>
      <c r="BO20" s="1556"/>
      <c r="BP20" s="1556"/>
      <c r="BQ20" s="1807"/>
      <c r="BR20" s="1556"/>
    </row>
    <row r="21" spans="2:70" ht="19.5" customHeight="1" thickBot="1">
      <c r="B21" s="74"/>
      <c r="C21" s="206"/>
      <c r="D21" s="1886" t="s">
        <v>21</v>
      </c>
      <c r="E21" s="1887"/>
      <c r="F21" s="208"/>
      <c r="H21" s="267" t="s">
        <v>39</v>
      </c>
      <c r="I21" s="288" t="s">
        <v>392</v>
      </c>
      <c r="J21" s="288" t="s">
        <v>393</v>
      </c>
      <c r="K21" s="288" t="s">
        <v>394</v>
      </c>
      <c r="L21" s="288" t="s">
        <v>395</v>
      </c>
      <c r="M21" s="288" t="s">
        <v>152</v>
      </c>
      <c r="N21" s="288" t="s">
        <v>153</v>
      </c>
      <c r="O21" s="288" t="s">
        <v>154</v>
      </c>
      <c r="P21" s="288" t="s">
        <v>155</v>
      </c>
      <c r="Q21" s="288" t="s">
        <v>156</v>
      </c>
      <c r="R21" s="288" t="s">
        <v>157</v>
      </c>
      <c r="S21" s="288" t="s">
        <v>158</v>
      </c>
      <c r="T21" s="288" t="s">
        <v>159</v>
      </c>
      <c r="U21" s="288" t="s">
        <v>160</v>
      </c>
      <c r="V21" s="288" t="s">
        <v>161</v>
      </c>
      <c r="W21" s="288" t="s">
        <v>162</v>
      </c>
      <c r="X21" s="288" t="s">
        <v>163</v>
      </c>
      <c r="Y21" s="288" t="s">
        <v>164</v>
      </c>
      <c r="Z21" s="288" t="s">
        <v>165</v>
      </c>
      <c r="AA21" s="288" t="s">
        <v>166</v>
      </c>
      <c r="AB21" s="288" t="s">
        <v>167</v>
      </c>
      <c r="AC21" s="288" t="s">
        <v>168</v>
      </c>
      <c r="AD21" s="288" t="s">
        <v>169</v>
      </c>
      <c r="AE21" s="288" t="s">
        <v>170</v>
      </c>
      <c r="AF21" s="288" t="s">
        <v>338</v>
      </c>
      <c r="AG21" s="288" t="s">
        <v>339</v>
      </c>
      <c r="AH21" s="288" t="s">
        <v>173</v>
      </c>
      <c r="AI21" s="288" t="s">
        <v>174</v>
      </c>
      <c r="AJ21" s="288" t="s">
        <v>175</v>
      </c>
      <c r="AK21" s="288" t="s">
        <v>176</v>
      </c>
      <c r="AL21" s="288" t="s">
        <v>407</v>
      </c>
      <c r="AM21" s="288" t="s">
        <v>178</v>
      </c>
      <c r="AN21" s="288" t="s">
        <v>179</v>
      </c>
      <c r="AO21" s="288" t="s">
        <v>408</v>
      </c>
      <c r="AP21" s="288" t="s">
        <v>497</v>
      </c>
      <c r="AQ21" s="288" t="s">
        <v>409</v>
      </c>
      <c r="AR21" s="78" t="s">
        <v>341</v>
      </c>
      <c r="AS21" s="78" t="s">
        <v>342</v>
      </c>
      <c r="AT21" s="78" t="s">
        <v>185</v>
      </c>
      <c r="AU21" s="78" t="s">
        <v>186</v>
      </c>
      <c r="AV21" s="81" t="s">
        <v>187</v>
      </c>
      <c r="AW21" s="81" t="s">
        <v>345</v>
      </c>
      <c r="AX21" s="81" t="s">
        <v>411</v>
      </c>
      <c r="AY21" s="81" t="s">
        <v>347</v>
      </c>
      <c r="AZ21" s="81" t="s">
        <v>348</v>
      </c>
      <c r="BA21" s="81" t="s">
        <v>192</v>
      </c>
      <c r="BB21" s="81" t="s">
        <v>193</v>
      </c>
      <c r="BC21" s="81" t="s">
        <v>194</v>
      </c>
      <c r="BD21" s="81" t="s">
        <v>195</v>
      </c>
      <c r="BE21" s="81" t="str">
        <f>BE9</f>
        <v>Mar. 23</v>
      </c>
      <c r="BF21" s="81" t="str">
        <f>BF9</f>
        <v>Jun. 23</v>
      </c>
      <c r="BG21" s="81" t="str">
        <f t="shared" ref="BG21:BN21" si="0">BG9</f>
        <v>Sep. 23</v>
      </c>
      <c r="BH21" s="81" t="str">
        <f t="shared" si="0"/>
        <v>Dec. 23</v>
      </c>
      <c r="BI21" s="81" t="str">
        <f t="shared" si="0"/>
        <v>Mar. 24</v>
      </c>
      <c r="BJ21" s="81" t="str">
        <f t="shared" si="0"/>
        <v>Jun. 24</v>
      </c>
      <c r="BK21" s="81" t="str">
        <f t="shared" si="0"/>
        <v>Sep. 24</v>
      </c>
      <c r="BL21" s="81" t="str">
        <f t="shared" si="0"/>
        <v>Dec. 24</v>
      </c>
      <c r="BM21" s="81" t="str">
        <f t="shared" si="0"/>
        <v>Mar. 25</v>
      </c>
      <c r="BN21" s="81" t="str">
        <f t="shared" si="0"/>
        <v>Jun. 25</v>
      </c>
      <c r="BO21" s="81" t="s">
        <v>858</v>
      </c>
      <c r="BP21" s="81" t="s">
        <v>864</v>
      </c>
      <c r="BQ21" s="1853" t="str">
        <f t="shared" ref="BQ21:BR21" si="1">BQ9</f>
        <v>Mar. 26</v>
      </c>
      <c r="BR21" s="81" t="str">
        <f t="shared" si="1"/>
        <v>Jun. 26(E)</v>
      </c>
    </row>
    <row r="22" spans="2:70" ht="19.5" customHeight="1">
      <c r="B22" s="74"/>
      <c r="C22" s="206"/>
      <c r="D22" s="1886" t="s">
        <v>23</v>
      </c>
      <c r="E22" s="1887"/>
      <c r="F22" s="208"/>
      <c r="H22" s="627" t="s">
        <v>486</v>
      </c>
      <c r="I22" s="578">
        <v>98752.9</v>
      </c>
      <c r="J22" s="248">
        <v>101117.8</v>
      </c>
      <c r="K22" s="248">
        <v>102120.7</v>
      </c>
      <c r="L22" s="248">
        <v>102997.7</v>
      </c>
      <c r="M22" s="248">
        <v>101464.1</v>
      </c>
      <c r="N22" s="248">
        <v>102801.9</v>
      </c>
      <c r="O22" s="248">
        <v>102485.9</v>
      </c>
      <c r="P22" s="248">
        <v>101116.3</v>
      </c>
      <c r="Q22" s="248">
        <v>98946.6</v>
      </c>
      <c r="R22" s="248">
        <v>101033.4</v>
      </c>
      <c r="S22" s="248">
        <v>102859.5</v>
      </c>
      <c r="T22" s="248">
        <v>103693.4</v>
      </c>
      <c r="U22" s="248">
        <v>103094</v>
      </c>
      <c r="V22" s="248">
        <v>105483.2</v>
      </c>
      <c r="W22" s="248">
        <v>107371.6</v>
      </c>
      <c r="X22" s="248">
        <v>111744.4</v>
      </c>
      <c r="Y22" s="248">
        <v>111441.7</v>
      </c>
      <c r="Z22" s="248">
        <v>107879.3</v>
      </c>
      <c r="AA22" s="248">
        <v>111796.9</v>
      </c>
      <c r="AB22" s="248">
        <v>115460.5</v>
      </c>
      <c r="AC22" s="248">
        <v>116954.3</v>
      </c>
      <c r="AD22" s="248">
        <v>119273.9</v>
      </c>
      <c r="AE22" s="248">
        <v>121664.4</v>
      </c>
      <c r="AF22" s="248">
        <v>123381</v>
      </c>
      <c r="AG22" s="357">
        <v>122024.9</v>
      </c>
      <c r="AH22" s="248">
        <v>123683.5</v>
      </c>
      <c r="AI22" s="357">
        <v>126845.9</v>
      </c>
      <c r="AJ22" s="357">
        <v>130005.8</v>
      </c>
      <c r="AK22" s="357">
        <v>131198.20000000001</v>
      </c>
      <c r="AL22" s="357">
        <v>133932.9</v>
      </c>
      <c r="AM22" s="357">
        <v>137864.13987327399</v>
      </c>
      <c r="AN22" s="248">
        <v>141652.9</v>
      </c>
      <c r="AO22" s="248">
        <v>142685.31658949799</v>
      </c>
      <c r="AP22" s="248">
        <v>142924.70000000001</v>
      </c>
      <c r="AQ22" s="248">
        <v>143329.29999999999</v>
      </c>
      <c r="AR22" s="248">
        <v>148302.6</v>
      </c>
      <c r="AS22" s="248">
        <v>152923</v>
      </c>
      <c r="AT22" s="357">
        <v>154414</v>
      </c>
      <c r="AU22" s="357">
        <v>158187.00656953698</v>
      </c>
      <c r="AV22" s="357">
        <v>162208.9</v>
      </c>
      <c r="AW22" s="248">
        <v>163238.79999999999</v>
      </c>
      <c r="AX22" s="248">
        <v>164620.20000000001</v>
      </c>
      <c r="AY22" s="248">
        <v>170159.9</v>
      </c>
      <c r="AZ22" s="248">
        <v>170474</v>
      </c>
      <c r="BA22" s="358">
        <v>168127.1</v>
      </c>
      <c r="BB22" s="359">
        <v>166281.5</v>
      </c>
      <c r="BC22" s="359">
        <v>166191.29999999999</v>
      </c>
      <c r="BD22" s="359">
        <v>166455.79999999999</v>
      </c>
      <c r="BE22" s="358">
        <v>162836.4</v>
      </c>
      <c r="BF22" s="358">
        <v>163395.4</v>
      </c>
      <c r="BG22" s="1335">
        <v>164373.70000000001</v>
      </c>
      <c r="BH22" s="359">
        <v>166859.6</v>
      </c>
      <c r="BI22" s="1335">
        <v>167515.4</v>
      </c>
      <c r="BJ22" s="359">
        <v>171838.04126120094</v>
      </c>
      <c r="BK22" s="359">
        <v>176437.2</v>
      </c>
      <c r="BL22" s="1335">
        <v>177025.2</v>
      </c>
      <c r="BM22" s="1335">
        <v>179323.6</v>
      </c>
      <c r="BN22" s="1335">
        <v>180990.4</v>
      </c>
      <c r="BO22" s="1335">
        <v>182241.70784552899</v>
      </c>
      <c r="BP22" s="1335">
        <v>183611.672439477</v>
      </c>
      <c r="BQ22" s="1335">
        <v>182838.10087629705</v>
      </c>
      <c r="BR22" s="360">
        <v>184588.028803544</v>
      </c>
    </row>
    <row r="23" spans="2:70" ht="19.5" customHeight="1">
      <c r="B23" s="71"/>
      <c r="C23" s="206"/>
      <c r="D23" s="1886" t="s">
        <v>22</v>
      </c>
      <c r="E23" s="1887"/>
      <c r="F23" s="208"/>
      <c r="H23" s="539" t="s">
        <v>487</v>
      </c>
      <c r="I23" s="293">
        <v>42724.1</v>
      </c>
      <c r="J23" s="293">
        <v>43188.3</v>
      </c>
      <c r="K23" s="293">
        <v>43591.9</v>
      </c>
      <c r="L23" s="293">
        <v>44890.8</v>
      </c>
      <c r="M23" s="293">
        <v>44027.3</v>
      </c>
      <c r="N23" s="293">
        <v>43997.9</v>
      </c>
      <c r="O23" s="293">
        <v>43950</v>
      </c>
      <c r="P23" s="293">
        <v>44269.599999999999</v>
      </c>
      <c r="Q23" s="293">
        <v>43165.599999999999</v>
      </c>
      <c r="R23" s="293">
        <v>44130</v>
      </c>
      <c r="S23" s="293">
        <v>44832.5</v>
      </c>
      <c r="T23" s="293">
        <v>45911.6</v>
      </c>
      <c r="U23" s="293">
        <v>45911.9</v>
      </c>
      <c r="V23" s="293">
        <v>48222.5</v>
      </c>
      <c r="W23" s="293">
        <v>49286.1</v>
      </c>
      <c r="X23" s="293">
        <v>52193.5</v>
      </c>
      <c r="Y23" s="293">
        <v>51966.6</v>
      </c>
      <c r="Z23" s="293">
        <v>49423.6</v>
      </c>
      <c r="AA23" s="293">
        <v>51109.1</v>
      </c>
      <c r="AB23" s="293">
        <v>53401.1</v>
      </c>
      <c r="AC23" s="293">
        <v>54148.7</v>
      </c>
      <c r="AD23" s="293">
        <v>55305.2</v>
      </c>
      <c r="AE23" s="293">
        <v>56885.3</v>
      </c>
      <c r="AF23" s="293">
        <v>58453.8</v>
      </c>
      <c r="AG23" s="319">
        <v>57988.9</v>
      </c>
      <c r="AH23" s="293">
        <v>59045.1</v>
      </c>
      <c r="AI23" s="319">
        <v>60307.199999999997</v>
      </c>
      <c r="AJ23" s="319">
        <v>62060.9</v>
      </c>
      <c r="AK23" s="319">
        <v>62956.3</v>
      </c>
      <c r="AL23" s="319">
        <v>64559.5</v>
      </c>
      <c r="AM23" s="319">
        <v>67086.025821941992</v>
      </c>
      <c r="AN23" s="90">
        <v>69892.3</v>
      </c>
      <c r="AO23" s="90">
        <v>71690.056449970973</v>
      </c>
      <c r="AP23" s="90">
        <v>71827.100000000006</v>
      </c>
      <c r="AQ23" s="90">
        <v>72076.5</v>
      </c>
      <c r="AR23" s="90">
        <v>77237.5</v>
      </c>
      <c r="AS23" s="90">
        <v>82096.5</v>
      </c>
      <c r="AT23" s="91">
        <v>82122.2</v>
      </c>
      <c r="AU23" s="91">
        <v>83317.233723084995</v>
      </c>
      <c r="AV23" s="91">
        <v>85969.4</v>
      </c>
      <c r="AW23" s="90">
        <v>86870.8</v>
      </c>
      <c r="AX23" s="90">
        <v>86917</v>
      </c>
      <c r="AY23" s="90">
        <v>90898.9</v>
      </c>
      <c r="AZ23" s="90">
        <v>92144.4</v>
      </c>
      <c r="BA23" s="90">
        <v>91373</v>
      </c>
      <c r="BB23" s="91">
        <v>90487.3</v>
      </c>
      <c r="BC23" s="91">
        <v>91196.800000000003</v>
      </c>
      <c r="BD23" s="91">
        <v>92940.3</v>
      </c>
      <c r="BE23" s="90">
        <v>91322.8</v>
      </c>
      <c r="BF23" s="90">
        <v>91483.199999999997</v>
      </c>
      <c r="BG23" s="1348">
        <v>92032.8</v>
      </c>
      <c r="BH23" s="91">
        <v>94340</v>
      </c>
      <c r="BI23" s="1348">
        <v>94281.5</v>
      </c>
      <c r="BJ23" s="91">
        <v>96778.183582533966</v>
      </c>
      <c r="BK23" s="91">
        <v>100224.4</v>
      </c>
      <c r="BL23" s="1348">
        <v>101142.8</v>
      </c>
      <c r="BM23" s="1348">
        <v>104127.9</v>
      </c>
      <c r="BN23" s="1348">
        <v>105670.7</v>
      </c>
      <c r="BO23" s="1348">
        <v>107747.46501664999</v>
      </c>
      <c r="BP23" s="1348">
        <v>109970.07478271199</v>
      </c>
      <c r="BQ23" s="1348">
        <v>110131.05582171302</v>
      </c>
      <c r="BR23" s="445">
        <v>111508.03293171099</v>
      </c>
    </row>
    <row r="24" spans="2:70" ht="19.5" customHeight="1">
      <c r="B24" s="71"/>
      <c r="C24" s="206"/>
      <c r="D24" s="1884" t="s">
        <v>28</v>
      </c>
      <c r="E24" s="1884"/>
      <c r="F24" s="1884"/>
      <c r="H24" s="539" t="s">
        <v>488</v>
      </c>
      <c r="I24" s="293">
        <v>56028.800000000003</v>
      </c>
      <c r="J24" s="293">
        <v>57929.5</v>
      </c>
      <c r="K24" s="293">
        <v>58528.800000000003</v>
      </c>
      <c r="L24" s="293">
        <v>58106.9</v>
      </c>
      <c r="M24" s="293">
        <v>57436.800000000003</v>
      </c>
      <c r="N24" s="293">
        <v>58804</v>
      </c>
      <c r="O24" s="293">
        <v>58535.9</v>
      </c>
      <c r="P24" s="293">
        <v>56846.7</v>
      </c>
      <c r="Q24" s="293">
        <v>55781</v>
      </c>
      <c r="R24" s="293">
        <v>56903.4</v>
      </c>
      <c r="S24" s="293">
        <v>58027</v>
      </c>
      <c r="T24" s="293">
        <v>57781.8</v>
      </c>
      <c r="U24" s="293">
        <v>57182.1</v>
      </c>
      <c r="V24" s="293">
        <v>57260.7</v>
      </c>
      <c r="W24" s="293">
        <v>58085.5</v>
      </c>
      <c r="X24" s="293">
        <v>59550.9</v>
      </c>
      <c r="Y24" s="293">
        <v>59475.1</v>
      </c>
      <c r="Z24" s="293">
        <v>58455.7</v>
      </c>
      <c r="AA24" s="293">
        <v>60687.8</v>
      </c>
      <c r="AB24" s="293">
        <v>62059.4</v>
      </c>
      <c r="AC24" s="293">
        <v>62805.599999999999</v>
      </c>
      <c r="AD24" s="293">
        <v>63968.7</v>
      </c>
      <c r="AE24" s="293">
        <v>64779.1</v>
      </c>
      <c r="AF24" s="293">
        <v>64927.199999999997</v>
      </c>
      <c r="AG24" s="319">
        <v>64036</v>
      </c>
      <c r="AH24" s="293">
        <v>64638.400000000001</v>
      </c>
      <c r="AI24" s="319">
        <v>66538.7</v>
      </c>
      <c r="AJ24" s="319">
        <v>67944.899999999994</v>
      </c>
      <c r="AK24" s="319">
        <v>68241.899999999994</v>
      </c>
      <c r="AL24" s="319">
        <v>69373.399999999994</v>
      </c>
      <c r="AM24" s="319">
        <v>70778.114051331999</v>
      </c>
      <c r="AN24" s="90">
        <v>71760.600000000006</v>
      </c>
      <c r="AO24" s="90">
        <v>70995.260139527003</v>
      </c>
      <c r="AP24" s="90">
        <v>71097.600000000006</v>
      </c>
      <c r="AQ24" s="90">
        <v>71252.800000000003</v>
      </c>
      <c r="AR24" s="90">
        <v>71065.100000000006</v>
      </c>
      <c r="AS24" s="90">
        <v>70826.5</v>
      </c>
      <c r="AT24" s="91">
        <v>72291.8</v>
      </c>
      <c r="AU24" s="91">
        <v>74869.77284645199</v>
      </c>
      <c r="AV24" s="91">
        <v>76239.5</v>
      </c>
      <c r="AW24" s="90">
        <v>76368</v>
      </c>
      <c r="AX24" s="90">
        <v>77703.199999999997</v>
      </c>
      <c r="AY24" s="90">
        <v>79261</v>
      </c>
      <c r="AZ24" s="90">
        <v>78329.600000000006</v>
      </c>
      <c r="BA24" s="90">
        <v>76754</v>
      </c>
      <c r="BB24" s="91">
        <v>75794.2</v>
      </c>
      <c r="BC24" s="91">
        <v>74994.5</v>
      </c>
      <c r="BD24" s="91">
        <v>73515.5</v>
      </c>
      <c r="BE24" s="90">
        <v>71513.5</v>
      </c>
      <c r="BF24" s="90">
        <v>71912.3</v>
      </c>
      <c r="BG24" s="1348">
        <v>72340.899999999994</v>
      </c>
      <c r="BH24" s="91">
        <v>72519.600000000006</v>
      </c>
      <c r="BI24" s="1348">
        <v>73233.899999999994</v>
      </c>
      <c r="BJ24" s="91">
        <v>75059.857678666973</v>
      </c>
      <c r="BK24" s="91">
        <v>76212.800000000003</v>
      </c>
      <c r="BL24" s="1348">
        <v>75882.399999999994</v>
      </c>
      <c r="BM24" s="1348">
        <v>75195.7</v>
      </c>
      <c r="BN24" s="1348">
        <v>75319.7</v>
      </c>
      <c r="BO24" s="1348">
        <v>74494.242828878996</v>
      </c>
      <c r="BP24" s="1348">
        <v>73641.597656764992</v>
      </c>
      <c r="BQ24" s="1348">
        <v>72707.045054584014</v>
      </c>
      <c r="BR24" s="445">
        <v>73079.995871833016</v>
      </c>
    </row>
    <row r="25" spans="2:70" ht="19.5" customHeight="1">
      <c r="B25" s="71"/>
      <c r="C25" s="206"/>
      <c r="D25" s="1886" t="s">
        <v>26</v>
      </c>
      <c r="E25" s="1887"/>
      <c r="F25" s="208"/>
      <c r="H25" s="305" t="s">
        <v>490</v>
      </c>
      <c r="I25" s="358">
        <v>89020.800000000003</v>
      </c>
      <c r="J25" s="358">
        <v>90972.4</v>
      </c>
      <c r="K25" s="358">
        <v>92951.1</v>
      </c>
      <c r="L25" s="358">
        <v>93150.6</v>
      </c>
      <c r="M25" s="358">
        <v>95338.2</v>
      </c>
      <c r="N25" s="358">
        <v>97600.2</v>
      </c>
      <c r="O25" s="358">
        <v>96414.1</v>
      </c>
      <c r="P25" s="358">
        <v>93193.600000000006</v>
      </c>
      <c r="Q25" s="358">
        <v>91896.1</v>
      </c>
      <c r="R25" s="358">
        <v>94901.9</v>
      </c>
      <c r="S25" s="358">
        <v>93947.9</v>
      </c>
      <c r="T25" s="358">
        <v>91976.8</v>
      </c>
      <c r="U25" s="358">
        <v>93464.7</v>
      </c>
      <c r="V25" s="358">
        <v>93611.6</v>
      </c>
      <c r="W25" s="358">
        <v>94151.4</v>
      </c>
      <c r="X25" s="358">
        <v>93177.7</v>
      </c>
      <c r="Y25" s="358">
        <v>96033.7</v>
      </c>
      <c r="Z25" s="358">
        <v>99327.4</v>
      </c>
      <c r="AA25" s="358">
        <v>100944.8</v>
      </c>
      <c r="AB25" s="358">
        <v>100972.8</v>
      </c>
      <c r="AC25" s="358">
        <v>102272.5</v>
      </c>
      <c r="AD25" s="358">
        <v>103578.8</v>
      </c>
      <c r="AE25" s="358">
        <v>104819.5</v>
      </c>
      <c r="AF25" s="358">
        <v>105498.4</v>
      </c>
      <c r="AG25" s="359">
        <v>106978.2</v>
      </c>
      <c r="AH25" s="358">
        <v>110452.7</v>
      </c>
      <c r="AI25" s="359">
        <v>113306.6</v>
      </c>
      <c r="AJ25" s="359">
        <v>114199.9</v>
      </c>
      <c r="AK25" s="359">
        <v>116861</v>
      </c>
      <c r="AL25" s="359">
        <v>121401.2</v>
      </c>
      <c r="AM25" s="359">
        <v>126637.27654138801</v>
      </c>
      <c r="AN25" s="248">
        <v>127120.7</v>
      </c>
      <c r="AO25" s="248">
        <v>126854.031328885</v>
      </c>
      <c r="AP25" s="248">
        <v>128366.7</v>
      </c>
      <c r="AQ25" s="248">
        <v>130207.2</v>
      </c>
      <c r="AR25" s="248">
        <v>133733.9</v>
      </c>
      <c r="AS25" s="248">
        <v>142078.79999999999</v>
      </c>
      <c r="AT25" s="357">
        <v>146734.20000000001</v>
      </c>
      <c r="AU25" s="357">
        <v>147981.66555443697</v>
      </c>
      <c r="AV25" s="357">
        <v>146665.60000000001</v>
      </c>
      <c r="AW25" s="248">
        <v>148036</v>
      </c>
      <c r="AX25" s="248">
        <v>152017.60000000001</v>
      </c>
      <c r="AY25" s="248">
        <v>159249</v>
      </c>
      <c r="AZ25" s="248">
        <v>166932.6</v>
      </c>
      <c r="BA25" s="248">
        <v>175450.3</v>
      </c>
      <c r="BB25" s="357">
        <v>182454.7</v>
      </c>
      <c r="BC25" s="357">
        <v>190751.6</v>
      </c>
      <c r="BD25" s="357">
        <v>187157.1</v>
      </c>
      <c r="BE25" s="248">
        <v>188791.9</v>
      </c>
      <c r="BF25" s="248">
        <v>191799.2</v>
      </c>
      <c r="BG25" s="1347">
        <v>197433.60000000001</v>
      </c>
      <c r="BH25" s="357">
        <v>197383.7</v>
      </c>
      <c r="BI25" s="1347">
        <v>201621</v>
      </c>
      <c r="BJ25" s="357">
        <v>205734.7</v>
      </c>
      <c r="BK25" s="357">
        <v>210112.3</v>
      </c>
      <c r="BL25" s="1347">
        <v>212179.7</v>
      </c>
      <c r="BM25" s="1347">
        <v>211637.6</v>
      </c>
      <c r="BN25" s="1347">
        <v>213760</v>
      </c>
      <c r="BO25" s="1347">
        <v>216997.07724757999</v>
      </c>
      <c r="BP25" s="1347">
        <v>218211.69333717498</v>
      </c>
      <c r="BQ25" s="1347">
        <v>222525.58065106795</v>
      </c>
      <c r="BR25" s="444">
        <v>228569.62655120002</v>
      </c>
    </row>
    <row r="26" spans="2:70" ht="19.5" customHeight="1">
      <c r="B26" s="71"/>
      <c r="C26" s="206"/>
      <c r="D26" s="1886" t="s">
        <v>30</v>
      </c>
      <c r="E26" s="1887"/>
      <c r="F26" s="208"/>
      <c r="H26" s="629" t="s">
        <v>529</v>
      </c>
      <c r="I26" s="293">
        <v>69018.7</v>
      </c>
      <c r="J26" s="293">
        <v>69660.899999999994</v>
      </c>
      <c r="K26" s="293">
        <v>70786.399999999994</v>
      </c>
      <c r="L26" s="293">
        <v>69760.3</v>
      </c>
      <c r="M26" s="293">
        <v>70727.399999999994</v>
      </c>
      <c r="N26" s="293">
        <v>72857.3</v>
      </c>
      <c r="O26" s="293">
        <v>72881.899999999994</v>
      </c>
      <c r="P26" s="293">
        <v>70464.5</v>
      </c>
      <c r="Q26" s="293">
        <v>69468.2</v>
      </c>
      <c r="R26" s="293">
        <v>71245.8</v>
      </c>
      <c r="S26" s="293">
        <v>71749.100000000006</v>
      </c>
      <c r="T26" s="293">
        <v>70712.399999999994</v>
      </c>
      <c r="U26" s="293">
        <v>71134.7</v>
      </c>
      <c r="V26" s="293">
        <v>70879.100000000006</v>
      </c>
      <c r="W26" s="293">
        <v>71626.899999999994</v>
      </c>
      <c r="X26" s="293">
        <v>71060.100000000006</v>
      </c>
      <c r="Y26" s="293">
        <v>73317</v>
      </c>
      <c r="Z26" s="293">
        <v>75156.899999999994</v>
      </c>
      <c r="AA26" s="293">
        <v>77234.899999999994</v>
      </c>
      <c r="AB26" s="293">
        <v>77313.3</v>
      </c>
      <c r="AC26" s="293">
        <v>79161</v>
      </c>
      <c r="AD26" s="293">
        <v>81093.100000000006</v>
      </c>
      <c r="AE26" s="293">
        <v>82119.3</v>
      </c>
      <c r="AF26" s="293">
        <v>82511.600000000006</v>
      </c>
      <c r="AG26" s="319">
        <v>83536.100000000006</v>
      </c>
      <c r="AH26" s="293">
        <v>86618.8</v>
      </c>
      <c r="AI26" s="319">
        <v>89769</v>
      </c>
      <c r="AJ26" s="319">
        <v>90733.5</v>
      </c>
      <c r="AK26" s="319">
        <v>93445</v>
      </c>
      <c r="AL26" s="319">
        <v>95489.4</v>
      </c>
      <c r="AM26" s="319">
        <v>98510.26080885902</v>
      </c>
      <c r="AN26" s="90">
        <v>99759.4</v>
      </c>
      <c r="AO26" s="90">
        <v>99895.089711010005</v>
      </c>
      <c r="AP26" s="90">
        <v>100675.1</v>
      </c>
      <c r="AQ26" s="90">
        <v>103208.9</v>
      </c>
      <c r="AR26" s="90">
        <v>105845.9</v>
      </c>
      <c r="AS26" s="90">
        <v>109352.9</v>
      </c>
      <c r="AT26" s="91">
        <v>114601</v>
      </c>
      <c r="AU26" s="91">
        <v>116014.21703920598</v>
      </c>
      <c r="AV26" s="91">
        <v>116748</v>
      </c>
      <c r="AW26" s="90">
        <v>118099</v>
      </c>
      <c r="AX26" s="90">
        <v>121970</v>
      </c>
      <c r="AY26" s="90">
        <v>125854.8</v>
      </c>
      <c r="AZ26" s="90">
        <v>129544.2</v>
      </c>
      <c r="BA26" s="90">
        <v>134428.5</v>
      </c>
      <c r="BB26" s="91">
        <v>137458.9</v>
      </c>
      <c r="BC26" s="91">
        <v>140538.29999999999</v>
      </c>
      <c r="BD26" s="91">
        <v>139486.39999999999</v>
      </c>
      <c r="BE26" s="90">
        <v>138862.6</v>
      </c>
      <c r="BF26" s="90">
        <v>139044.70000000001</v>
      </c>
      <c r="BG26" s="1348">
        <v>141296.4</v>
      </c>
      <c r="BH26" s="91">
        <v>141880.29999999999</v>
      </c>
      <c r="BI26" s="1348">
        <v>143042</v>
      </c>
      <c r="BJ26" s="91">
        <v>143438.013016785</v>
      </c>
      <c r="BK26" s="91">
        <v>147791.5</v>
      </c>
      <c r="BL26" s="1348">
        <v>150025.1</v>
      </c>
      <c r="BM26" s="1348">
        <v>150973.20000000001</v>
      </c>
      <c r="BN26" s="1348">
        <v>152677.20000000001</v>
      </c>
      <c r="BO26" s="1348">
        <v>153547.43481235602</v>
      </c>
      <c r="BP26" s="1348">
        <v>153877.62947783497</v>
      </c>
      <c r="BQ26" s="1348">
        <v>155715.52456207495</v>
      </c>
      <c r="BR26" s="445">
        <v>157449.50924148303</v>
      </c>
    </row>
    <row r="27" spans="2:70" ht="19.5" customHeight="1">
      <c r="B27" s="71"/>
      <c r="C27" s="206"/>
      <c r="D27" s="1886" t="s">
        <v>33</v>
      </c>
      <c r="E27" s="1887"/>
      <c r="F27" s="208"/>
      <c r="H27" s="629" t="s">
        <v>530</v>
      </c>
      <c r="I27" s="293">
        <v>20002.099999999999</v>
      </c>
      <c r="J27" s="293">
        <v>21311.5</v>
      </c>
      <c r="K27" s="293">
        <v>22164.7</v>
      </c>
      <c r="L27" s="293">
        <v>23439.9</v>
      </c>
      <c r="M27" s="293">
        <v>24610.799999999999</v>
      </c>
      <c r="N27" s="293">
        <v>24742.9</v>
      </c>
      <c r="O27" s="293">
        <v>23532.2</v>
      </c>
      <c r="P27" s="293">
        <v>22729.1</v>
      </c>
      <c r="Q27" s="293">
        <v>22427.9</v>
      </c>
      <c r="R27" s="293">
        <v>23656.1</v>
      </c>
      <c r="S27" s="293">
        <v>22198.799999999999</v>
      </c>
      <c r="T27" s="293">
        <v>21264.400000000001</v>
      </c>
      <c r="U27" s="293">
        <v>22330</v>
      </c>
      <c r="V27" s="293">
        <v>22732.5</v>
      </c>
      <c r="W27" s="293">
        <v>22524.5</v>
      </c>
      <c r="X27" s="293">
        <v>22117.599999999999</v>
      </c>
      <c r="Y27" s="293">
        <v>22716.7</v>
      </c>
      <c r="Z27" s="293">
        <v>24170.5</v>
      </c>
      <c r="AA27" s="293">
        <v>23709.9</v>
      </c>
      <c r="AB27" s="293">
        <v>23659.5</v>
      </c>
      <c r="AC27" s="293">
        <v>23111.5</v>
      </c>
      <c r="AD27" s="293">
        <v>22485.7</v>
      </c>
      <c r="AE27" s="293">
        <v>22700.2</v>
      </c>
      <c r="AF27" s="293">
        <v>22986.799999999999</v>
      </c>
      <c r="AG27" s="319">
        <v>23442.1</v>
      </c>
      <c r="AH27" s="293">
        <v>23833.9</v>
      </c>
      <c r="AI27" s="319">
        <v>23537.599999999999</v>
      </c>
      <c r="AJ27" s="319">
        <v>23466.400000000001</v>
      </c>
      <c r="AK27" s="319">
        <v>23416</v>
      </c>
      <c r="AL27" s="319">
        <v>25911.7</v>
      </c>
      <c r="AM27" s="319">
        <v>28127.015732528998</v>
      </c>
      <c r="AN27" s="90">
        <v>27361.3</v>
      </c>
      <c r="AO27" s="90">
        <v>26958.941617875</v>
      </c>
      <c r="AP27" s="90">
        <v>27691.599999999999</v>
      </c>
      <c r="AQ27" s="90">
        <v>26998.3</v>
      </c>
      <c r="AR27" s="90">
        <v>27888</v>
      </c>
      <c r="AS27" s="90">
        <v>32725.9</v>
      </c>
      <c r="AT27" s="91">
        <v>32133.200000000001</v>
      </c>
      <c r="AU27" s="91">
        <v>31967.448515231001</v>
      </c>
      <c r="AV27" s="91">
        <v>29917.599999999999</v>
      </c>
      <c r="AW27" s="90">
        <v>29937</v>
      </c>
      <c r="AX27" s="90">
        <v>30047.7</v>
      </c>
      <c r="AY27" s="90">
        <v>33394.199999999997</v>
      </c>
      <c r="AZ27" s="90">
        <v>37388.400000000001</v>
      </c>
      <c r="BA27" s="90">
        <v>41021.800000000003</v>
      </c>
      <c r="BB27" s="91">
        <v>44995.8</v>
      </c>
      <c r="BC27" s="91">
        <v>50213.3</v>
      </c>
      <c r="BD27" s="91">
        <v>47670.7</v>
      </c>
      <c r="BE27" s="90">
        <v>49929.3</v>
      </c>
      <c r="BF27" s="90">
        <v>52754.5</v>
      </c>
      <c r="BG27" s="1348">
        <v>56137.2</v>
      </c>
      <c r="BH27" s="91">
        <v>55503.4</v>
      </c>
      <c r="BI27" s="1348">
        <v>58579</v>
      </c>
      <c r="BJ27" s="91">
        <v>62296.7</v>
      </c>
      <c r="BK27" s="91">
        <v>62320.800000000003</v>
      </c>
      <c r="BL27" s="1348">
        <v>62154.6</v>
      </c>
      <c r="BM27" s="1348">
        <v>60664.3</v>
      </c>
      <c r="BN27" s="1348">
        <v>61082.8</v>
      </c>
      <c r="BO27" s="1348">
        <v>63449.7</v>
      </c>
      <c r="BP27" s="1348">
        <v>64334.06385934</v>
      </c>
      <c r="BQ27" s="1348">
        <v>66810.056088993006</v>
      </c>
      <c r="BR27" s="445">
        <v>71120.117309716996</v>
      </c>
    </row>
    <row r="28" spans="2:70" ht="19.5" customHeight="1">
      <c r="B28" s="71"/>
      <c r="C28" s="1875"/>
      <c r="D28" s="1875"/>
      <c r="E28" s="1876"/>
      <c r="F28" s="56"/>
      <c r="H28" s="630" t="s">
        <v>406</v>
      </c>
      <c r="I28" s="393">
        <v>187773.7</v>
      </c>
      <c r="J28" s="393">
        <v>192090.2</v>
      </c>
      <c r="K28" s="393">
        <v>195071.8</v>
      </c>
      <c r="L28" s="393">
        <v>196148.3</v>
      </c>
      <c r="M28" s="393">
        <v>196802.3</v>
      </c>
      <c r="N28" s="393">
        <v>200402.1</v>
      </c>
      <c r="O28" s="393">
        <v>198900</v>
      </c>
      <c r="P28" s="393">
        <v>194309.9</v>
      </c>
      <c r="Q28" s="393">
        <v>190842.7</v>
      </c>
      <c r="R28" s="393">
        <v>195935.3</v>
      </c>
      <c r="S28" s="393">
        <v>196807.4</v>
      </c>
      <c r="T28" s="393">
        <v>195670.2</v>
      </c>
      <c r="U28" s="393">
        <v>196558.7</v>
      </c>
      <c r="V28" s="393">
        <v>199094.8</v>
      </c>
      <c r="W28" s="393">
        <v>201523</v>
      </c>
      <c r="X28" s="393">
        <v>204922.1</v>
      </c>
      <c r="Y28" s="393">
        <v>207475.4</v>
      </c>
      <c r="Z28" s="393">
        <v>207206.7</v>
      </c>
      <c r="AA28" s="393">
        <v>212741.7</v>
      </c>
      <c r="AB28" s="393">
        <v>216433.3</v>
      </c>
      <c r="AC28" s="393">
        <v>219226.8</v>
      </c>
      <c r="AD28" s="393">
        <v>222852.7</v>
      </c>
      <c r="AE28" s="393">
        <v>22648.9</v>
      </c>
      <c r="AF28" s="393">
        <v>228879.4</v>
      </c>
      <c r="AG28" s="394">
        <v>229003.1</v>
      </c>
      <c r="AH28" s="393">
        <v>234136.2</v>
      </c>
      <c r="AI28" s="394">
        <v>240152.5</v>
      </c>
      <c r="AJ28" s="394">
        <v>244205.8</v>
      </c>
      <c r="AK28" s="394">
        <v>248059.2</v>
      </c>
      <c r="AL28" s="394">
        <v>255334.1</v>
      </c>
      <c r="AM28" s="394">
        <v>264501.41641466197</v>
      </c>
      <c r="AN28" s="252">
        <v>268773.59999999998</v>
      </c>
      <c r="AO28" s="252">
        <v>269539.34791838296</v>
      </c>
      <c r="AP28" s="252">
        <v>271291.40000000002</v>
      </c>
      <c r="AQ28" s="252">
        <v>273536.5</v>
      </c>
      <c r="AR28" s="252">
        <v>282036.5</v>
      </c>
      <c r="AS28" s="252">
        <v>295001.8</v>
      </c>
      <c r="AT28" s="392">
        <v>301148.2</v>
      </c>
      <c r="AU28" s="392">
        <v>306168.67212397401</v>
      </c>
      <c r="AV28" s="392">
        <v>308874.5</v>
      </c>
      <c r="AW28" s="252">
        <v>311274.8</v>
      </c>
      <c r="AX28" s="252">
        <v>316637.80000000005</v>
      </c>
      <c r="AY28" s="252">
        <v>329408.90000000002</v>
      </c>
      <c r="AZ28" s="252">
        <v>337406.6</v>
      </c>
      <c r="BA28" s="252">
        <v>343577.3</v>
      </c>
      <c r="BB28" s="392">
        <v>348736.2</v>
      </c>
      <c r="BC28" s="392">
        <v>356942.9</v>
      </c>
      <c r="BD28" s="392">
        <v>353612.9</v>
      </c>
      <c r="BE28" s="252">
        <v>351628.3</v>
      </c>
      <c r="BF28" s="252">
        <v>355194.6</v>
      </c>
      <c r="BG28" s="1377">
        <v>361807.4</v>
      </c>
      <c r="BH28" s="392">
        <v>364243.3</v>
      </c>
      <c r="BI28" s="1377">
        <v>369136.4</v>
      </c>
      <c r="BJ28" s="392">
        <v>377572.67005725292</v>
      </c>
      <c r="BK28" s="392">
        <v>386549.5</v>
      </c>
      <c r="BL28" s="1377">
        <v>389204.9</v>
      </c>
      <c r="BM28" s="1377">
        <v>390961.2</v>
      </c>
      <c r="BN28" s="1377">
        <v>394750.4</v>
      </c>
      <c r="BO28" s="1749">
        <v>399238.78509310901</v>
      </c>
      <c r="BP28" s="1377">
        <v>401823.36577665195</v>
      </c>
      <c r="BQ28" s="1377">
        <v>405363.681527365</v>
      </c>
      <c r="BR28" s="638">
        <v>413157.655354744</v>
      </c>
    </row>
    <row r="29" spans="2:70" ht="19.5" customHeight="1">
      <c r="B29" s="245"/>
      <c r="C29" s="1875" t="s">
        <v>7</v>
      </c>
      <c r="D29" s="1875"/>
      <c r="E29" s="1890"/>
      <c r="F29" s="75"/>
      <c r="BH29" s="48"/>
      <c r="BP29" s="1482"/>
      <c r="BQ29" s="1482"/>
    </row>
    <row r="30" spans="2:70" ht="19.5" customHeight="1">
      <c r="B30" s="245"/>
      <c r="C30" s="56"/>
      <c r="D30" s="235"/>
      <c r="E30" s="283"/>
      <c r="F30" s="56"/>
      <c r="H30" s="639"/>
      <c r="I30" s="469"/>
      <c r="J30" s="469"/>
      <c r="K30" s="469"/>
      <c r="L30" s="469"/>
      <c r="M30" s="469"/>
      <c r="N30" s="469"/>
      <c r="O30" s="469"/>
      <c r="P30" s="469"/>
      <c r="Q30" s="469"/>
      <c r="R30" s="469"/>
      <c r="S30" s="469"/>
      <c r="T30" s="469"/>
      <c r="U30" s="469"/>
      <c r="V30" s="469"/>
      <c r="W30" s="469"/>
      <c r="X30" s="469"/>
      <c r="Y30" s="469"/>
      <c r="Z30" s="469"/>
      <c r="AA30" s="469"/>
      <c r="AB30" s="469"/>
      <c r="AC30" s="469"/>
      <c r="AD30" s="469"/>
      <c r="AE30" s="469"/>
      <c r="AF30" s="469"/>
      <c r="AG30" s="637"/>
      <c r="AH30" s="469"/>
      <c r="AI30" s="637"/>
      <c r="AJ30" s="637"/>
      <c r="AK30" s="637"/>
      <c r="AL30" s="637"/>
      <c r="AM30" s="637"/>
      <c r="AN30" s="469"/>
      <c r="AO30" s="469"/>
      <c r="AP30" s="469"/>
      <c r="AQ30" s="469"/>
      <c r="AR30" s="469"/>
      <c r="AS30" s="469"/>
      <c r="AT30" s="637"/>
      <c r="AU30" s="637"/>
      <c r="AV30" s="637"/>
      <c r="AW30" s="469"/>
      <c r="AX30" s="469"/>
      <c r="AY30" s="469"/>
      <c r="AZ30" s="469"/>
      <c r="BA30" s="469"/>
      <c r="BB30" s="469"/>
      <c r="BC30" s="469"/>
      <c r="BD30" s="637"/>
      <c r="BE30" s="469"/>
      <c r="BF30" s="469"/>
      <c r="BG30" s="469"/>
      <c r="BH30" s="469"/>
      <c r="BI30" s="469"/>
      <c r="BJ30" s="469"/>
      <c r="BK30" s="469"/>
      <c r="BL30" s="469"/>
      <c r="BM30" s="469"/>
      <c r="BN30" s="469"/>
      <c r="BO30" s="469"/>
      <c r="BP30" s="469"/>
      <c r="BQ30" s="1494"/>
      <c r="BR30" s="469"/>
    </row>
    <row r="31" spans="2:70" ht="19.5" customHeight="1">
      <c r="B31" s="245"/>
      <c r="C31" s="1875" t="s">
        <v>31</v>
      </c>
      <c r="D31" s="1875"/>
      <c r="E31" s="1890"/>
      <c r="F31" s="75"/>
      <c r="H31" s="264" t="s">
        <v>533</v>
      </c>
      <c r="I31" s="265"/>
      <c r="J31" s="265"/>
      <c r="K31" s="265"/>
      <c r="L31" s="265"/>
      <c r="M31" s="265"/>
      <c r="N31" s="265"/>
      <c r="O31" s="265"/>
      <c r="P31" s="265"/>
      <c r="Q31" s="265"/>
      <c r="R31" s="265"/>
      <c r="S31" s="265"/>
      <c r="T31" s="265"/>
      <c r="U31" s="265"/>
      <c r="V31" s="265"/>
      <c r="W31" s="265"/>
      <c r="X31" s="265"/>
      <c r="Y31" s="265"/>
      <c r="Z31" s="265"/>
      <c r="AA31" s="265"/>
      <c r="AB31" s="265"/>
      <c r="AC31" s="265"/>
      <c r="AD31" s="265"/>
      <c r="AE31" s="265"/>
      <c r="AF31" s="265"/>
      <c r="AG31" s="266"/>
      <c r="AH31" s="265"/>
      <c r="AI31" s="266"/>
      <c r="AJ31" s="266"/>
      <c r="AK31" s="266"/>
      <c r="AL31" s="266"/>
      <c r="AM31" s="266"/>
      <c r="AN31" s="265"/>
      <c r="AO31" s="265"/>
      <c r="AP31" s="265"/>
      <c r="AQ31" s="265"/>
      <c r="AR31" s="265"/>
      <c r="AS31" s="265"/>
      <c r="AT31" s="266"/>
      <c r="AU31" s="266"/>
      <c r="AV31" s="266"/>
      <c r="AW31" s="265"/>
      <c r="AX31" s="265"/>
      <c r="AY31" s="265"/>
      <c r="AZ31" s="265"/>
      <c r="BA31" s="265"/>
      <c r="BB31" s="265"/>
      <c r="BC31" s="265"/>
      <c r="BD31" s="266"/>
      <c r="BE31" s="265"/>
      <c r="BF31" s="265"/>
      <c r="BG31" s="265"/>
      <c r="BH31" s="265"/>
      <c r="BI31" s="265"/>
      <c r="BJ31" s="265"/>
      <c r="BK31" s="1556"/>
      <c r="BL31" s="1556"/>
      <c r="BM31" s="1556"/>
      <c r="BN31" s="1556"/>
      <c r="BO31" s="1556"/>
      <c r="BP31" s="1556"/>
      <c r="BQ31" s="1807"/>
      <c r="BR31" s="1556"/>
    </row>
    <row r="32" spans="2:70" ht="19.5" customHeight="1" thickBot="1">
      <c r="B32" s="245"/>
      <c r="C32" s="56"/>
      <c r="D32" s="235"/>
      <c r="E32" s="283"/>
      <c r="F32" s="56"/>
      <c r="H32" s="267" t="s">
        <v>39</v>
      </c>
      <c r="I32" s="288" t="s">
        <v>392</v>
      </c>
      <c r="J32" s="288" t="s">
        <v>393</v>
      </c>
      <c r="K32" s="288" t="s">
        <v>394</v>
      </c>
      <c r="L32" s="288" t="s">
        <v>395</v>
      </c>
      <c r="M32" s="288" t="s">
        <v>152</v>
      </c>
      <c r="N32" s="288" t="s">
        <v>153</v>
      </c>
      <c r="O32" s="288" t="s">
        <v>154</v>
      </c>
      <c r="P32" s="288" t="s">
        <v>155</v>
      </c>
      <c r="Q32" s="288" t="s">
        <v>156</v>
      </c>
      <c r="R32" s="288" t="s">
        <v>157</v>
      </c>
      <c r="S32" s="288" t="s">
        <v>158</v>
      </c>
      <c r="T32" s="288" t="s">
        <v>159</v>
      </c>
      <c r="U32" s="288" t="s">
        <v>160</v>
      </c>
      <c r="V32" s="288" t="s">
        <v>161</v>
      </c>
      <c r="W32" s="288" t="s">
        <v>162</v>
      </c>
      <c r="X32" s="288" t="s">
        <v>163</v>
      </c>
      <c r="Y32" s="288" t="s">
        <v>164</v>
      </c>
      <c r="Z32" s="288" t="s">
        <v>165</v>
      </c>
      <c r="AA32" s="288" t="s">
        <v>166</v>
      </c>
      <c r="AB32" s="288" t="s">
        <v>167</v>
      </c>
      <c r="AC32" s="288" t="s">
        <v>168</v>
      </c>
      <c r="AD32" s="288" t="s">
        <v>169</v>
      </c>
      <c r="AE32" s="288" t="s">
        <v>170</v>
      </c>
      <c r="AF32" s="288" t="s">
        <v>338</v>
      </c>
      <c r="AG32" s="288" t="s">
        <v>339</v>
      </c>
      <c r="AH32" s="288" t="s">
        <v>173</v>
      </c>
      <c r="AI32" s="288" t="s">
        <v>174</v>
      </c>
      <c r="AJ32" s="288" t="s">
        <v>175</v>
      </c>
      <c r="AK32" s="288" t="s">
        <v>176</v>
      </c>
      <c r="AL32" s="288" t="s">
        <v>407</v>
      </c>
      <c r="AM32" s="288" t="s">
        <v>178</v>
      </c>
      <c r="AN32" s="288" t="s">
        <v>179</v>
      </c>
      <c r="AO32" s="288" t="s">
        <v>408</v>
      </c>
      <c r="AP32" s="288" t="s">
        <v>497</v>
      </c>
      <c r="AQ32" s="288" t="s">
        <v>409</v>
      </c>
      <c r="AR32" s="78" t="s">
        <v>341</v>
      </c>
      <c r="AS32" s="78" t="s">
        <v>342</v>
      </c>
      <c r="AT32" s="78" t="s">
        <v>185</v>
      </c>
      <c r="AU32" s="78" t="s">
        <v>186</v>
      </c>
      <c r="AV32" s="81" t="s">
        <v>187</v>
      </c>
      <c r="AW32" s="81" t="s">
        <v>345</v>
      </c>
      <c r="AX32" s="81" t="s">
        <v>411</v>
      </c>
      <c r="AY32" s="81" t="s">
        <v>347</v>
      </c>
      <c r="AZ32" s="81" t="s">
        <v>348</v>
      </c>
      <c r="BA32" s="81" t="s">
        <v>192</v>
      </c>
      <c r="BB32" s="81" t="s">
        <v>193</v>
      </c>
      <c r="BC32" s="81" t="s">
        <v>194</v>
      </c>
      <c r="BD32" s="81" t="s">
        <v>195</v>
      </c>
      <c r="BE32" s="81" t="str">
        <f>BE9</f>
        <v>Mar. 23</v>
      </c>
      <c r="BF32" s="81" t="str">
        <f>BF9</f>
        <v>Jun. 23</v>
      </c>
      <c r="BG32" s="81" t="str">
        <f t="shared" ref="BG32:BN32" si="2">BG9</f>
        <v>Sep. 23</v>
      </c>
      <c r="BH32" s="81" t="str">
        <f t="shared" si="2"/>
        <v>Dec. 23</v>
      </c>
      <c r="BI32" s="81" t="str">
        <f t="shared" si="2"/>
        <v>Mar. 24</v>
      </c>
      <c r="BJ32" s="81" t="str">
        <f t="shared" si="2"/>
        <v>Jun. 24</v>
      </c>
      <c r="BK32" s="81" t="str">
        <f t="shared" si="2"/>
        <v>Sep. 24</v>
      </c>
      <c r="BL32" s="81" t="str">
        <f t="shared" si="2"/>
        <v>Dec. 24</v>
      </c>
      <c r="BM32" s="81" t="str">
        <f t="shared" si="2"/>
        <v>Mar. 25</v>
      </c>
      <c r="BN32" s="81" t="str">
        <f t="shared" si="2"/>
        <v>Jun. 25</v>
      </c>
      <c r="BO32" s="81" t="s">
        <v>858</v>
      </c>
      <c r="BP32" s="81" t="s">
        <v>864</v>
      </c>
      <c r="BQ32" s="1853" t="str">
        <f t="shared" ref="BQ32:BR32" si="3">BQ9</f>
        <v>Mar. 26</v>
      </c>
      <c r="BR32" s="81" t="str">
        <f t="shared" si="3"/>
        <v>Jun. 26(E)</v>
      </c>
    </row>
    <row r="33" spans="2:72" ht="19.5" customHeight="1">
      <c r="B33" s="245"/>
      <c r="C33" s="1875" t="s">
        <v>17</v>
      </c>
      <c r="D33" s="1875"/>
      <c r="E33" s="1890"/>
      <c r="F33" s="75"/>
      <c r="H33" s="627" t="s">
        <v>486</v>
      </c>
      <c r="I33" s="578">
        <v>891.5</v>
      </c>
      <c r="J33" s="248">
        <v>967.1</v>
      </c>
      <c r="K33" s="248">
        <v>914.7</v>
      </c>
      <c r="L33" s="248">
        <v>920.5</v>
      </c>
      <c r="M33" s="248">
        <v>962.2</v>
      </c>
      <c r="N33" s="248">
        <v>951.7</v>
      </c>
      <c r="O33" s="248">
        <v>1253.5999999999999</v>
      </c>
      <c r="P33" s="248">
        <v>1023.5</v>
      </c>
      <c r="Q33" s="248">
        <v>1100.9000000000001</v>
      </c>
      <c r="R33" s="248">
        <v>1022</v>
      </c>
      <c r="S33" s="248">
        <v>944.7</v>
      </c>
      <c r="T33" s="248">
        <v>691.1</v>
      </c>
      <c r="U33" s="248">
        <v>808.5</v>
      </c>
      <c r="V33" s="248">
        <v>819.6</v>
      </c>
      <c r="W33" s="248">
        <v>673.2</v>
      </c>
      <c r="X33" s="248">
        <v>507.1</v>
      </c>
      <c r="Y33" s="248">
        <v>538.70000000000005</v>
      </c>
      <c r="Z33" s="248">
        <v>485.7</v>
      </c>
      <c r="AA33" s="248">
        <v>448.6</v>
      </c>
      <c r="AB33" s="248">
        <v>400.6</v>
      </c>
      <c r="AC33" s="248">
        <v>398.1</v>
      </c>
      <c r="AD33" s="248">
        <v>375.1</v>
      </c>
      <c r="AE33" s="248">
        <v>355.1</v>
      </c>
      <c r="AF33" s="248">
        <v>319.60000000000002</v>
      </c>
      <c r="AG33" s="357">
        <v>321.89999999999998</v>
      </c>
      <c r="AH33" s="248">
        <v>316.60000000000002</v>
      </c>
      <c r="AI33" s="357">
        <v>309.5</v>
      </c>
      <c r="AJ33" s="357">
        <v>297</v>
      </c>
      <c r="AK33" s="357">
        <v>309.89999999999998</v>
      </c>
      <c r="AL33" s="357">
        <v>331.6</v>
      </c>
      <c r="AM33" s="357">
        <v>360.67965564300005</v>
      </c>
      <c r="AN33" s="248">
        <v>354.43</v>
      </c>
      <c r="AO33" s="248">
        <v>403.39027762500007</v>
      </c>
      <c r="AP33" s="248">
        <v>425.6</v>
      </c>
      <c r="AQ33" s="248">
        <v>447.2</v>
      </c>
      <c r="AR33" s="248">
        <v>432.7</v>
      </c>
      <c r="AS33" s="248">
        <v>437.6</v>
      </c>
      <c r="AT33" s="357">
        <v>382.2</v>
      </c>
      <c r="AU33" s="357">
        <v>352.2</v>
      </c>
      <c r="AV33" s="357">
        <v>317.8</v>
      </c>
      <c r="AW33" s="248">
        <v>294.89999999999998</v>
      </c>
      <c r="AX33" s="248">
        <v>253.2</v>
      </c>
      <c r="AY33" s="248">
        <v>252.1</v>
      </c>
      <c r="AZ33" s="248">
        <v>236.47039740400001</v>
      </c>
      <c r="BA33" s="248">
        <v>240.44840717800002</v>
      </c>
      <c r="BB33" s="357">
        <v>249.4</v>
      </c>
      <c r="BC33" s="357">
        <v>277.39999999999998</v>
      </c>
      <c r="BD33" s="357">
        <v>332.60008137199998</v>
      </c>
      <c r="BE33" s="248">
        <v>385.4</v>
      </c>
      <c r="BF33" s="248">
        <v>430.2</v>
      </c>
      <c r="BG33" s="1347">
        <v>462.8</v>
      </c>
      <c r="BH33" s="357">
        <v>438.8</v>
      </c>
      <c r="BI33" s="1347">
        <v>465.1</v>
      </c>
      <c r="BJ33" s="357">
        <v>478.97091137699999</v>
      </c>
      <c r="BK33" s="357">
        <v>459.8</v>
      </c>
      <c r="BL33" s="1347">
        <v>476</v>
      </c>
      <c r="BM33" s="1347">
        <v>503.7</v>
      </c>
      <c r="BN33" s="1347">
        <v>530.9</v>
      </c>
      <c r="BO33" s="1347">
        <v>502.42660186099999</v>
      </c>
      <c r="BP33" s="1347">
        <v>495.49971787800007</v>
      </c>
      <c r="BQ33" s="1347">
        <v>516.44130176300007</v>
      </c>
      <c r="BR33" s="444">
        <v>496.43378114500001</v>
      </c>
    </row>
    <row r="34" spans="2:72" ht="19.5" customHeight="1">
      <c r="B34" s="245"/>
      <c r="C34" s="56"/>
      <c r="D34" s="235"/>
      <c r="E34" s="283"/>
      <c r="F34" s="56"/>
      <c r="H34" s="539" t="s">
        <v>487</v>
      </c>
      <c r="I34" s="293">
        <v>528.9</v>
      </c>
      <c r="J34" s="293">
        <v>620.20000000000005</v>
      </c>
      <c r="K34" s="293">
        <v>575.29999999999995</v>
      </c>
      <c r="L34" s="293">
        <v>607.79999999999995</v>
      </c>
      <c r="M34" s="293">
        <v>592.1</v>
      </c>
      <c r="N34" s="293">
        <v>611.6</v>
      </c>
      <c r="O34" s="293">
        <v>862.5</v>
      </c>
      <c r="P34" s="293">
        <v>658.4</v>
      </c>
      <c r="Q34" s="293">
        <v>724.1</v>
      </c>
      <c r="R34" s="293">
        <v>662.9</v>
      </c>
      <c r="S34" s="293">
        <v>577.5</v>
      </c>
      <c r="T34" s="293">
        <v>396.3</v>
      </c>
      <c r="U34" s="293">
        <v>414</v>
      </c>
      <c r="V34" s="293">
        <v>393.4</v>
      </c>
      <c r="W34" s="293">
        <v>299</v>
      </c>
      <c r="X34" s="293">
        <v>215</v>
      </c>
      <c r="Y34" s="293">
        <v>228.6</v>
      </c>
      <c r="Z34" s="293">
        <v>201</v>
      </c>
      <c r="AA34" s="293">
        <v>194.8</v>
      </c>
      <c r="AB34" s="293">
        <v>171.7</v>
      </c>
      <c r="AC34" s="293">
        <v>161.1</v>
      </c>
      <c r="AD34" s="293">
        <v>151.80000000000001</v>
      </c>
      <c r="AE34" s="293">
        <v>140.80000000000001</v>
      </c>
      <c r="AF34" s="293">
        <v>123.2</v>
      </c>
      <c r="AG34" s="319">
        <v>120.4</v>
      </c>
      <c r="AH34" s="293">
        <v>118.1</v>
      </c>
      <c r="AI34" s="319">
        <v>116</v>
      </c>
      <c r="AJ34" s="319">
        <v>102.7</v>
      </c>
      <c r="AK34" s="319">
        <v>109.8</v>
      </c>
      <c r="AL34" s="319">
        <v>121.8</v>
      </c>
      <c r="AM34" s="319">
        <v>135.81981129600001</v>
      </c>
      <c r="AN34" s="90">
        <v>131.37</v>
      </c>
      <c r="AO34" s="90">
        <v>159.43267673200003</v>
      </c>
      <c r="AP34" s="90">
        <v>171.7</v>
      </c>
      <c r="AQ34" s="90">
        <v>193.7</v>
      </c>
      <c r="AR34" s="90">
        <v>184.1</v>
      </c>
      <c r="AS34" s="90">
        <v>189.7</v>
      </c>
      <c r="AT34" s="91">
        <v>165.6</v>
      </c>
      <c r="AU34" s="91">
        <v>148.1</v>
      </c>
      <c r="AV34" s="91">
        <v>137.19999999999999</v>
      </c>
      <c r="AW34" s="90">
        <v>129.1</v>
      </c>
      <c r="AX34" s="90">
        <v>110</v>
      </c>
      <c r="AY34" s="90">
        <v>107.9</v>
      </c>
      <c r="AZ34" s="90">
        <v>104.257427638</v>
      </c>
      <c r="BA34" s="90">
        <v>115</v>
      </c>
      <c r="BB34" s="91">
        <v>122.2</v>
      </c>
      <c r="BC34" s="91">
        <v>143</v>
      </c>
      <c r="BD34" s="91">
        <v>175.3</v>
      </c>
      <c r="BE34" s="90">
        <v>206.1</v>
      </c>
      <c r="BF34" s="90">
        <v>238.1</v>
      </c>
      <c r="BG34" s="1348">
        <v>258.39999999999998</v>
      </c>
      <c r="BH34" s="91">
        <v>245.8</v>
      </c>
      <c r="BI34" s="1348">
        <v>263.60000000000002</v>
      </c>
      <c r="BJ34" s="91">
        <v>271.90743209800007</v>
      </c>
      <c r="BK34" s="91">
        <v>264.39999999999998</v>
      </c>
      <c r="BL34" s="1348">
        <v>265.60000000000002</v>
      </c>
      <c r="BM34" s="1348">
        <v>278.89999999999998</v>
      </c>
      <c r="BN34" s="1348">
        <v>289.3</v>
      </c>
      <c r="BO34" s="1348">
        <v>268.334667475</v>
      </c>
      <c r="BP34" s="1348">
        <v>253.62104788800002</v>
      </c>
      <c r="BQ34" s="1348">
        <v>276.28663488500001</v>
      </c>
      <c r="BR34" s="445">
        <v>269.86331233300001</v>
      </c>
    </row>
    <row r="35" spans="2:72" ht="19.5" customHeight="1">
      <c r="B35" s="245"/>
      <c r="C35" s="1873" t="s">
        <v>8</v>
      </c>
      <c r="D35" s="1873"/>
      <c r="E35" s="1874"/>
      <c r="F35" s="75"/>
      <c r="H35" s="539" t="s">
        <v>488</v>
      </c>
      <c r="I35" s="293">
        <v>362.6</v>
      </c>
      <c r="J35" s="293">
        <v>346.9</v>
      </c>
      <c r="K35" s="293">
        <v>339.4</v>
      </c>
      <c r="L35" s="293">
        <v>312.7</v>
      </c>
      <c r="M35" s="293">
        <v>370.1</v>
      </c>
      <c r="N35" s="293">
        <v>340.1</v>
      </c>
      <c r="O35" s="293">
        <v>391.1</v>
      </c>
      <c r="P35" s="293">
        <v>365.1</v>
      </c>
      <c r="Q35" s="293">
        <v>376.8</v>
      </c>
      <c r="R35" s="293">
        <v>359.1</v>
      </c>
      <c r="S35" s="293">
        <v>367.2</v>
      </c>
      <c r="T35" s="293">
        <v>294.8</v>
      </c>
      <c r="U35" s="293">
        <v>394.5</v>
      </c>
      <c r="V35" s="293">
        <v>426.2</v>
      </c>
      <c r="W35" s="293">
        <v>374.2</v>
      </c>
      <c r="X35" s="293">
        <v>292.10000000000002</v>
      </c>
      <c r="Y35" s="293">
        <v>310.10000000000002</v>
      </c>
      <c r="Z35" s="293">
        <v>284.7</v>
      </c>
      <c r="AA35" s="293">
        <v>253.8</v>
      </c>
      <c r="AB35" s="293">
        <v>228.9</v>
      </c>
      <c r="AC35" s="293">
        <v>237</v>
      </c>
      <c r="AD35" s="293">
        <v>223.3</v>
      </c>
      <c r="AE35" s="293">
        <v>214.3</v>
      </c>
      <c r="AF35" s="293">
        <v>196.4</v>
      </c>
      <c r="AG35" s="319">
        <v>201.5</v>
      </c>
      <c r="AH35" s="293">
        <v>198.5</v>
      </c>
      <c r="AI35" s="319">
        <v>193.4</v>
      </c>
      <c r="AJ35" s="319">
        <v>194.3</v>
      </c>
      <c r="AK35" s="319">
        <v>200.1</v>
      </c>
      <c r="AL35" s="319">
        <v>209.8</v>
      </c>
      <c r="AM35" s="319">
        <v>224.85984434700003</v>
      </c>
      <c r="AN35" s="90">
        <v>223.07</v>
      </c>
      <c r="AO35" s="90">
        <v>243.95760089300001</v>
      </c>
      <c r="AP35" s="90">
        <v>253.8</v>
      </c>
      <c r="AQ35" s="90">
        <v>253.6</v>
      </c>
      <c r="AR35" s="90">
        <v>248.6</v>
      </c>
      <c r="AS35" s="90">
        <v>247.9</v>
      </c>
      <c r="AT35" s="91">
        <v>216.6</v>
      </c>
      <c r="AU35" s="91">
        <v>204.1</v>
      </c>
      <c r="AV35" s="91">
        <v>180.6</v>
      </c>
      <c r="AW35" s="90">
        <v>165.8</v>
      </c>
      <c r="AX35" s="90">
        <v>143.19999999999999</v>
      </c>
      <c r="AY35" s="90">
        <v>144.19999999999999</v>
      </c>
      <c r="AZ35" s="90">
        <v>132.21296976600001</v>
      </c>
      <c r="BA35" s="293">
        <v>125.4</v>
      </c>
      <c r="BB35" s="319">
        <v>127.2</v>
      </c>
      <c r="BC35" s="319">
        <v>134.4</v>
      </c>
      <c r="BD35" s="319">
        <v>157.30000000000001</v>
      </c>
      <c r="BE35" s="293">
        <v>179.3</v>
      </c>
      <c r="BF35" s="293">
        <v>192.1</v>
      </c>
      <c r="BG35" s="1332">
        <v>204.4</v>
      </c>
      <c r="BH35" s="319">
        <v>193</v>
      </c>
      <c r="BI35" s="1332">
        <v>201.5</v>
      </c>
      <c r="BJ35" s="319">
        <v>207.06347927899992</v>
      </c>
      <c r="BK35" s="319">
        <v>195.5</v>
      </c>
      <c r="BL35" s="1332">
        <v>210.4</v>
      </c>
      <c r="BM35" s="1332">
        <v>224.8</v>
      </c>
      <c r="BN35" s="1332">
        <v>241.6</v>
      </c>
      <c r="BO35" s="1332">
        <v>234.09193438599999</v>
      </c>
      <c r="BP35" s="1332">
        <v>241.87866999000002</v>
      </c>
      <c r="BQ35" s="1332">
        <v>240.15466687800003</v>
      </c>
      <c r="BR35" s="320">
        <v>226.570468812</v>
      </c>
    </row>
    <row r="36" spans="2:72" ht="19.5" customHeight="1">
      <c r="B36" s="245"/>
      <c r="C36" s="227"/>
      <c r="D36" s="227"/>
      <c r="E36" s="273"/>
      <c r="F36" s="56"/>
      <c r="H36" s="305" t="s">
        <v>490</v>
      </c>
      <c r="I36" s="358">
        <v>1136.5</v>
      </c>
      <c r="J36" s="358">
        <v>1140.0999999999999</v>
      </c>
      <c r="K36" s="358">
        <v>1212.3</v>
      </c>
      <c r="L36" s="358">
        <v>784.9</v>
      </c>
      <c r="M36" s="358">
        <v>1116.8</v>
      </c>
      <c r="N36" s="358">
        <v>1114.8</v>
      </c>
      <c r="O36" s="358">
        <v>1182.3</v>
      </c>
      <c r="P36" s="358">
        <v>858.5</v>
      </c>
      <c r="Q36" s="358">
        <v>971.1</v>
      </c>
      <c r="R36" s="358">
        <v>962</v>
      </c>
      <c r="S36" s="358">
        <v>1130.2</v>
      </c>
      <c r="T36" s="358">
        <v>812.8</v>
      </c>
      <c r="U36" s="358">
        <v>1233.4000000000001</v>
      </c>
      <c r="V36" s="358">
        <v>1149.8</v>
      </c>
      <c r="W36" s="358">
        <v>1109</v>
      </c>
      <c r="X36" s="358">
        <v>529.1</v>
      </c>
      <c r="Y36" s="358">
        <v>719.1</v>
      </c>
      <c r="Z36" s="358">
        <v>574.5</v>
      </c>
      <c r="AA36" s="358">
        <v>515.1</v>
      </c>
      <c r="AB36" s="358">
        <v>474.4</v>
      </c>
      <c r="AC36" s="358">
        <v>630.29999999999995</v>
      </c>
      <c r="AD36" s="358">
        <v>612.9</v>
      </c>
      <c r="AE36" s="358">
        <v>641</v>
      </c>
      <c r="AF36" s="358">
        <v>485.5</v>
      </c>
      <c r="AG36" s="359">
        <v>542.6</v>
      </c>
      <c r="AH36" s="358">
        <v>433.8</v>
      </c>
      <c r="AI36" s="359">
        <v>408.4</v>
      </c>
      <c r="AJ36" s="359">
        <v>295.5</v>
      </c>
      <c r="AK36" s="359">
        <v>388.2</v>
      </c>
      <c r="AL36" s="359">
        <v>327.7</v>
      </c>
      <c r="AM36" s="359">
        <v>307.42262616800002</v>
      </c>
      <c r="AN36" s="248">
        <v>267.39999999999998</v>
      </c>
      <c r="AO36" s="248">
        <v>316.33268940000011</v>
      </c>
      <c r="AP36" s="248">
        <v>290.39999999999998</v>
      </c>
      <c r="AQ36" s="248">
        <v>335.3</v>
      </c>
      <c r="AR36" s="248">
        <v>256</v>
      </c>
      <c r="AS36" s="248">
        <v>273.10000000000002</v>
      </c>
      <c r="AT36" s="357">
        <v>262.89999999999998</v>
      </c>
      <c r="AU36" s="357">
        <v>250.4</v>
      </c>
      <c r="AV36" s="357">
        <v>201.7</v>
      </c>
      <c r="AW36" s="248">
        <v>254</v>
      </c>
      <c r="AX36" s="248">
        <v>201.8</v>
      </c>
      <c r="AY36" s="248">
        <v>214.1</v>
      </c>
      <c r="AZ36" s="248">
        <v>177.10900758999998</v>
      </c>
      <c r="BA36" s="248">
        <v>186.55098482499997</v>
      </c>
      <c r="BB36" s="357">
        <v>191.1</v>
      </c>
      <c r="BC36" s="357">
        <v>221.2</v>
      </c>
      <c r="BD36" s="357">
        <v>220.83952375300001</v>
      </c>
      <c r="BE36" s="248">
        <v>307.3</v>
      </c>
      <c r="BF36" s="248">
        <v>399.5</v>
      </c>
      <c r="BG36" s="1347">
        <v>455.1</v>
      </c>
      <c r="BH36" s="357">
        <v>371.6</v>
      </c>
      <c r="BI36" s="1347">
        <v>459.6</v>
      </c>
      <c r="BJ36" s="357">
        <v>570.44816907799986</v>
      </c>
      <c r="BK36" s="357">
        <v>620.4</v>
      </c>
      <c r="BL36" s="1347">
        <v>641.5</v>
      </c>
      <c r="BM36" s="1347">
        <v>851.9</v>
      </c>
      <c r="BN36" s="1347">
        <v>692.4</v>
      </c>
      <c r="BO36" s="1347">
        <v>859.07052344899989</v>
      </c>
      <c r="BP36" s="1347">
        <v>616.64349557900016</v>
      </c>
      <c r="BQ36" s="1347">
        <v>899.24337492699999</v>
      </c>
      <c r="BR36" s="444">
        <v>604.87283782400004</v>
      </c>
    </row>
    <row r="37" spans="2:72" ht="19.5" customHeight="1">
      <c r="B37" s="245"/>
      <c r="C37" s="1875" t="s">
        <v>25</v>
      </c>
      <c r="D37" s="1875"/>
      <c r="E37" s="1890"/>
      <c r="F37" s="56"/>
      <c r="H37" s="629" t="s">
        <v>529</v>
      </c>
      <c r="I37" s="293">
        <v>964.6</v>
      </c>
      <c r="J37" s="293">
        <v>970.6</v>
      </c>
      <c r="K37" s="293">
        <v>1135.2</v>
      </c>
      <c r="L37" s="293">
        <v>764</v>
      </c>
      <c r="M37" s="293">
        <v>1008.1</v>
      </c>
      <c r="N37" s="293">
        <v>989.3</v>
      </c>
      <c r="O37" s="293">
        <v>1058.9000000000001</v>
      </c>
      <c r="P37" s="293">
        <v>804.5</v>
      </c>
      <c r="Q37" s="293">
        <v>916</v>
      </c>
      <c r="R37" s="293">
        <v>907</v>
      </c>
      <c r="S37" s="293">
        <v>951.6</v>
      </c>
      <c r="T37" s="293">
        <v>705.7</v>
      </c>
      <c r="U37" s="293">
        <v>1072.0999999999999</v>
      </c>
      <c r="V37" s="293">
        <v>1023.8</v>
      </c>
      <c r="W37" s="293">
        <v>982.1</v>
      </c>
      <c r="X37" s="293">
        <v>457.2</v>
      </c>
      <c r="Y37" s="293">
        <v>632.6</v>
      </c>
      <c r="Z37" s="293">
        <v>487.1</v>
      </c>
      <c r="AA37" s="293">
        <v>730.1</v>
      </c>
      <c r="AB37" s="293">
        <v>405.7</v>
      </c>
      <c r="AC37" s="293">
        <v>486.9</v>
      </c>
      <c r="AD37" s="293">
        <v>409.5</v>
      </c>
      <c r="AE37" s="293">
        <v>386.4</v>
      </c>
      <c r="AF37" s="293">
        <v>322.3</v>
      </c>
      <c r="AG37" s="319">
        <v>357.7</v>
      </c>
      <c r="AH37" s="293">
        <v>337.4</v>
      </c>
      <c r="AI37" s="319">
        <v>311.3</v>
      </c>
      <c r="AJ37" s="319">
        <v>198</v>
      </c>
      <c r="AK37" s="319">
        <v>285.3</v>
      </c>
      <c r="AL37" s="319">
        <v>227.5</v>
      </c>
      <c r="AM37" s="319">
        <v>294.77794594600005</v>
      </c>
      <c r="AN37" s="90">
        <v>264.20999999999998</v>
      </c>
      <c r="AO37" s="90">
        <v>309.81716804600012</v>
      </c>
      <c r="AP37" s="90">
        <v>287.2</v>
      </c>
      <c r="AQ37" s="90">
        <v>318.5</v>
      </c>
      <c r="AR37" s="90">
        <v>248.9</v>
      </c>
      <c r="AS37" s="90">
        <v>257</v>
      </c>
      <c r="AT37" s="91">
        <v>253.7</v>
      </c>
      <c r="AU37" s="91">
        <v>232.3</v>
      </c>
      <c r="AV37" s="91">
        <v>178.1</v>
      </c>
      <c r="AW37" s="90">
        <v>207.2</v>
      </c>
      <c r="AX37" s="90">
        <v>182.9</v>
      </c>
      <c r="AY37" s="90">
        <v>176.3</v>
      </c>
      <c r="AZ37" s="90">
        <v>141.18207912499997</v>
      </c>
      <c r="BA37" s="90">
        <v>150.08122036799998</v>
      </c>
      <c r="BB37" s="91">
        <v>151.5</v>
      </c>
      <c r="BC37" s="91">
        <v>199.4</v>
      </c>
      <c r="BD37" s="91">
        <v>219.9</v>
      </c>
      <c r="BE37" s="90">
        <v>303.3</v>
      </c>
      <c r="BF37" s="90">
        <v>367.8</v>
      </c>
      <c r="BG37" s="1348">
        <v>422.7</v>
      </c>
      <c r="BH37" s="91">
        <v>358.4</v>
      </c>
      <c r="BI37" s="1348">
        <v>443</v>
      </c>
      <c r="BJ37" s="91">
        <v>561.90594263399987</v>
      </c>
      <c r="BK37" s="91">
        <v>601.5</v>
      </c>
      <c r="BL37" s="1348">
        <v>603.79999999999995</v>
      </c>
      <c r="BM37" s="1348">
        <v>760.4</v>
      </c>
      <c r="BN37" s="1348">
        <v>644.79999999999995</v>
      </c>
      <c r="BO37" s="1348">
        <v>830.97698013899992</v>
      </c>
      <c r="BP37" s="1348">
        <v>597.94342264000011</v>
      </c>
      <c r="BQ37" s="1348">
        <v>688.19701031799991</v>
      </c>
      <c r="BR37" s="445">
        <v>575.30608829100004</v>
      </c>
    </row>
    <row r="38" spans="2:72" ht="19.5" customHeight="1">
      <c r="B38" s="245"/>
      <c r="C38" s="235"/>
      <c r="D38" s="235"/>
      <c r="E38" s="283"/>
      <c r="F38" s="56"/>
      <c r="H38" s="629" t="s">
        <v>530</v>
      </c>
      <c r="I38" s="293">
        <v>171.9</v>
      </c>
      <c r="J38" s="293">
        <v>169.5</v>
      </c>
      <c r="K38" s="293">
        <v>77.099999999999994</v>
      </c>
      <c r="L38" s="293">
        <v>20.9</v>
      </c>
      <c r="M38" s="293">
        <v>108.7</v>
      </c>
      <c r="N38" s="293">
        <v>125.5</v>
      </c>
      <c r="O38" s="293">
        <v>123.4</v>
      </c>
      <c r="P38" s="293">
        <v>54</v>
      </c>
      <c r="Q38" s="293">
        <v>55.1</v>
      </c>
      <c r="R38" s="293">
        <v>55</v>
      </c>
      <c r="S38" s="293">
        <v>178.6</v>
      </c>
      <c r="T38" s="293">
        <v>107.1</v>
      </c>
      <c r="U38" s="293">
        <v>161.30000000000001</v>
      </c>
      <c r="V38" s="293">
        <v>126</v>
      </c>
      <c r="W38" s="293">
        <v>126.9</v>
      </c>
      <c r="X38" s="293">
        <v>71.900000000000006</v>
      </c>
      <c r="Y38" s="293">
        <v>86.5</v>
      </c>
      <c r="Z38" s="293">
        <v>87.4</v>
      </c>
      <c r="AA38" s="293">
        <v>64.900000000000006</v>
      </c>
      <c r="AB38" s="293">
        <v>68.7</v>
      </c>
      <c r="AC38" s="293">
        <v>143.4</v>
      </c>
      <c r="AD38" s="293">
        <v>203.4</v>
      </c>
      <c r="AE38" s="293">
        <v>254.6</v>
      </c>
      <c r="AF38" s="293">
        <v>163.19999999999999</v>
      </c>
      <c r="AG38" s="319">
        <v>184.9</v>
      </c>
      <c r="AH38" s="293">
        <v>96.5</v>
      </c>
      <c r="AI38" s="319">
        <v>97.2</v>
      </c>
      <c r="AJ38" s="319">
        <v>97.6</v>
      </c>
      <c r="AK38" s="319">
        <v>102.9</v>
      </c>
      <c r="AL38" s="319">
        <v>100.1</v>
      </c>
      <c r="AM38" s="319">
        <v>12.644680222</v>
      </c>
      <c r="AN38" s="90">
        <v>3.2</v>
      </c>
      <c r="AO38" s="90">
        <v>6.5155213540000005</v>
      </c>
      <c r="AP38" s="90">
        <v>3.2</v>
      </c>
      <c r="AQ38" s="90">
        <v>16.899999999999999</v>
      </c>
      <c r="AR38" s="90">
        <v>7.1</v>
      </c>
      <c r="AS38" s="90">
        <v>16.100000000000001</v>
      </c>
      <c r="AT38" s="91">
        <v>9.1999999999999993</v>
      </c>
      <c r="AU38" s="91">
        <v>18.100000000000001</v>
      </c>
      <c r="AV38" s="91">
        <v>23.6</v>
      </c>
      <c r="AW38" s="90">
        <v>46.8</v>
      </c>
      <c r="AX38" s="90">
        <v>18.899999999999999</v>
      </c>
      <c r="AY38" s="90">
        <v>37.799999999999997</v>
      </c>
      <c r="AZ38" s="90">
        <v>35.926928465000003</v>
      </c>
      <c r="BA38" s="90">
        <v>36.469764457000004</v>
      </c>
      <c r="BB38" s="91">
        <v>39.6</v>
      </c>
      <c r="BC38" s="91">
        <v>21.8</v>
      </c>
      <c r="BD38" s="91">
        <v>0.9</v>
      </c>
      <c r="BE38" s="90">
        <v>4</v>
      </c>
      <c r="BF38" s="90">
        <v>31.7</v>
      </c>
      <c r="BG38" s="1348">
        <v>32.4</v>
      </c>
      <c r="BH38" s="91">
        <v>13.2</v>
      </c>
      <c r="BI38" s="1348">
        <v>16.600000000000001</v>
      </c>
      <c r="BJ38" s="91">
        <v>8.5422264440000006</v>
      </c>
      <c r="BK38" s="91">
        <v>18.899999999999999</v>
      </c>
      <c r="BL38" s="1348">
        <v>37.700000000000003</v>
      </c>
      <c r="BM38" s="1348">
        <v>91.5</v>
      </c>
      <c r="BN38" s="1348">
        <v>47.6</v>
      </c>
      <c r="BO38" s="1348">
        <v>28.093543310000001</v>
      </c>
      <c r="BP38" s="1348">
        <v>18.700072939000002</v>
      </c>
      <c r="BQ38" s="1348">
        <v>211.04636460900002</v>
      </c>
      <c r="BR38" s="445">
        <v>29.566749532999999</v>
      </c>
    </row>
    <row r="39" spans="2:72" ht="19.5" customHeight="1">
      <c r="B39" s="245"/>
      <c r="C39" s="1875" t="s">
        <v>32</v>
      </c>
      <c r="D39" s="1875"/>
      <c r="E39" s="1890"/>
      <c r="H39" s="630" t="s">
        <v>406</v>
      </c>
      <c r="I39" s="393">
        <v>2028</v>
      </c>
      <c r="J39" s="393">
        <v>2107.1999999999998</v>
      </c>
      <c r="K39" s="393">
        <v>2127</v>
      </c>
      <c r="L39" s="393">
        <v>1705.4</v>
      </c>
      <c r="M39" s="393">
        <v>2079</v>
      </c>
      <c r="N39" s="393">
        <v>2066.5</v>
      </c>
      <c r="O39" s="393">
        <v>2435.9</v>
      </c>
      <c r="P39" s="393">
        <v>1882</v>
      </c>
      <c r="Q39" s="393">
        <v>2072</v>
      </c>
      <c r="R39" s="393">
        <v>1984</v>
      </c>
      <c r="S39" s="393">
        <v>2074.9</v>
      </c>
      <c r="T39" s="393">
        <v>1503.9</v>
      </c>
      <c r="U39" s="393">
        <v>2041.9</v>
      </c>
      <c r="V39" s="393">
        <v>1969.4</v>
      </c>
      <c r="W39" s="393">
        <v>1782.2</v>
      </c>
      <c r="X39" s="393">
        <v>1036.2</v>
      </c>
      <c r="Y39" s="393">
        <v>1257.8</v>
      </c>
      <c r="Z39" s="393">
        <v>1060.2</v>
      </c>
      <c r="AA39" s="393">
        <v>963.7</v>
      </c>
      <c r="AB39" s="393">
        <v>875</v>
      </c>
      <c r="AC39" s="393">
        <v>1028.4000000000001</v>
      </c>
      <c r="AD39" s="393">
        <v>988</v>
      </c>
      <c r="AE39" s="393">
        <v>996.1</v>
      </c>
      <c r="AF39" s="393">
        <v>805.1</v>
      </c>
      <c r="AG39" s="394">
        <v>864.5</v>
      </c>
      <c r="AH39" s="393">
        <v>750.4</v>
      </c>
      <c r="AI39" s="394">
        <v>717.9</v>
      </c>
      <c r="AJ39" s="394">
        <v>592.5</v>
      </c>
      <c r="AK39" s="394">
        <v>698.1</v>
      </c>
      <c r="AL39" s="394">
        <v>659.2</v>
      </c>
      <c r="AM39" s="394">
        <v>668.10228181100013</v>
      </c>
      <c r="AN39" s="252">
        <v>621.83000000000004</v>
      </c>
      <c r="AO39" s="252">
        <v>719.72296702500012</v>
      </c>
      <c r="AP39" s="252">
        <v>716</v>
      </c>
      <c r="AQ39" s="252">
        <v>782.5</v>
      </c>
      <c r="AR39" s="252">
        <v>688.7</v>
      </c>
      <c r="AS39" s="252">
        <v>710.7</v>
      </c>
      <c r="AT39" s="392">
        <v>645.1</v>
      </c>
      <c r="AU39" s="392">
        <v>602.6</v>
      </c>
      <c r="AV39" s="392">
        <v>519.5</v>
      </c>
      <c r="AW39" s="252">
        <v>548.9</v>
      </c>
      <c r="AX39" s="252">
        <v>455</v>
      </c>
      <c r="AY39" s="252">
        <v>466.3</v>
      </c>
      <c r="AZ39" s="252">
        <v>413.5794049939999</v>
      </c>
      <c r="BA39" s="252">
        <v>426.99939200300003</v>
      </c>
      <c r="BB39" s="392">
        <v>440.5</v>
      </c>
      <c r="BC39" s="392">
        <v>498.6</v>
      </c>
      <c r="BD39" s="392">
        <v>553.43960512499996</v>
      </c>
      <c r="BE39" s="252">
        <v>692.7</v>
      </c>
      <c r="BF39" s="252">
        <v>829.6</v>
      </c>
      <c r="BG39" s="1377">
        <v>917.9</v>
      </c>
      <c r="BH39" s="392">
        <v>810.4</v>
      </c>
      <c r="BI39" s="1377">
        <v>924.7</v>
      </c>
      <c r="BJ39" s="392">
        <v>1049.4190804549999</v>
      </c>
      <c r="BK39" s="392">
        <v>1080.2</v>
      </c>
      <c r="BL39" s="1377">
        <v>1117.5</v>
      </c>
      <c r="BM39" s="1377">
        <v>1355.6</v>
      </c>
      <c r="BN39" s="1377">
        <v>1223.3</v>
      </c>
      <c r="BO39" s="1749">
        <v>1361.4971253099998</v>
      </c>
      <c r="BP39" s="1377">
        <v>1112.1432134570002</v>
      </c>
      <c r="BQ39" s="1377">
        <v>1415.6846766900001</v>
      </c>
      <c r="BR39" s="638">
        <v>1101.3066189689998</v>
      </c>
    </row>
    <row r="40" spans="2:72" ht="19.5" customHeight="1" thickBot="1">
      <c r="B40" s="296"/>
      <c r="C40" s="297"/>
      <c r="D40" s="297"/>
      <c r="E40" s="298"/>
      <c r="AM40" s="38"/>
      <c r="BI40" s="1482"/>
      <c r="BP40" s="1482"/>
      <c r="BQ40" s="1482"/>
    </row>
    <row r="41" spans="2:72" ht="19.5" customHeight="1" thickTop="1">
      <c r="AM41" s="38"/>
      <c r="BQ41" s="1482"/>
    </row>
    <row r="42" spans="2:72" ht="19.5" customHeight="1">
      <c r="H42" s="264" t="s">
        <v>534</v>
      </c>
      <c r="I42" s="265"/>
      <c r="J42" s="265"/>
      <c r="K42" s="265"/>
      <c r="L42" s="265"/>
      <c r="M42" s="265"/>
      <c r="N42" s="265"/>
      <c r="O42" s="265"/>
      <c r="P42" s="265"/>
      <c r="Q42" s="265"/>
      <c r="R42" s="265"/>
      <c r="S42" s="265"/>
      <c r="T42" s="265"/>
      <c r="U42" s="265"/>
      <c r="V42" s="265"/>
      <c r="W42" s="265"/>
      <c r="X42" s="265"/>
      <c r="Y42" s="265"/>
      <c r="Z42" s="265"/>
      <c r="AA42" s="265"/>
      <c r="AB42" s="265"/>
      <c r="AC42" s="265"/>
      <c r="AD42" s="265"/>
      <c r="AE42" s="265"/>
      <c r="AF42" s="265"/>
      <c r="AG42" s="266"/>
      <c r="AH42" s="265"/>
      <c r="AI42" s="265"/>
      <c r="AJ42" s="265"/>
      <c r="AK42" s="265"/>
      <c r="AL42" s="265"/>
      <c r="AM42" s="266"/>
      <c r="AN42" s="265"/>
      <c r="AO42" s="265"/>
      <c r="AP42" s="265"/>
      <c r="AQ42" s="265"/>
      <c r="AR42" s="265"/>
      <c r="AS42" s="265"/>
      <c r="AT42" s="266"/>
      <c r="AU42" s="266"/>
      <c r="AV42" s="266"/>
      <c r="AW42" s="265"/>
      <c r="AX42" s="265"/>
      <c r="AY42" s="265"/>
      <c r="AZ42" s="265"/>
      <c r="BA42" s="265"/>
      <c r="BB42" s="265"/>
      <c r="BC42" s="265"/>
      <c r="BD42" s="266"/>
      <c r="BE42" s="265"/>
      <c r="BF42" s="265"/>
      <c r="BG42" s="265"/>
      <c r="BH42" s="265"/>
      <c r="BI42" s="265"/>
      <c r="BJ42" s="265"/>
      <c r="BK42" s="1556"/>
      <c r="BL42" s="1556"/>
      <c r="BM42" s="1556"/>
      <c r="BN42" s="1556"/>
      <c r="BO42" s="1556"/>
      <c r="BP42" s="1556"/>
      <c r="BQ42" s="1807"/>
      <c r="BR42" s="1556"/>
    </row>
    <row r="43" spans="2:72" ht="19.5" customHeight="1" thickBot="1">
      <c r="H43" s="267" t="s">
        <v>39</v>
      </c>
      <c r="I43" s="288" t="s">
        <v>392</v>
      </c>
      <c r="J43" s="288" t="s">
        <v>393</v>
      </c>
      <c r="K43" s="288" t="s">
        <v>394</v>
      </c>
      <c r="L43" s="288" t="s">
        <v>395</v>
      </c>
      <c r="M43" s="288" t="s">
        <v>152</v>
      </c>
      <c r="N43" s="288" t="s">
        <v>153</v>
      </c>
      <c r="O43" s="288" t="s">
        <v>154</v>
      </c>
      <c r="P43" s="288" t="s">
        <v>155</v>
      </c>
      <c r="Q43" s="288" t="s">
        <v>156</v>
      </c>
      <c r="R43" s="288" t="s">
        <v>157</v>
      </c>
      <c r="S43" s="288" t="s">
        <v>158</v>
      </c>
      <c r="T43" s="288" t="s">
        <v>159</v>
      </c>
      <c r="U43" s="288" t="s">
        <v>160</v>
      </c>
      <c r="V43" s="288" t="s">
        <v>161</v>
      </c>
      <c r="W43" s="288" t="s">
        <v>162</v>
      </c>
      <c r="X43" s="288" t="s">
        <v>163</v>
      </c>
      <c r="Y43" s="288" t="s">
        <v>164</v>
      </c>
      <c r="Z43" s="288" t="s">
        <v>165</v>
      </c>
      <c r="AA43" s="288" t="s">
        <v>166</v>
      </c>
      <c r="AB43" s="288" t="s">
        <v>167</v>
      </c>
      <c r="AC43" s="288" t="s">
        <v>168</v>
      </c>
      <c r="AD43" s="288" t="s">
        <v>169</v>
      </c>
      <c r="AE43" s="288" t="s">
        <v>170</v>
      </c>
      <c r="AF43" s="288" t="s">
        <v>338</v>
      </c>
      <c r="AG43" s="288" t="s">
        <v>339</v>
      </c>
      <c r="AH43" s="288" t="s">
        <v>173</v>
      </c>
      <c r="AI43" s="288" t="s">
        <v>174</v>
      </c>
      <c r="AJ43" s="288" t="s">
        <v>175</v>
      </c>
      <c r="AK43" s="288" t="s">
        <v>176</v>
      </c>
      <c r="AL43" s="288" t="s">
        <v>407</v>
      </c>
      <c r="AM43" s="288" t="s">
        <v>178</v>
      </c>
      <c r="AN43" s="288" t="s">
        <v>179</v>
      </c>
      <c r="AO43" s="288" t="s">
        <v>408</v>
      </c>
      <c r="AP43" s="288" t="s">
        <v>497</v>
      </c>
      <c r="AQ43" s="288" t="s">
        <v>409</v>
      </c>
      <c r="AR43" s="78" t="s">
        <v>341</v>
      </c>
      <c r="AS43" s="78" t="s">
        <v>342</v>
      </c>
      <c r="AT43" s="78" t="s">
        <v>185</v>
      </c>
      <c r="AU43" s="78" t="s">
        <v>186</v>
      </c>
      <c r="AV43" s="81" t="s">
        <v>187</v>
      </c>
      <c r="AW43" s="81" t="s">
        <v>345</v>
      </c>
      <c r="AX43" s="81" t="s">
        <v>411</v>
      </c>
      <c r="AY43" s="81" t="s">
        <v>347</v>
      </c>
      <c r="AZ43" s="81" t="s">
        <v>348</v>
      </c>
      <c r="BA43" s="81" t="s">
        <v>192</v>
      </c>
      <c r="BB43" s="81" t="s">
        <v>193</v>
      </c>
      <c r="BC43" s="81" t="s">
        <v>194</v>
      </c>
      <c r="BD43" s="81" t="s">
        <v>195</v>
      </c>
      <c r="BE43" s="81" t="str">
        <f>BE9</f>
        <v>Mar. 23</v>
      </c>
      <c r="BF43" s="81" t="str">
        <f>BF9</f>
        <v>Jun. 23</v>
      </c>
      <c r="BG43" s="81" t="str">
        <f t="shared" ref="BG43:BN43" si="4">BG9</f>
        <v>Sep. 23</v>
      </c>
      <c r="BH43" s="81" t="str">
        <f t="shared" si="4"/>
        <v>Dec. 23</v>
      </c>
      <c r="BI43" s="81" t="str">
        <f t="shared" si="4"/>
        <v>Mar. 24</v>
      </c>
      <c r="BJ43" s="81" t="str">
        <f t="shared" si="4"/>
        <v>Jun. 24</v>
      </c>
      <c r="BK43" s="81" t="str">
        <f t="shared" si="4"/>
        <v>Sep. 24</v>
      </c>
      <c r="BL43" s="81" t="str">
        <f t="shared" si="4"/>
        <v>Dec. 24</v>
      </c>
      <c r="BM43" s="81" t="str">
        <f t="shared" si="4"/>
        <v>Mar. 25</v>
      </c>
      <c r="BN43" s="81" t="str">
        <f t="shared" si="4"/>
        <v>Jun. 25</v>
      </c>
      <c r="BO43" s="81" t="s">
        <v>858</v>
      </c>
      <c r="BP43" s="81" t="str">
        <f t="shared" ref="BP43:BR43" si="5">BP9</f>
        <v>Dec. 25</v>
      </c>
      <c r="BQ43" s="1853" t="str">
        <f t="shared" ref="BQ43" si="6">BQ9</f>
        <v>Mar. 26</v>
      </c>
      <c r="BR43" s="81" t="str">
        <f t="shared" si="5"/>
        <v>Jun. 26(E)</v>
      </c>
    </row>
    <row r="44" spans="2:72" ht="19.5" customHeight="1">
      <c r="H44" s="1441" t="s">
        <v>535</v>
      </c>
      <c r="I44" s="640">
        <v>517.87807120000002</v>
      </c>
      <c r="J44" s="641">
        <v>709.3</v>
      </c>
      <c r="K44" s="641">
        <v>571.73329209999997</v>
      </c>
      <c r="L44" s="641">
        <v>714.62986939999996</v>
      </c>
      <c r="M44" s="641">
        <v>578.89966470000002</v>
      </c>
      <c r="N44" s="641">
        <v>545.48931660000005</v>
      </c>
      <c r="O44" s="641">
        <v>744.54436080000005</v>
      </c>
      <c r="P44" s="641">
        <v>586.4039305</v>
      </c>
      <c r="Q44" s="641">
        <v>595.55670210000005</v>
      </c>
      <c r="R44" s="641">
        <v>592.4</v>
      </c>
      <c r="S44" s="641">
        <v>613.32555420000006</v>
      </c>
      <c r="T44" s="641">
        <v>507.96555369999999</v>
      </c>
      <c r="U44" s="641">
        <v>645.14594179999995</v>
      </c>
      <c r="V44" s="641">
        <v>600.20000000000005</v>
      </c>
      <c r="W44" s="641">
        <v>620</v>
      </c>
      <c r="X44" s="641">
        <v>452.9</v>
      </c>
      <c r="Y44" s="641">
        <v>449.46859749999999</v>
      </c>
      <c r="Z44" s="641">
        <v>408.91109399999999</v>
      </c>
      <c r="AA44" s="641">
        <v>374.7</v>
      </c>
      <c r="AB44" s="641">
        <v>386.5</v>
      </c>
      <c r="AC44" s="641">
        <v>393.43211500000001</v>
      </c>
      <c r="AD44" s="641">
        <v>417.12696</v>
      </c>
      <c r="AE44" s="641">
        <v>362.78751</v>
      </c>
      <c r="AF44" s="641">
        <v>290.20877000000002</v>
      </c>
      <c r="AG44" s="642">
        <v>293.89999999999998</v>
      </c>
      <c r="AH44" s="641">
        <v>282.60000000000002</v>
      </c>
      <c r="AI44" s="642">
        <v>258.60000000000002</v>
      </c>
      <c r="AJ44" s="642">
        <v>224.8</v>
      </c>
      <c r="AK44" s="642">
        <v>266.3</v>
      </c>
      <c r="AL44" s="642">
        <v>285.3</v>
      </c>
      <c r="AM44" s="642">
        <v>302.45905987699996</v>
      </c>
      <c r="AN44" s="641">
        <v>292.68</v>
      </c>
      <c r="AO44" s="641">
        <v>284.34792453399996</v>
      </c>
      <c r="AP44" s="641">
        <v>324.89999999999998</v>
      </c>
      <c r="AQ44" s="641">
        <v>341.4</v>
      </c>
      <c r="AR44" s="641">
        <v>305.3</v>
      </c>
      <c r="AS44" s="641">
        <v>284.5</v>
      </c>
      <c r="AT44" s="642">
        <v>266.39999999999998</v>
      </c>
      <c r="AU44" s="642">
        <v>217.469917135</v>
      </c>
      <c r="AV44" s="642">
        <v>231.2</v>
      </c>
      <c r="AW44" s="641">
        <v>190.1</v>
      </c>
      <c r="AX44" s="641">
        <v>197.8</v>
      </c>
      <c r="AY44" s="641">
        <v>187.6</v>
      </c>
      <c r="AZ44" s="641">
        <v>187.1</v>
      </c>
      <c r="BA44" s="641">
        <v>171.72167253738976</v>
      </c>
      <c r="BB44" s="642">
        <v>217.2</v>
      </c>
      <c r="BC44" s="642">
        <v>234.8</v>
      </c>
      <c r="BD44" s="642">
        <v>296.2</v>
      </c>
      <c r="BE44" s="641">
        <v>325</v>
      </c>
      <c r="BF44" s="641">
        <v>431.5</v>
      </c>
      <c r="BG44" s="1375">
        <v>422.9</v>
      </c>
      <c r="BH44" s="642">
        <v>421.6</v>
      </c>
      <c r="BI44" s="1375">
        <v>458.9</v>
      </c>
      <c r="BJ44" s="642">
        <v>480.57375942099998</v>
      </c>
      <c r="BK44" s="642">
        <v>540.9</v>
      </c>
      <c r="BL44" s="1375">
        <v>568.9</v>
      </c>
      <c r="BM44" s="1375">
        <v>586.79999999999995</v>
      </c>
      <c r="BN44" s="1375">
        <v>591.6</v>
      </c>
      <c r="BO44" s="1375">
        <v>719.8</v>
      </c>
      <c r="BP44" s="1375">
        <v>472.06068516300002</v>
      </c>
      <c r="BQ44" s="1375">
        <v>693.39245332400003</v>
      </c>
      <c r="BR44" s="1667">
        <v>477.33810249200002</v>
      </c>
      <c r="BT44" s="1856"/>
    </row>
    <row r="45" spans="2:72" ht="19.5" customHeight="1">
      <c r="H45" s="1428" t="s">
        <v>536</v>
      </c>
      <c r="I45" s="643">
        <v>515.68022919999999</v>
      </c>
      <c r="J45" s="643">
        <v>467.8</v>
      </c>
      <c r="K45" s="643">
        <v>631.15693950000002</v>
      </c>
      <c r="L45" s="643">
        <v>235.27991660000001</v>
      </c>
      <c r="M45" s="643">
        <v>701.31294630000002</v>
      </c>
      <c r="N45" s="643">
        <v>467.45143480000002</v>
      </c>
      <c r="O45" s="643">
        <v>489.9724205</v>
      </c>
      <c r="P45" s="643">
        <v>376.8592155</v>
      </c>
      <c r="Q45" s="643">
        <v>530.3275592</v>
      </c>
      <c r="R45" s="643">
        <v>400.7</v>
      </c>
      <c r="S45" s="643">
        <v>529.45173990000001</v>
      </c>
      <c r="T45" s="643">
        <v>281.98766060000003</v>
      </c>
      <c r="U45" s="643">
        <v>588.33785590000002</v>
      </c>
      <c r="V45" s="643">
        <v>481.1</v>
      </c>
      <c r="W45" s="643">
        <v>388.6</v>
      </c>
      <c r="X45" s="643">
        <v>226.3</v>
      </c>
      <c r="Y45" s="643">
        <v>412.35026099999999</v>
      </c>
      <c r="Z45" s="643">
        <v>268.82883199999998</v>
      </c>
      <c r="AA45" s="643">
        <v>258.7</v>
      </c>
      <c r="AB45" s="643">
        <v>189.4</v>
      </c>
      <c r="AC45" s="643">
        <v>294.89385600000003</v>
      </c>
      <c r="AD45" s="643">
        <v>239.60520299999999</v>
      </c>
      <c r="AE45" s="643">
        <v>289.64233000000002</v>
      </c>
      <c r="AF45" s="643">
        <v>157.97754</v>
      </c>
      <c r="AG45" s="644">
        <v>205.8</v>
      </c>
      <c r="AH45" s="643">
        <v>207.7</v>
      </c>
      <c r="AI45" s="644">
        <v>174.6</v>
      </c>
      <c r="AJ45" s="644">
        <v>137.80000000000001</v>
      </c>
      <c r="AK45" s="644">
        <v>178.3</v>
      </c>
      <c r="AL45" s="644">
        <v>144.80000000000001</v>
      </c>
      <c r="AM45" s="644">
        <v>193.59766137900002</v>
      </c>
      <c r="AN45" s="641">
        <v>184.83</v>
      </c>
      <c r="AO45" s="641">
        <v>235.62314856899999</v>
      </c>
      <c r="AP45" s="641">
        <v>200.4</v>
      </c>
      <c r="AQ45" s="641">
        <v>208.9</v>
      </c>
      <c r="AR45" s="641">
        <v>195.8</v>
      </c>
      <c r="AS45" s="641">
        <v>194.9</v>
      </c>
      <c r="AT45" s="642">
        <v>193</v>
      </c>
      <c r="AU45" s="642">
        <v>173.419890904</v>
      </c>
      <c r="AV45" s="642">
        <v>142.69999999999999</v>
      </c>
      <c r="AW45" s="641">
        <v>184.4</v>
      </c>
      <c r="AX45" s="641">
        <v>111.8</v>
      </c>
      <c r="AY45" s="641">
        <v>132</v>
      </c>
      <c r="AZ45" s="641">
        <v>93.2</v>
      </c>
      <c r="BA45" s="641">
        <v>118.25179950488922</v>
      </c>
      <c r="BB45" s="642">
        <v>101.9</v>
      </c>
      <c r="BC45" s="642">
        <v>145.69999999999999</v>
      </c>
      <c r="BD45" s="642">
        <v>155</v>
      </c>
      <c r="BE45" s="641">
        <v>247.8</v>
      </c>
      <c r="BF45" s="641">
        <v>247.1</v>
      </c>
      <c r="BG45" s="1375">
        <v>325.60000000000002</v>
      </c>
      <c r="BH45" s="642">
        <v>224.5</v>
      </c>
      <c r="BI45" s="1375">
        <v>273.2</v>
      </c>
      <c r="BJ45" s="642">
        <v>374.03703206700004</v>
      </c>
      <c r="BK45" s="642">
        <v>309.10000000000002</v>
      </c>
      <c r="BL45" s="1375">
        <v>315.39999999999998</v>
      </c>
      <c r="BM45" s="1375">
        <v>483.70000000000005</v>
      </c>
      <c r="BN45" s="1375">
        <v>346.8</v>
      </c>
      <c r="BO45" s="1375">
        <v>326</v>
      </c>
      <c r="BP45" s="1375">
        <v>348.89830602200004</v>
      </c>
      <c r="BQ45" s="1375">
        <v>374.52848210900004</v>
      </c>
      <c r="BR45" s="1667">
        <v>311.18222211</v>
      </c>
      <c r="BT45" s="1856"/>
    </row>
    <row r="46" spans="2:72" ht="19.5" customHeight="1">
      <c r="H46" s="1428" t="s">
        <v>537</v>
      </c>
      <c r="I46" s="643">
        <v>732.55215959999998</v>
      </c>
      <c r="J46" s="643">
        <v>468.7</v>
      </c>
      <c r="K46" s="643">
        <v>445.66379569999998</v>
      </c>
      <c r="L46" s="643">
        <v>304.12493699999999</v>
      </c>
      <c r="M46" s="643">
        <v>353.3767297</v>
      </c>
      <c r="N46" s="643">
        <v>528.22335350000003</v>
      </c>
      <c r="O46" s="643">
        <v>671.17305780000004</v>
      </c>
      <c r="P46" s="643">
        <v>312.7582357</v>
      </c>
      <c r="Q46" s="643">
        <v>333.91350169999998</v>
      </c>
      <c r="R46" s="643">
        <v>348.8</v>
      </c>
      <c r="S46" s="643">
        <v>383.32134739999998</v>
      </c>
      <c r="T46" s="643">
        <v>269.47290839999999</v>
      </c>
      <c r="U46" s="643">
        <v>337.77218240000002</v>
      </c>
      <c r="V46" s="643">
        <v>380.5</v>
      </c>
      <c r="W46" s="643">
        <v>373.5</v>
      </c>
      <c r="X46" s="643">
        <v>190.3</v>
      </c>
      <c r="Y46" s="643">
        <v>212.4740602</v>
      </c>
      <c r="Z46" s="643">
        <v>252.54159899999999</v>
      </c>
      <c r="AA46" s="643">
        <v>203.3</v>
      </c>
      <c r="AB46" s="643">
        <v>125.5</v>
      </c>
      <c r="AC46" s="643">
        <v>161.241995</v>
      </c>
      <c r="AD46" s="643">
        <v>156.621488</v>
      </c>
      <c r="AE46" s="643">
        <v>168.09483</v>
      </c>
      <c r="AF46" s="643">
        <v>185.60310000000001</v>
      </c>
      <c r="AG46" s="644">
        <v>174.4</v>
      </c>
      <c r="AH46" s="643">
        <v>101.9</v>
      </c>
      <c r="AI46" s="644">
        <v>141.9</v>
      </c>
      <c r="AJ46" s="644">
        <v>101</v>
      </c>
      <c r="AK46" s="644">
        <v>84</v>
      </c>
      <c r="AL46" s="644">
        <v>73.099999999999994</v>
      </c>
      <c r="AM46" s="644">
        <v>95.837571826000001</v>
      </c>
      <c r="AN46" s="641">
        <v>84.24</v>
      </c>
      <c r="AO46" s="641">
        <v>132.07669364200001</v>
      </c>
      <c r="AP46" s="641">
        <v>112.7</v>
      </c>
      <c r="AQ46" s="641">
        <v>142.80000000000001</v>
      </c>
      <c r="AR46" s="641">
        <v>107.1</v>
      </c>
      <c r="AS46" s="641">
        <v>139.19999999999999</v>
      </c>
      <c r="AT46" s="642">
        <v>93.5</v>
      </c>
      <c r="AU46" s="642">
        <v>128.62950610199999</v>
      </c>
      <c r="AV46" s="642">
        <v>70.599999999999994</v>
      </c>
      <c r="AW46" s="641">
        <v>97.4</v>
      </c>
      <c r="AX46" s="641">
        <v>78.8</v>
      </c>
      <c r="AY46" s="641">
        <v>79.2</v>
      </c>
      <c r="AZ46" s="641">
        <v>67</v>
      </c>
      <c r="BA46" s="641">
        <v>72.247267812555691</v>
      </c>
      <c r="BB46" s="642">
        <v>42</v>
      </c>
      <c r="BC46" s="642">
        <v>55.8</v>
      </c>
      <c r="BD46" s="642">
        <v>59.6</v>
      </c>
      <c r="BE46" s="641">
        <v>73.099999999999994</v>
      </c>
      <c r="BF46" s="641">
        <v>104.1</v>
      </c>
      <c r="BG46" s="1375">
        <v>123.8</v>
      </c>
      <c r="BH46" s="642">
        <v>109.8</v>
      </c>
      <c r="BI46" s="1375">
        <v>120</v>
      </c>
      <c r="BJ46" s="642">
        <v>123.047429962</v>
      </c>
      <c r="BK46" s="642">
        <v>162.69999999999999</v>
      </c>
      <c r="BL46" s="1375">
        <v>158.4</v>
      </c>
      <c r="BM46" s="1375">
        <v>175.4</v>
      </c>
      <c r="BN46" s="1375">
        <v>187.8</v>
      </c>
      <c r="BO46" s="1375">
        <v>198.1</v>
      </c>
      <c r="BP46" s="1375">
        <v>153.63867465999999</v>
      </c>
      <c r="BQ46" s="1375">
        <v>180.86673807900002</v>
      </c>
      <c r="BR46" s="1667">
        <v>147.63942199799999</v>
      </c>
      <c r="BT46" s="1856"/>
    </row>
    <row r="47" spans="2:72" ht="19.5" customHeight="1">
      <c r="H47" s="1442" t="s">
        <v>538</v>
      </c>
      <c r="I47" s="643">
        <v>261.87826760000002</v>
      </c>
      <c r="J47" s="643">
        <v>461.4</v>
      </c>
      <c r="K47" s="643">
        <v>478.41076399999997</v>
      </c>
      <c r="L47" s="643">
        <v>451.41361490000003</v>
      </c>
      <c r="M47" s="643">
        <v>445.43616630000002</v>
      </c>
      <c r="N47" s="643">
        <v>525.35150750000003</v>
      </c>
      <c r="O47" s="643">
        <v>530.24163429999999</v>
      </c>
      <c r="P47" s="643">
        <v>605.96156619999999</v>
      </c>
      <c r="Q47" s="643">
        <v>612.21389939999995</v>
      </c>
      <c r="R47" s="643">
        <v>642.1</v>
      </c>
      <c r="S47" s="643">
        <v>548.82080880000001</v>
      </c>
      <c r="T47" s="643">
        <v>444.50038660000001</v>
      </c>
      <c r="U47" s="643">
        <v>470.67116859999999</v>
      </c>
      <c r="V47" s="643">
        <v>507.7</v>
      </c>
      <c r="W47" s="643">
        <v>400.2</v>
      </c>
      <c r="X47" s="643">
        <v>166.7</v>
      </c>
      <c r="Y47" s="643">
        <v>183.49522540000001</v>
      </c>
      <c r="Z47" s="643">
        <v>129.91311300000001</v>
      </c>
      <c r="AA47" s="643">
        <v>127</v>
      </c>
      <c r="AB47" s="643">
        <v>173.7</v>
      </c>
      <c r="AC47" s="643">
        <v>178.77894000000001</v>
      </c>
      <c r="AD47" s="643">
        <v>174.61433099999999</v>
      </c>
      <c r="AE47" s="643">
        <v>175.58457000000001</v>
      </c>
      <c r="AF47" s="643">
        <v>171.28039000000001</v>
      </c>
      <c r="AG47" s="644">
        <v>190.4</v>
      </c>
      <c r="AH47" s="643">
        <v>158.19999999999999</v>
      </c>
      <c r="AI47" s="644">
        <v>142.80000000000001</v>
      </c>
      <c r="AJ47" s="644">
        <v>129</v>
      </c>
      <c r="AK47" s="644">
        <v>169.5</v>
      </c>
      <c r="AL47" s="644">
        <v>156</v>
      </c>
      <c r="AM47" s="644">
        <v>76.207988728999993</v>
      </c>
      <c r="AN47" s="641">
        <v>60.09</v>
      </c>
      <c r="AO47" s="641">
        <v>67.675200279999999</v>
      </c>
      <c r="AP47" s="641">
        <v>77.900000000000006</v>
      </c>
      <c r="AQ47" s="641">
        <v>89.3</v>
      </c>
      <c r="AR47" s="641">
        <v>80.5</v>
      </c>
      <c r="AS47" s="641">
        <v>92.1</v>
      </c>
      <c r="AT47" s="642">
        <v>92.1</v>
      </c>
      <c r="AU47" s="642">
        <v>83.108988377000003</v>
      </c>
      <c r="AV47" s="642">
        <v>75</v>
      </c>
      <c r="AW47" s="641">
        <v>77</v>
      </c>
      <c r="AX47" s="641">
        <v>66.599999999999994</v>
      </c>
      <c r="AY47" s="641">
        <v>67.400000000000006</v>
      </c>
      <c r="AZ47" s="641">
        <v>66.3</v>
      </c>
      <c r="BA47" s="641">
        <v>64.779260145165324</v>
      </c>
      <c r="BB47" s="642">
        <v>79.400000000000006</v>
      </c>
      <c r="BC47" s="642">
        <v>62.3</v>
      </c>
      <c r="BD47" s="642">
        <v>42.6</v>
      </c>
      <c r="BE47" s="641">
        <v>46.8</v>
      </c>
      <c r="BF47" s="641">
        <v>46.9</v>
      </c>
      <c r="BG47" s="1375">
        <v>45.6</v>
      </c>
      <c r="BH47" s="642">
        <v>54.5</v>
      </c>
      <c r="BI47" s="1375">
        <v>72.599999999999994</v>
      </c>
      <c r="BJ47" s="642">
        <v>71.760859005</v>
      </c>
      <c r="BK47" s="642">
        <v>67.599999999999994</v>
      </c>
      <c r="BL47" s="1375">
        <v>74.900000000000006</v>
      </c>
      <c r="BM47" s="1375">
        <v>109.7</v>
      </c>
      <c r="BN47" s="1375">
        <v>97</v>
      </c>
      <c r="BO47" s="1375">
        <v>117.6</v>
      </c>
      <c r="BP47" s="1375">
        <v>137.54554761200001</v>
      </c>
      <c r="BQ47" s="1375">
        <v>166.89700317799998</v>
      </c>
      <c r="BR47" s="1667">
        <v>165.14687236899999</v>
      </c>
      <c r="BT47" s="1856"/>
    </row>
    <row r="48" spans="2:72" ht="19.5" customHeight="1">
      <c r="H48" s="1443" t="s">
        <v>406</v>
      </c>
      <c r="I48" s="646">
        <v>2027.9887269999999</v>
      </c>
      <c r="J48" s="646">
        <v>2107.1999999999998</v>
      </c>
      <c r="K48" s="646">
        <v>2126.9647909999999</v>
      </c>
      <c r="L48" s="646">
        <v>1705.4483379999999</v>
      </c>
      <c r="M48" s="646">
        <v>2079.0255069999998</v>
      </c>
      <c r="N48" s="646">
        <v>2066.5156120000001</v>
      </c>
      <c r="O48" s="646">
        <v>2435.9314730000001</v>
      </c>
      <c r="P48" s="646">
        <v>1881.9829480000001</v>
      </c>
      <c r="Q48" s="646">
        <v>2072.0116619999999</v>
      </c>
      <c r="R48" s="646">
        <v>1984</v>
      </c>
      <c r="S48" s="646">
        <v>2074.9194499999999</v>
      </c>
      <c r="T48" s="646">
        <v>1503.9265089999999</v>
      </c>
      <c r="U48" s="646">
        <v>2041.9271490000001</v>
      </c>
      <c r="V48" s="646">
        <v>1969.5</v>
      </c>
      <c r="W48" s="646">
        <v>1782.3</v>
      </c>
      <c r="X48" s="646">
        <v>1036.2</v>
      </c>
      <c r="Y48" s="646">
        <v>1257.7881440000001</v>
      </c>
      <c r="Z48" s="646">
        <v>1060.1946399999999</v>
      </c>
      <c r="AA48" s="646">
        <v>963.7</v>
      </c>
      <c r="AB48" s="646">
        <v>875.1</v>
      </c>
      <c r="AC48" s="646">
        <v>1028.34691</v>
      </c>
      <c r="AD48" s="646">
        <v>987.967983</v>
      </c>
      <c r="AE48" s="646">
        <v>996.10923000000003</v>
      </c>
      <c r="AF48" s="646">
        <v>805.06980999999996</v>
      </c>
      <c r="AG48" s="647">
        <v>864.5</v>
      </c>
      <c r="AH48" s="646">
        <v>750.4</v>
      </c>
      <c r="AI48" s="647">
        <v>717.9</v>
      </c>
      <c r="AJ48" s="647">
        <v>592.5</v>
      </c>
      <c r="AK48" s="647">
        <v>698.1</v>
      </c>
      <c r="AL48" s="647">
        <v>659.2</v>
      </c>
      <c r="AM48" s="647">
        <v>668.10228181100001</v>
      </c>
      <c r="AN48" s="648">
        <v>621.83000000000004</v>
      </c>
      <c r="AO48" s="648">
        <v>719.722967025</v>
      </c>
      <c r="AP48" s="648">
        <v>715.9</v>
      </c>
      <c r="AQ48" s="648">
        <v>782.4</v>
      </c>
      <c r="AR48" s="648">
        <v>688.7</v>
      </c>
      <c r="AS48" s="648">
        <v>710.7</v>
      </c>
      <c r="AT48" s="649">
        <v>645</v>
      </c>
      <c r="AU48" s="649">
        <v>602.6</v>
      </c>
      <c r="AV48" s="649">
        <v>519.5</v>
      </c>
      <c r="AW48" s="648">
        <v>548.9</v>
      </c>
      <c r="AX48" s="648">
        <v>455</v>
      </c>
      <c r="AY48" s="648">
        <v>466.3</v>
      </c>
      <c r="AZ48" s="648">
        <v>413.6</v>
      </c>
      <c r="BA48" s="648">
        <v>427.00000000000006</v>
      </c>
      <c r="BB48" s="649">
        <v>440.5</v>
      </c>
      <c r="BC48" s="649">
        <v>498.6</v>
      </c>
      <c r="BD48" s="649">
        <v>553.4</v>
      </c>
      <c r="BE48" s="648">
        <v>692.7</v>
      </c>
      <c r="BF48" s="648">
        <v>829.6</v>
      </c>
      <c r="BG48" s="1376">
        <v>917.9</v>
      </c>
      <c r="BH48" s="649">
        <v>810.4</v>
      </c>
      <c r="BI48" s="1376">
        <v>924.7</v>
      </c>
      <c r="BJ48" s="649">
        <f>SUM(BJ44:BJ47)</f>
        <v>1049.4190804550001</v>
      </c>
      <c r="BK48" s="649">
        <v>1080.3</v>
      </c>
      <c r="BL48" s="1376">
        <v>1117.5999999999999</v>
      </c>
      <c r="BM48" s="1376">
        <f>SUM(BM44:BM47)</f>
        <v>1355.6000000000001</v>
      </c>
      <c r="BN48" s="1376">
        <v>1223.2</v>
      </c>
      <c r="BO48" s="1750">
        <v>1361.5</v>
      </c>
      <c r="BP48" s="1376">
        <v>1112.0999999999999</v>
      </c>
      <c r="BQ48" s="1376">
        <v>1415.6846766900001</v>
      </c>
      <c r="BR48" s="1668">
        <v>1101.3066189690001</v>
      </c>
    </row>
    <row r="49" spans="1:71" ht="19.5" customHeight="1">
      <c r="H49" s="468"/>
      <c r="I49" s="469"/>
      <c r="J49" s="469"/>
      <c r="K49" s="469"/>
      <c r="L49" s="469"/>
      <c r="M49" s="469"/>
      <c r="N49" s="469"/>
      <c r="O49" s="469"/>
      <c r="P49" s="469"/>
      <c r="Q49" s="469"/>
      <c r="R49" s="469"/>
      <c r="S49" s="469"/>
      <c r="T49" s="469"/>
      <c r="U49" s="469"/>
      <c r="V49" s="469"/>
      <c r="W49" s="469"/>
      <c r="X49" s="469"/>
      <c r="Y49" s="469"/>
      <c r="Z49" s="469"/>
      <c r="AA49" s="469"/>
      <c r="AB49" s="469"/>
      <c r="AC49" s="469"/>
      <c r="AD49" s="469"/>
      <c r="AE49" s="469"/>
      <c r="AF49" s="469"/>
      <c r="AG49" s="637"/>
      <c r="AH49" s="469"/>
      <c r="AI49" s="469"/>
      <c r="AJ49" s="469"/>
      <c r="AK49" s="469"/>
      <c r="AL49" s="469"/>
      <c r="AM49" s="637"/>
      <c r="AN49" s="469"/>
      <c r="AO49" s="469"/>
      <c r="AP49" s="469"/>
      <c r="AQ49" s="469"/>
      <c r="AR49" s="469"/>
      <c r="AS49" s="469"/>
      <c r="AT49" s="637"/>
      <c r="AU49" s="637"/>
      <c r="AV49" s="637"/>
      <c r="AW49" s="469"/>
      <c r="AX49" s="469"/>
      <c r="AY49" s="469"/>
      <c r="AZ49" s="469"/>
      <c r="BA49" s="469"/>
      <c r="BB49" s="469"/>
      <c r="BC49" s="469"/>
      <c r="BD49" s="637"/>
      <c r="BE49" s="469"/>
      <c r="BF49" s="469"/>
      <c r="BG49" s="469"/>
      <c r="BH49" s="637"/>
      <c r="BI49" s="1494"/>
      <c r="BJ49" s="469"/>
      <c r="BK49" s="469"/>
      <c r="BL49" s="469"/>
      <c r="BM49" s="469"/>
      <c r="BN49" s="469"/>
      <c r="BO49" s="469"/>
      <c r="BP49" s="469"/>
      <c r="BQ49" s="1494"/>
      <c r="BR49" s="469"/>
    </row>
    <row r="50" spans="1:71" ht="19.5" customHeight="1">
      <c r="BQ50" s="1482"/>
    </row>
    <row r="51" spans="1:71" ht="19.5" customHeight="1">
      <c r="H51" s="650" t="s">
        <v>539</v>
      </c>
      <c r="I51" s="651"/>
      <c r="J51" s="651"/>
      <c r="K51" s="651"/>
      <c r="L51" s="651"/>
      <c r="M51" s="651"/>
      <c r="N51" s="651"/>
      <c r="O51" s="651"/>
      <c r="P51" s="651"/>
      <c r="Q51" s="651"/>
      <c r="R51" s="651"/>
      <c r="S51" s="651"/>
      <c r="T51" s="651"/>
      <c r="U51" s="651"/>
      <c r="V51" s="651"/>
      <c r="W51" s="651"/>
      <c r="X51" s="651"/>
      <c r="Y51" s="651"/>
      <c r="Z51" s="651"/>
      <c r="AA51" s="651"/>
      <c r="AB51" s="651"/>
      <c r="AC51" s="651"/>
      <c r="AD51" s="651"/>
      <c r="AE51" s="651"/>
      <c r="AF51" s="651"/>
      <c r="AG51" s="652"/>
      <c r="AH51" s="651"/>
      <c r="AI51" s="651"/>
      <c r="AJ51" s="651"/>
      <c r="AK51" s="651"/>
      <c r="AL51" s="651"/>
      <c r="AM51" s="652"/>
      <c r="AN51" s="651"/>
      <c r="AO51" s="651"/>
      <c r="AP51" s="651"/>
      <c r="AQ51" s="651"/>
      <c r="AR51" s="651"/>
      <c r="AS51" s="651"/>
      <c r="AT51" s="652"/>
      <c r="AU51" s="652"/>
      <c r="AV51" s="652"/>
      <c r="AW51" s="651"/>
      <c r="AX51" s="651"/>
      <c r="AY51" s="651"/>
      <c r="AZ51" s="651"/>
      <c r="BA51" s="651"/>
      <c r="BB51" s="651"/>
      <c r="BC51" s="651"/>
      <c r="BD51" s="652"/>
      <c r="BE51" s="651"/>
      <c r="BF51" s="651"/>
      <c r="BG51" s="651"/>
      <c r="BH51" s="651"/>
      <c r="BI51" s="651"/>
      <c r="BJ51" s="651"/>
      <c r="BK51" s="1559"/>
      <c r="BL51" s="1559"/>
      <c r="BM51" s="1559"/>
      <c r="BN51" s="1559"/>
      <c r="BO51" s="1559"/>
      <c r="BP51" s="1559"/>
      <c r="BQ51" s="1808"/>
      <c r="BR51" s="1559"/>
    </row>
    <row r="52" spans="1:71" ht="19.5" customHeight="1" thickBot="1">
      <c r="H52" s="77"/>
      <c r="I52" s="288" t="s">
        <v>392</v>
      </c>
      <c r="J52" s="288" t="s">
        <v>393</v>
      </c>
      <c r="K52" s="288" t="s">
        <v>394</v>
      </c>
      <c r="L52" s="288" t="s">
        <v>395</v>
      </c>
      <c r="M52" s="288" t="s">
        <v>152</v>
      </c>
      <c r="N52" s="288" t="s">
        <v>153</v>
      </c>
      <c r="O52" s="288" t="s">
        <v>154</v>
      </c>
      <c r="P52" s="288" t="s">
        <v>155</v>
      </c>
      <c r="Q52" s="288" t="s">
        <v>156</v>
      </c>
      <c r="R52" s="288" t="s">
        <v>157</v>
      </c>
      <c r="S52" s="288" t="s">
        <v>158</v>
      </c>
      <c r="T52" s="288" t="s">
        <v>159</v>
      </c>
      <c r="U52" s="288" t="s">
        <v>160</v>
      </c>
      <c r="V52" s="288" t="s">
        <v>161</v>
      </c>
      <c r="W52" s="288" t="s">
        <v>162</v>
      </c>
      <c r="X52" s="288" t="s">
        <v>163</v>
      </c>
      <c r="Y52" s="288" t="s">
        <v>164</v>
      </c>
      <c r="Z52" s="288" t="s">
        <v>165</v>
      </c>
      <c r="AA52" s="288" t="s">
        <v>166</v>
      </c>
      <c r="AB52" s="288" t="s">
        <v>167</v>
      </c>
      <c r="AC52" s="288" t="s">
        <v>168</v>
      </c>
      <c r="AD52" s="288" t="s">
        <v>169</v>
      </c>
      <c r="AE52" s="288" t="s">
        <v>170</v>
      </c>
      <c r="AF52" s="288" t="s">
        <v>338</v>
      </c>
      <c r="AG52" s="288" t="s">
        <v>339</v>
      </c>
      <c r="AH52" s="288" t="s">
        <v>173</v>
      </c>
      <c r="AI52" s="288" t="s">
        <v>174</v>
      </c>
      <c r="AJ52" s="288" t="s">
        <v>175</v>
      </c>
      <c r="AK52" s="288" t="s">
        <v>176</v>
      </c>
      <c r="AL52" s="288" t="s">
        <v>407</v>
      </c>
      <c r="AM52" s="288" t="s">
        <v>178</v>
      </c>
      <c r="AN52" s="288" t="s">
        <v>179</v>
      </c>
      <c r="AO52" s="288" t="s">
        <v>408</v>
      </c>
      <c r="AP52" s="288" t="s">
        <v>497</v>
      </c>
      <c r="AQ52" s="288" t="s">
        <v>409</v>
      </c>
      <c r="AR52" s="78" t="s">
        <v>341</v>
      </c>
      <c r="AS52" s="78" t="s">
        <v>342</v>
      </c>
      <c r="AT52" s="78" t="s">
        <v>185</v>
      </c>
      <c r="AU52" s="78" t="s">
        <v>186</v>
      </c>
      <c r="AV52" s="81" t="s">
        <v>187</v>
      </c>
      <c r="AW52" s="81" t="s">
        <v>345</v>
      </c>
      <c r="AX52" s="81" t="s">
        <v>411</v>
      </c>
      <c r="AY52" s="81" t="s">
        <v>347</v>
      </c>
      <c r="AZ52" s="81" t="s">
        <v>348</v>
      </c>
      <c r="BA52" s="81" t="s">
        <v>192</v>
      </c>
      <c r="BB52" s="81" t="s">
        <v>193</v>
      </c>
      <c r="BC52" s="81" t="s">
        <v>194</v>
      </c>
      <c r="BD52" s="81" t="s">
        <v>195</v>
      </c>
      <c r="BE52" s="81" t="str">
        <f>BE9</f>
        <v>Mar. 23</v>
      </c>
      <c r="BF52" s="81" t="str">
        <f>BF9</f>
        <v>Jun. 23</v>
      </c>
      <c r="BG52" s="81" t="str">
        <f t="shared" ref="BG52:BN52" si="7">BG9</f>
        <v>Sep. 23</v>
      </c>
      <c r="BH52" s="81" t="str">
        <f t="shared" si="7"/>
        <v>Dec. 23</v>
      </c>
      <c r="BI52" s="81" t="str">
        <f t="shared" si="7"/>
        <v>Mar. 24</v>
      </c>
      <c r="BJ52" s="81" t="str">
        <f t="shared" si="7"/>
        <v>Jun. 24</v>
      </c>
      <c r="BK52" s="81" t="str">
        <f t="shared" si="7"/>
        <v>Sep. 24</v>
      </c>
      <c r="BL52" s="81" t="str">
        <f t="shared" si="7"/>
        <v>Dec. 24</v>
      </c>
      <c r="BM52" s="81" t="str">
        <f t="shared" si="7"/>
        <v>Mar. 25</v>
      </c>
      <c r="BN52" s="81" t="str">
        <f t="shared" si="7"/>
        <v>Jun. 25</v>
      </c>
      <c r="BO52" s="81" t="s">
        <v>858</v>
      </c>
      <c r="BP52" s="81" t="str">
        <f t="shared" ref="BP52:BR52" si="8">BP9</f>
        <v>Dec. 25</v>
      </c>
      <c r="BQ52" s="1853" t="str">
        <f t="shared" ref="BQ52" si="9">BQ9</f>
        <v>Mar. 26</v>
      </c>
      <c r="BR52" s="81" t="str">
        <f t="shared" si="8"/>
        <v>Jun. 26(E)</v>
      </c>
    </row>
    <row r="53" spans="1:71" ht="19.5" customHeight="1">
      <c r="H53" s="653" t="s">
        <v>540</v>
      </c>
      <c r="I53" s="654"/>
      <c r="J53" s="654"/>
      <c r="K53" s="654"/>
      <c r="L53" s="654"/>
      <c r="M53" s="654"/>
      <c r="N53" s="654"/>
      <c r="O53" s="654"/>
      <c r="P53" s="654"/>
      <c r="Q53" s="654"/>
      <c r="R53" s="654"/>
      <c r="S53" s="654"/>
      <c r="T53" s="654"/>
      <c r="U53" s="654"/>
      <c r="V53" s="654"/>
      <c r="W53" s="654"/>
      <c r="X53" s="654"/>
      <c r="Y53" s="654"/>
      <c r="Z53" s="654"/>
      <c r="AA53" s="654"/>
      <c r="AB53" s="654"/>
      <c r="AC53" s="654"/>
      <c r="AD53" s="654"/>
      <c r="AE53" s="654"/>
      <c r="AF53" s="654"/>
      <c r="AG53" s="372"/>
      <c r="AH53" s="372"/>
      <c r="AI53" s="372">
        <v>7.9053255813475304E-3</v>
      </c>
      <c r="AJ53" s="372">
        <v>3.2664306695529601E-4</v>
      </c>
      <c r="AK53" s="372">
        <v>2.8993469199617601E-3</v>
      </c>
      <c r="AL53" s="372">
        <v>1.6936495137077289E-3</v>
      </c>
      <c r="AM53" s="372">
        <v>4.6836759031375491E-3</v>
      </c>
      <c r="AN53" s="172">
        <v>1.0206771607461115E-3</v>
      </c>
      <c r="AO53" s="172">
        <v>3.1683718467898111E-3</v>
      </c>
      <c r="AP53" s="172">
        <v>2E-3</v>
      </c>
      <c r="AQ53" s="172">
        <v>3.5999999999999999E-3</v>
      </c>
      <c r="AR53" s="172">
        <v>1.9249593615965552E-3</v>
      </c>
      <c r="AS53" s="172">
        <v>7.2350389845057654E-4</v>
      </c>
      <c r="AT53" s="371">
        <v>5.1805470085028861E-4</v>
      </c>
      <c r="AU53" s="371">
        <v>6.9228303729783656E-5</v>
      </c>
      <c r="AV53" s="371">
        <v>2.7345014144305865E-3</v>
      </c>
      <c r="AW53" s="172">
        <v>4.3240733008971952E-2</v>
      </c>
      <c r="AX53" s="172">
        <v>1.7229499069708956E-3</v>
      </c>
      <c r="AY53" s="172">
        <v>3.8523950140455301E-3</v>
      </c>
      <c r="AZ53" s="172">
        <v>2.4223020267692043E-4</v>
      </c>
      <c r="BA53" s="172">
        <v>4.0706112332383754E-4</v>
      </c>
      <c r="BB53" s="371">
        <v>1.4458455268042355E-3</v>
      </c>
      <c r="BC53" s="371">
        <v>1.7623863446810267E-3</v>
      </c>
      <c r="BD53" s="371">
        <v>3.7637629094305208E-3</v>
      </c>
      <c r="BE53" s="172">
        <v>1.2431015342420608E-2</v>
      </c>
      <c r="BF53" s="172">
        <v>3.6654732581822263E-3</v>
      </c>
      <c r="BG53" s="1339">
        <v>4.905783361471642E-3</v>
      </c>
      <c r="BH53" s="371">
        <v>4.5999999999999999E-3</v>
      </c>
      <c r="BI53" s="1339">
        <v>1.0401582096068947E-2</v>
      </c>
      <c r="BJ53" s="371">
        <v>6.2637349887789415E-3</v>
      </c>
      <c r="BK53" s="371">
        <v>1.0828549117288049E-2</v>
      </c>
      <c r="BL53" s="1339">
        <v>1.1567953587836629E-2</v>
      </c>
      <c r="BM53" s="1339">
        <v>1.5970156424680994E-2</v>
      </c>
      <c r="BN53" s="1339">
        <v>1.1299999999999999E-2</v>
      </c>
      <c r="BO53" s="1339">
        <v>1.2326470479764944E-2</v>
      </c>
      <c r="BP53" s="1339">
        <v>9.1148428225521702E-3</v>
      </c>
      <c r="BQ53" s="1339">
        <v>4.7941316153594137E-3</v>
      </c>
      <c r="BR53" s="375">
        <v>3.5981763487444073E-3</v>
      </c>
      <c r="BS53" s="149"/>
    </row>
    <row r="54" spans="1:71" ht="19.5" customHeight="1">
      <c r="H54" s="1" t="s">
        <v>541</v>
      </c>
      <c r="I54" s="654"/>
      <c r="J54" s="654"/>
      <c r="K54" s="654"/>
      <c r="L54" s="654"/>
      <c r="M54" s="654"/>
      <c r="N54" s="654"/>
      <c r="O54" s="654"/>
      <c r="P54" s="654"/>
      <c r="Q54" s="654"/>
      <c r="R54" s="654"/>
      <c r="S54" s="654"/>
      <c r="T54" s="654"/>
      <c r="U54" s="654"/>
      <c r="V54" s="654"/>
      <c r="W54" s="654"/>
      <c r="X54" s="654"/>
      <c r="Y54" s="654"/>
      <c r="Z54" s="654"/>
      <c r="AA54" s="654"/>
      <c r="AB54" s="654"/>
      <c r="AC54" s="654"/>
      <c r="AD54" s="654"/>
      <c r="AE54" s="654"/>
      <c r="AF54" s="654"/>
      <c r="AG54" s="372"/>
      <c r="AH54" s="372"/>
      <c r="AI54" s="372">
        <v>1.1171809173365599E-4</v>
      </c>
      <c r="AJ54" s="372">
        <v>0</v>
      </c>
      <c r="AK54" s="372">
        <v>0</v>
      </c>
      <c r="AL54" s="372">
        <v>1.9370891116361423E-3</v>
      </c>
      <c r="AM54" s="372">
        <v>0</v>
      </c>
      <c r="AN54" s="172">
        <v>0</v>
      </c>
      <c r="AO54" s="172">
        <v>0</v>
      </c>
      <c r="AP54" s="172">
        <v>0</v>
      </c>
      <c r="AQ54" s="172">
        <v>0</v>
      </c>
      <c r="AR54" s="172">
        <v>0</v>
      </c>
      <c r="AS54" s="172">
        <v>0</v>
      </c>
      <c r="AT54" s="371">
        <v>0</v>
      </c>
      <c r="AU54" s="371">
        <v>0</v>
      </c>
      <c r="AV54" s="371">
        <v>1.9522500619748893E-2</v>
      </c>
      <c r="AW54" s="172">
        <v>1.640133340391833E-2</v>
      </c>
      <c r="AX54" s="172">
        <v>2.6144390988850521E-3</v>
      </c>
      <c r="AY54" s="172">
        <v>0</v>
      </c>
      <c r="AZ54" s="172">
        <v>0</v>
      </c>
      <c r="BA54" s="172">
        <v>0</v>
      </c>
      <c r="BB54" s="371">
        <v>0</v>
      </c>
      <c r="BC54" s="371">
        <v>5.8021552046659325E-4</v>
      </c>
      <c r="BD54" s="371">
        <v>0</v>
      </c>
      <c r="BE54" s="172">
        <v>0</v>
      </c>
      <c r="BF54" s="172">
        <v>2.641920438152907E-3</v>
      </c>
      <c r="BG54" s="1339">
        <v>0</v>
      </c>
      <c r="BH54" s="371">
        <v>0</v>
      </c>
      <c r="BI54" s="1339">
        <v>0</v>
      </c>
      <c r="BJ54" s="371">
        <v>0</v>
      </c>
      <c r="BK54" s="371">
        <v>2.3629118380006375E-2</v>
      </c>
      <c r="BL54" s="1339">
        <v>2.3378122804356749E-2</v>
      </c>
      <c r="BM54" s="1339">
        <v>2.4402263056395063E-2</v>
      </c>
      <c r="BN54" s="1339">
        <v>2.53E-2</v>
      </c>
      <c r="BO54" s="1339">
        <v>2.5599401177838287E-2</v>
      </c>
      <c r="BP54" s="1339">
        <v>4.3821810697069093E-2</v>
      </c>
      <c r="BQ54" s="1339">
        <v>4.3297566955618885E-2</v>
      </c>
      <c r="BR54" s="375">
        <v>4.2723507206417925E-2</v>
      </c>
      <c r="BS54" s="149"/>
    </row>
    <row r="55" spans="1:71" ht="19.5" customHeight="1">
      <c r="H55" s="3" t="s">
        <v>542</v>
      </c>
      <c r="I55" s="655"/>
      <c r="J55" s="655"/>
      <c r="K55" s="655"/>
      <c r="L55" s="655"/>
      <c r="M55" s="655"/>
      <c r="N55" s="655"/>
      <c r="O55" s="655"/>
      <c r="P55" s="655"/>
      <c r="Q55" s="655"/>
      <c r="R55" s="655"/>
      <c r="S55" s="655"/>
      <c r="T55" s="655"/>
      <c r="U55" s="655"/>
      <c r="V55" s="655"/>
      <c r="W55" s="655"/>
      <c r="X55" s="655"/>
      <c r="Y55" s="655"/>
      <c r="Z55" s="655"/>
      <c r="AA55" s="655"/>
      <c r="AB55" s="655"/>
      <c r="AC55" s="655"/>
      <c r="AD55" s="655"/>
      <c r="AE55" s="655"/>
      <c r="AF55" s="655"/>
      <c r="AG55" s="372"/>
      <c r="AH55" s="372"/>
      <c r="AI55" s="372">
        <v>5.6129275072137599E-3</v>
      </c>
      <c r="AJ55" s="372">
        <v>3.9345186936404998E-3</v>
      </c>
      <c r="AK55" s="372">
        <v>5.1046190410982796E-3</v>
      </c>
      <c r="AL55" s="372">
        <v>4.4509718152638232E-3</v>
      </c>
      <c r="AM55" s="372">
        <v>3.6827705292424395E-3</v>
      </c>
      <c r="AN55" s="172">
        <v>2.7081921366696607E-3</v>
      </c>
      <c r="AO55" s="172">
        <v>3.2850342314935553E-3</v>
      </c>
      <c r="AP55" s="172">
        <v>3.0000000000000001E-3</v>
      </c>
      <c r="AQ55" s="172">
        <v>3.5999999999999999E-3</v>
      </c>
      <c r="AR55" s="172">
        <v>2.7795813414970851E-3</v>
      </c>
      <c r="AS55" s="172">
        <v>2.5430250344047581E-3</v>
      </c>
      <c r="AT55" s="371">
        <v>2.6353745332909359E-3</v>
      </c>
      <c r="AU55" s="371">
        <v>3.0169663405510169E-3</v>
      </c>
      <c r="AV55" s="371">
        <v>2.1250611996238016E-3</v>
      </c>
      <c r="AW55" s="172">
        <v>2.4560823628656434E-3</v>
      </c>
      <c r="AX55" s="172">
        <v>2.0801350857123061E-3</v>
      </c>
      <c r="AY55" s="172">
        <v>1.7736630414514009E-3</v>
      </c>
      <c r="AZ55" s="172">
        <v>1.5778741742530705E-3</v>
      </c>
      <c r="BA55" s="172">
        <v>1.7083399843380786E-3</v>
      </c>
      <c r="BB55" s="371">
        <v>1.3182368832312878E-3</v>
      </c>
      <c r="BC55" s="371">
        <v>1.7032917534916185E-3</v>
      </c>
      <c r="BD55" s="371">
        <v>1.6131542928136755E-3</v>
      </c>
      <c r="BE55" s="172">
        <v>2.1238644475910437E-3</v>
      </c>
      <c r="BF55" s="172">
        <v>2.6995869258809434E-3</v>
      </c>
      <c r="BG55" s="1339">
        <v>2.9294548088590563E-3</v>
      </c>
      <c r="BH55" s="371">
        <v>2.3999999999999998E-3</v>
      </c>
      <c r="BI55" s="1339">
        <v>2.3187212143121142E-3</v>
      </c>
      <c r="BJ55" s="371">
        <v>2.4933635363619889E-3</v>
      </c>
      <c r="BK55" s="371">
        <v>2.6893829326061509E-3</v>
      </c>
      <c r="BL55" s="1339">
        <v>3.2924577681598629E-3</v>
      </c>
      <c r="BM55" s="1339">
        <v>3.7603250840827708E-3</v>
      </c>
      <c r="BN55" s="1339">
        <v>3.5999999999999999E-3</v>
      </c>
      <c r="BO55" s="1339">
        <v>3.264620756038688E-3</v>
      </c>
      <c r="BP55" s="1339">
        <v>2.850172477366322E-3</v>
      </c>
      <c r="BQ55" s="1339">
        <v>2.7778175596838857E-3</v>
      </c>
      <c r="BR55" s="375">
        <v>2.6811814068942097E-3</v>
      </c>
      <c r="BS55" s="149"/>
    </row>
    <row r="56" spans="1:71" ht="19.5" customHeight="1">
      <c r="A56" s="38">
        <v>0</v>
      </c>
      <c r="H56" s="1" t="s">
        <v>543</v>
      </c>
      <c r="I56" s="655"/>
      <c r="J56" s="655"/>
      <c r="K56" s="655"/>
      <c r="L56" s="655"/>
      <c r="M56" s="655"/>
      <c r="N56" s="655"/>
      <c r="O56" s="655"/>
      <c r="P56" s="655"/>
      <c r="Q56" s="655"/>
      <c r="R56" s="655"/>
      <c r="S56" s="655"/>
      <c r="T56" s="655"/>
      <c r="U56" s="655"/>
      <c r="V56" s="655"/>
      <c r="W56" s="655"/>
      <c r="X56" s="655"/>
      <c r="Y56" s="655"/>
      <c r="Z56" s="655"/>
      <c r="AA56" s="655"/>
      <c r="AB56" s="655"/>
      <c r="AC56" s="655"/>
      <c r="AD56" s="655"/>
      <c r="AE56" s="655"/>
      <c r="AF56" s="655"/>
      <c r="AG56" s="372"/>
      <c r="AH56" s="372"/>
      <c r="AI56" s="372">
        <v>3.1868752454923899E-3</v>
      </c>
      <c r="AJ56" s="372">
        <v>1.04981173723765E-4</v>
      </c>
      <c r="AK56" s="372">
        <v>3.7746454665300199E-4</v>
      </c>
      <c r="AL56" s="372">
        <v>0</v>
      </c>
      <c r="AM56" s="372">
        <v>6.1199501612900774E-5</v>
      </c>
      <c r="AN56" s="172">
        <v>0</v>
      </c>
      <c r="AO56" s="172">
        <v>3.7978998787215133E-4</v>
      </c>
      <c r="AP56" s="172">
        <v>0</v>
      </c>
      <c r="AQ56" s="172">
        <v>0</v>
      </c>
      <c r="AR56" s="172">
        <v>3.2154170175333275E-6</v>
      </c>
      <c r="AS56" s="172">
        <v>2.8746666854094889E-5</v>
      </c>
      <c r="AT56" s="371">
        <v>1.2798151931263523E-4</v>
      </c>
      <c r="AU56" s="371">
        <v>9.2242892584815605E-5</v>
      </c>
      <c r="AV56" s="371">
        <v>8.6729170385733208E-5</v>
      </c>
      <c r="AW56" s="172">
        <v>2.01986019992799E-4</v>
      </c>
      <c r="AX56" s="172">
        <v>1.1655095991344737E-4</v>
      </c>
      <c r="AY56" s="172">
        <v>1.1730357872776986E-4</v>
      </c>
      <c r="AZ56" s="172">
        <v>1.5673248604663908E-5</v>
      </c>
      <c r="BA56" s="172">
        <v>0</v>
      </c>
      <c r="BB56" s="371">
        <v>4.8630864018542507E-6</v>
      </c>
      <c r="BC56" s="371">
        <v>4.6353207171247662E-6</v>
      </c>
      <c r="BD56" s="371">
        <v>8.4898416178408738E-5</v>
      </c>
      <c r="BE56" s="172">
        <v>1.2939516035619114E-4</v>
      </c>
      <c r="BF56" s="172">
        <v>8.4007326443511027E-5</v>
      </c>
      <c r="BG56" s="1339">
        <v>6.2414173341679541E-5</v>
      </c>
      <c r="BH56" s="371">
        <v>0</v>
      </c>
      <c r="BI56" s="1339">
        <v>1.0326419561585665E-5</v>
      </c>
      <c r="BJ56" s="371">
        <v>1.8018850228687808E-5</v>
      </c>
      <c r="BK56" s="371">
        <v>7.333191055248465E-6</v>
      </c>
      <c r="BL56" s="1339">
        <v>2.1313507756842032E-5</v>
      </c>
      <c r="BM56" s="1339">
        <v>2.0187706204460902E-5</v>
      </c>
      <c r="BN56" s="1339">
        <v>1E-4</v>
      </c>
      <c r="BO56" s="1339">
        <v>1.5326354215910379E-5</v>
      </c>
      <c r="BP56" s="1339">
        <v>1.3206892727150637E-4</v>
      </c>
      <c r="BQ56" s="1339">
        <v>2.3532094785211328E-5</v>
      </c>
      <c r="BR56" s="375">
        <v>8.7485097964407406E-6</v>
      </c>
      <c r="BS56" s="149"/>
    </row>
    <row r="57" spans="1:71" ht="30">
      <c r="H57" s="656" t="s">
        <v>544</v>
      </c>
      <c r="I57" s="655"/>
      <c r="J57" s="655"/>
      <c r="K57" s="655"/>
      <c r="L57" s="655"/>
      <c r="M57" s="655"/>
      <c r="N57" s="655"/>
      <c r="O57" s="655"/>
      <c r="P57" s="655"/>
      <c r="Q57" s="655"/>
      <c r="R57" s="655"/>
      <c r="S57" s="655"/>
      <c r="T57" s="655"/>
      <c r="U57" s="655"/>
      <c r="V57" s="655"/>
      <c r="W57" s="655"/>
      <c r="X57" s="655"/>
      <c r="Y57" s="655"/>
      <c r="Z57" s="655"/>
      <c r="AA57" s="655"/>
      <c r="AB57" s="655"/>
      <c r="AC57" s="655"/>
      <c r="AD57" s="655"/>
      <c r="AE57" s="655"/>
      <c r="AF57" s="655"/>
      <c r="AG57" s="372"/>
      <c r="AH57" s="372"/>
      <c r="AI57" s="372">
        <v>5.3864725026714503E-3</v>
      </c>
      <c r="AJ57" s="372">
        <v>1.75545586699692E-3</v>
      </c>
      <c r="AK57" s="372">
        <v>1.1721854218651501E-3</v>
      </c>
      <c r="AL57" s="372">
        <v>1.0754803208498735E-3</v>
      </c>
      <c r="AM57" s="372">
        <v>3.0011416862849548E-3</v>
      </c>
      <c r="AN57" s="172">
        <v>8.0934565755987099E-3</v>
      </c>
      <c r="AO57" s="172">
        <v>4.0654172095950392E-3</v>
      </c>
      <c r="AP57" s="172">
        <v>3.7000000000000002E-3</v>
      </c>
      <c r="AQ57" s="172">
        <v>3.5000000000000001E-3</v>
      </c>
      <c r="AR57" s="172">
        <v>3.5814629968176268E-3</v>
      </c>
      <c r="AS57" s="172">
        <v>4.4886933878814129E-3</v>
      </c>
      <c r="AT57" s="371">
        <v>3.1459470406142551E-3</v>
      </c>
      <c r="AU57" s="371">
        <v>9.2580227384604023E-4</v>
      </c>
      <c r="AV57" s="371">
        <v>8.6596457458413374E-4</v>
      </c>
      <c r="AW57" s="172">
        <v>6.0352277276885444E-4</v>
      </c>
      <c r="AX57" s="172">
        <v>6.0344459657916841E-4</v>
      </c>
      <c r="AY57" s="172">
        <v>9.4934786354100944E-5</v>
      </c>
      <c r="AZ57" s="172">
        <v>3.1588976181820701E-4</v>
      </c>
      <c r="BA57" s="172">
        <v>4.7442236287879248E-5</v>
      </c>
      <c r="BB57" s="371">
        <v>1.1349834637420682E-3</v>
      </c>
      <c r="BC57" s="371">
        <v>7.3177437672648066E-4</v>
      </c>
      <c r="BD57" s="371">
        <v>4.4344078648597338E-4</v>
      </c>
      <c r="BE57" s="172">
        <v>1.0001065729507671E-3</v>
      </c>
      <c r="BF57" s="172">
        <v>1.8270313502224191E-4</v>
      </c>
      <c r="BG57" s="1339">
        <v>2.2618165848806685E-3</v>
      </c>
      <c r="BH57" s="371">
        <v>6.9999999999999999E-4</v>
      </c>
      <c r="BI57" s="1339">
        <v>6.9192913808907726E-4</v>
      </c>
      <c r="BJ57" s="371">
        <v>5.201493239057447E-4</v>
      </c>
      <c r="BK57" s="371">
        <v>1.2054097059030259E-3</v>
      </c>
      <c r="BL57" s="1339">
        <v>1.1206386027833805E-3</v>
      </c>
      <c r="BM57" s="1339">
        <v>7.1679788355779595E-3</v>
      </c>
      <c r="BN57" s="1339">
        <v>1.6999999999999999E-3</v>
      </c>
      <c r="BO57" s="1339">
        <v>3.5925958691010573E-3</v>
      </c>
      <c r="BP57" s="1339">
        <v>8.8873043349073941E-4</v>
      </c>
      <c r="BQ57" s="1339">
        <v>7.2967821310879191E-3</v>
      </c>
      <c r="BR57" s="375">
        <v>3.2434927409206037E-3</v>
      </c>
      <c r="BS57" s="149"/>
    </row>
    <row r="58" spans="1:71" ht="19.5" customHeight="1">
      <c r="H58" s="656" t="s">
        <v>545</v>
      </c>
      <c r="I58" s="655"/>
      <c r="J58" s="655"/>
      <c r="K58" s="655"/>
      <c r="L58" s="655"/>
      <c r="M58" s="655"/>
      <c r="N58" s="655"/>
      <c r="O58" s="655"/>
      <c r="P58" s="655"/>
      <c r="Q58" s="655"/>
      <c r="R58" s="655"/>
      <c r="S58" s="655"/>
      <c r="T58" s="655"/>
      <c r="U58" s="655"/>
      <c r="V58" s="655"/>
      <c r="W58" s="655"/>
      <c r="X58" s="655"/>
      <c r="Y58" s="655"/>
      <c r="Z58" s="655"/>
      <c r="AA58" s="655"/>
      <c r="AB58" s="655"/>
      <c r="AC58" s="655"/>
      <c r="AD58" s="655"/>
      <c r="AE58" s="655"/>
      <c r="AF58" s="655"/>
      <c r="AG58" s="372"/>
      <c r="AH58" s="372"/>
      <c r="AI58" s="372">
        <v>4.6819183801436702E-3</v>
      </c>
      <c r="AJ58" s="372">
        <v>3.1213326114699798E-3</v>
      </c>
      <c r="AK58" s="372">
        <v>5.0634649116884202E-3</v>
      </c>
      <c r="AL58" s="372">
        <v>5.3850261346581624E-3</v>
      </c>
      <c r="AM58" s="372">
        <v>6.824109580084111E-3</v>
      </c>
      <c r="AN58" s="172">
        <v>5.3332302323566491E-3</v>
      </c>
      <c r="AO58" s="172">
        <v>4.6434084055366484E-3</v>
      </c>
      <c r="AP58" s="172">
        <v>4.5999999999999999E-3</v>
      </c>
      <c r="AQ58" s="172">
        <v>7.6E-3</v>
      </c>
      <c r="AR58" s="172">
        <v>5.0815010348352124E-3</v>
      </c>
      <c r="AS58" s="172">
        <v>4.8184509651237085E-3</v>
      </c>
      <c r="AT58" s="371">
        <v>3.1937252654886837E-3</v>
      </c>
      <c r="AU58" s="371">
        <v>2.4493085805327949E-3</v>
      </c>
      <c r="AV58" s="371">
        <v>2.5423298410474819E-3</v>
      </c>
      <c r="AW58" s="172">
        <v>2.2506405298142011E-3</v>
      </c>
      <c r="AX58" s="172">
        <v>1.3665090254665314E-3</v>
      </c>
      <c r="AY58" s="172">
        <v>1.7276210417234621E-3</v>
      </c>
      <c r="AZ58" s="172">
        <v>1.8254990993586263E-3</v>
      </c>
      <c r="BA58" s="172">
        <v>1.6510124694726889E-3</v>
      </c>
      <c r="BB58" s="371">
        <v>9.2295615075882616E-4</v>
      </c>
      <c r="BC58" s="371">
        <v>1.7196378636684716E-3</v>
      </c>
      <c r="BD58" s="371">
        <v>2.8219772661399953E-3</v>
      </c>
      <c r="BE58" s="172">
        <v>2.5769007785785762E-3</v>
      </c>
      <c r="BF58" s="172">
        <v>3.0701161050507549E-3</v>
      </c>
      <c r="BG58" s="1339">
        <v>2.9055290895534584E-3</v>
      </c>
      <c r="BH58" s="371">
        <v>2.7000000000000001E-3</v>
      </c>
      <c r="BI58" s="1339">
        <v>4.0646763168303932E-3</v>
      </c>
      <c r="BJ58" s="371">
        <v>5.0316415247983574E-3</v>
      </c>
      <c r="BK58" s="371">
        <v>3.6144167582033977E-3</v>
      </c>
      <c r="BL58" s="1339">
        <v>5.0160716583732608E-3</v>
      </c>
      <c r="BM58" s="1339">
        <v>1.0377219043256182E-2</v>
      </c>
      <c r="BN58" s="1339">
        <v>1.12E-2</v>
      </c>
      <c r="BO58" s="1339">
        <v>7.1138851425833777E-3</v>
      </c>
      <c r="BP58" s="1339">
        <v>8.1528569591278171E-3</v>
      </c>
      <c r="BQ58" s="1339">
        <v>9.341162768625566E-3</v>
      </c>
      <c r="BR58" s="375">
        <v>9.346818066361234E-3</v>
      </c>
      <c r="BS58" s="149"/>
    </row>
    <row r="59" spans="1:71" ht="19.5" customHeight="1">
      <c r="H59" s="656" t="s">
        <v>546</v>
      </c>
      <c r="I59" s="655"/>
      <c r="J59" s="655"/>
      <c r="K59" s="655"/>
      <c r="L59" s="655"/>
      <c r="M59" s="655"/>
      <c r="N59" s="655"/>
      <c r="O59" s="655"/>
      <c r="P59" s="655"/>
      <c r="Q59" s="655"/>
      <c r="R59" s="655"/>
      <c r="S59" s="655"/>
      <c r="T59" s="655"/>
      <c r="U59" s="655"/>
      <c r="V59" s="655"/>
      <c r="W59" s="655"/>
      <c r="X59" s="655"/>
      <c r="Y59" s="655"/>
      <c r="Z59" s="655"/>
      <c r="AA59" s="655"/>
      <c r="AB59" s="655"/>
      <c r="AC59" s="655"/>
      <c r="AD59" s="655"/>
      <c r="AE59" s="655"/>
      <c r="AF59" s="655"/>
      <c r="AG59" s="372"/>
      <c r="AH59" s="372"/>
      <c r="AI59" s="372">
        <v>2.7674505632628299E-3</v>
      </c>
      <c r="AJ59" s="372">
        <v>2.2557319985091698E-3</v>
      </c>
      <c r="AK59" s="372">
        <v>2.5263931111158999E-3</v>
      </c>
      <c r="AL59" s="372">
        <v>2.1057108591530211E-3</v>
      </c>
      <c r="AM59" s="372">
        <v>2.462390476926759E-3</v>
      </c>
      <c r="AN59" s="172">
        <v>2.3553185416029989E-3</v>
      </c>
      <c r="AO59" s="172">
        <v>2.771433871212509E-3</v>
      </c>
      <c r="AP59" s="172">
        <v>2.7000000000000001E-3</v>
      </c>
      <c r="AQ59" s="172">
        <v>2.5999999999999999E-3</v>
      </c>
      <c r="AR59" s="172">
        <v>2.2043247603588324E-3</v>
      </c>
      <c r="AS59" s="172">
        <v>2.4649480990753675E-3</v>
      </c>
      <c r="AT59" s="371">
        <v>2.0609921666095926E-3</v>
      </c>
      <c r="AU59" s="371">
        <v>1.7859735561947224E-3</v>
      </c>
      <c r="AV59" s="371">
        <v>1.4429174434763756E-3</v>
      </c>
      <c r="AW59" s="172">
        <v>1.4444357152202636E-3</v>
      </c>
      <c r="AX59" s="172">
        <v>1.5224952021946393E-3</v>
      </c>
      <c r="AY59" s="172">
        <v>1.3860687829243578E-3</v>
      </c>
      <c r="AZ59" s="172">
        <v>1.0344929347406806E-3</v>
      </c>
      <c r="BA59" s="172">
        <v>1.0937306821890574E-3</v>
      </c>
      <c r="BB59" s="371">
        <v>9.9866423693653313E-4</v>
      </c>
      <c r="BC59" s="371">
        <v>1.0912266857219714E-3</v>
      </c>
      <c r="BD59" s="371">
        <v>1.5660919902554863E-3</v>
      </c>
      <c r="BE59" s="172">
        <v>2.3576975425382051E-3</v>
      </c>
      <c r="BF59" s="172">
        <v>3.366080407012354E-3</v>
      </c>
      <c r="BG59" s="1339">
        <v>3.7671524758152446E-3</v>
      </c>
      <c r="BH59" s="371">
        <v>3.3999999999999998E-3</v>
      </c>
      <c r="BI59" s="1339">
        <v>3.939152898966982E-3</v>
      </c>
      <c r="BJ59" s="371">
        <v>5.8192963215134199E-3</v>
      </c>
      <c r="BK59" s="371">
        <v>5.4746208484754717E-3</v>
      </c>
      <c r="BL59" s="1339">
        <v>5.2147324309586036E-3</v>
      </c>
      <c r="BM59" s="1339">
        <v>5.7547108544469903E-3</v>
      </c>
      <c r="BN59" s="1339">
        <v>5.4999999999999997E-3</v>
      </c>
      <c r="BO59" s="1339">
        <v>5.0443239318874429E-3</v>
      </c>
      <c r="BP59" s="1339">
        <v>4.6489676418773589E-3</v>
      </c>
      <c r="BQ59" s="1339">
        <v>5.3259838995688797E-3</v>
      </c>
      <c r="BR59" s="375">
        <v>4.3444087465571695E-3</v>
      </c>
      <c r="BS59" s="149"/>
    </row>
    <row r="60" spans="1:71" ht="19.5" customHeight="1">
      <c r="H60" s="656" t="s">
        <v>547</v>
      </c>
      <c r="I60" s="657"/>
      <c r="J60" s="657"/>
      <c r="K60" s="657"/>
      <c r="L60" s="657"/>
      <c r="M60" s="657"/>
      <c r="N60" s="657"/>
      <c r="O60" s="657"/>
      <c r="P60" s="657"/>
      <c r="Q60" s="657"/>
      <c r="R60" s="657"/>
      <c r="S60" s="657"/>
      <c r="T60" s="657"/>
      <c r="U60" s="657"/>
      <c r="V60" s="657"/>
      <c r="W60" s="657"/>
      <c r="X60" s="657"/>
      <c r="Y60" s="657"/>
      <c r="Z60" s="657"/>
      <c r="AA60" s="657"/>
      <c r="AB60" s="657"/>
      <c r="AC60" s="657"/>
      <c r="AD60" s="657"/>
      <c r="AE60" s="657"/>
      <c r="AF60" s="657"/>
      <c r="AG60" s="372"/>
      <c r="AH60" s="372"/>
      <c r="AI60" s="372">
        <v>1.1532304242477099E-2</v>
      </c>
      <c r="AJ60" s="372">
        <v>1.0737577536960599E-2</v>
      </c>
      <c r="AK60" s="372">
        <v>1.2048779875094401E-2</v>
      </c>
      <c r="AL60" s="372">
        <v>1.1023696732249628E-2</v>
      </c>
      <c r="AM60" s="372">
        <v>8.8276932734162651E-4</v>
      </c>
      <c r="AN60" s="172">
        <v>3.9237468390445766E-4</v>
      </c>
      <c r="AO60" s="172">
        <v>1.2415718984040616E-3</v>
      </c>
      <c r="AP60" s="172">
        <v>1.6000000000000001E-3</v>
      </c>
      <c r="AQ60" s="172">
        <v>1.4E-3</v>
      </c>
      <c r="AR60" s="172">
        <v>1.3301226552544915E-3</v>
      </c>
      <c r="AS60" s="172">
        <v>1.1617908274807536E-3</v>
      </c>
      <c r="AT60" s="371">
        <v>2.3862810400761981E-3</v>
      </c>
      <c r="AU60" s="371">
        <v>8.6487329908586073E-4</v>
      </c>
      <c r="AV60" s="371">
        <v>3.5448685274477642E-4</v>
      </c>
      <c r="AW60" s="172">
        <v>6.0981203095463691E-4</v>
      </c>
      <c r="AX60" s="172">
        <v>3.3095160482538748E-4</v>
      </c>
      <c r="AY60" s="172">
        <v>2.5520180335755738E-4</v>
      </c>
      <c r="AZ60" s="172">
        <v>2.4677684289317728E-4</v>
      </c>
      <c r="BA60" s="172">
        <v>2.3303731772531916E-4</v>
      </c>
      <c r="BB60" s="371">
        <v>3.7720238313611928E-4</v>
      </c>
      <c r="BC60" s="371">
        <v>3.5687501701997407E-4</v>
      </c>
      <c r="BD60" s="371">
        <v>9.5582959771578946E-4</v>
      </c>
      <c r="BE60" s="172">
        <v>1.1114250847552298E-3</v>
      </c>
      <c r="BF60" s="172">
        <v>1.1069335696447678E-3</v>
      </c>
      <c r="BG60" s="1339">
        <v>1.1639114542199268E-3</v>
      </c>
      <c r="BH60" s="371">
        <v>1.4E-3</v>
      </c>
      <c r="BI60" s="1339">
        <v>2.3597226071992963E-3</v>
      </c>
      <c r="BJ60" s="371">
        <v>1.2771565822379139E-3</v>
      </c>
      <c r="BK60" s="371">
        <v>1.6993097944821298E-3</v>
      </c>
      <c r="BL60" s="1339">
        <v>1.4157502481778328E-3</v>
      </c>
      <c r="BM60" s="1339">
        <v>1.993408506257247E-3</v>
      </c>
      <c r="BN60" s="1339">
        <v>2E-3</v>
      </c>
      <c r="BO60" s="1339">
        <v>1.5082236629265181E-3</v>
      </c>
      <c r="BP60" s="1339">
        <v>1.5384008468831488E-3</v>
      </c>
      <c r="BQ60" s="1339">
        <v>1.5240203683388857E-3</v>
      </c>
      <c r="BR60" s="375">
        <v>1.327365919360154E-3</v>
      </c>
      <c r="BS60" s="149"/>
    </row>
    <row r="61" spans="1:71" ht="19.5" customHeight="1">
      <c r="H61" s="656" t="s">
        <v>548</v>
      </c>
      <c r="I61" s="657"/>
      <c r="J61" s="657"/>
      <c r="K61" s="657"/>
      <c r="L61" s="657"/>
      <c r="M61" s="657"/>
      <c r="N61" s="657"/>
      <c r="O61" s="657"/>
      <c r="P61" s="657"/>
      <c r="Q61" s="657"/>
      <c r="R61" s="657"/>
      <c r="S61" s="657"/>
      <c r="T61" s="657"/>
      <c r="U61" s="657"/>
      <c r="V61" s="657"/>
      <c r="W61" s="657"/>
      <c r="X61" s="657"/>
      <c r="Y61" s="657"/>
      <c r="Z61" s="657"/>
      <c r="AA61" s="657"/>
      <c r="AB61" s="657"/>
      <c r="AC61" s="657"/>
      <c r="AD61" s="657"/>
      <c r="AE61" s="657"/>
      <c r="AF61" s="657"/>
      <c r="AG61" s="372"/>
      <c r="AH61" s="372"/>
      <c r="AI61" s="372">
        <v>1.42672890760276E-3</v>
      </c>
      <c r="AJ61" s="372">
        <v>1.0455744021547601E-3</v>
      </c>
      <c r="AK61" s="372">
        <v>1.4450623565916399E-3</v>
      </c>
      <c r="AL61" s="372">
        <v>1.1545462571250146E-3</v>
      </c>
      <c r="AM61" s="372">
        <v>9.3149473536390231E-4</v>
      </c>
      <c r="AN61" s="172">
        <v>1.4631480453451333E-3</v>
      </c>
      <c r="AO61" s="172">
        <v>1.7471765507559834E-3</v>
      </c>
      <c r="AP61" s="172">
        <v>1.9E-3</v>
      </c>
      <c r="AQ61" s="172">
        <v>2.2000000000000001E-3</v>
      </c>
      <c r="AR61" s="172">
        <v>2.2187077969006768E-3</v>
      </c>
      <c r="AS61" s="172">
        <v>2.4768248826381703E-3</v>
      </c>
      <c r="AT61" s="371">
        <v>1.4330268488209463E-3</v>
      </c>
      <c r="AU61" s="371">
        <v>1.0957065435083316E-3</v>
      </c>
      <c r="AV61" s="371">
        <v>1.1119843756969467E-3</v>
      </c>
      <c r="AW61" s="172">
        <v>1.807115723344055E-3</v>
      </c>
      <c r="AX61" s="172">
        <v>1.6221092252071986E-3</v>
      </c>
      <c r="AY61" s="172">
        <v>1.7754412161498992E-3</v>
      </c>
      <c r="AZ61" s="172">
        <v>8.3544603625355441E-4</v>
      </c>
      <c r="BA61" s="172">
        <v>7.4966120153700799E-4</v>
      </c>
      <c r="BB61" s="371">
        <v>1.1719155829836056E-3</v>
      </c>
      <c r="BC61" s="371">
        <v>1.2810011152598502E-3</v>
      </c>
      <c r="BD61" s="371">
        <v>2.645310318458089E-3</v>
      </c>
      <c r="BE61" s="172">
        <v>2.9372594823500468E-3</v>
      </c>
      <c r="BF61" s="172">
        <v>3.3786266480541416E-3</v>
      </c>
      <c r="BG61" s="1339">
        <v>4.0195484159267821E-3</v>
      </c>
      <c r="BH61" s="371">
        <v>3.5999999999999999E-3</v>
      </c>
      <c r="BI61" s="1339">
        <v>4.179664137253603E-3</v>
      </c>
      <c r="BJ61" s="371">
        <v>3.8480634967553722E-3</v>
      </c>
      <c r="BK61" s="371">
        <v>4.9584992526970732E-3</v>
      </c>
      <c r="BL61" s="1339">
        <v>3.7685853443870463E-3</v>
      </c>
      <c r="BM61" s="1339">
        <v>4.0576930420634207E-3</v>
      </c>
      <c r="BN61" s="1339">
        <v>3.5999999999999999E-3</v>
      </c>
      <c r="BO61" s="1339">
        <v>3.6600050567878891E-3</v>
      </c>
      <c r="BP61" s="1339">
        <v>4.2094065741471211E-3</v>
      </c>
      <c r="BQ61" s="1339">
        <v>3.8129552091020476E-3</v>
      </c>
      <c r="BR61" s="375">
        <v>3.3666113754548541E-3</v>
      </c>
      <c r="BS61" s="149"/>
    </row>
    <row r="62" spans="1:71" ht="19.5" customHeight="1">
      <c r="H62" s="1" t="s">
        <v>549</v>
      </c>
      <c r="I62" s="654"/>
      <c r="J62" s="654"/>
      <c r="K62" s="654"/>
      <c r="L62" s="654"/>
      <c r="M62" s="654"/>
      <c r="N62" s="654"/>
      <c r="O62" s="654"/>
      <c r="P62" s="654"/>
      <c r="Q62" s="654"/>
      <c r="R62" s="654"/>
      <c r="S62" s="654"/>
      <c r="T62" s="654"/>
      <c r="U62" s="654"/>
      <c r="V62" s="654"/>
      <c r="W62" s="654"/>
      <c r="X62" s="654"/>
      <c r="Y62" s="654"/>
      <c r="Z62" s="654"/>
      <c r="AA62" s="654"/>
      <c r="AB62" s="654"/>
      <c r="AC62" s="654"/>
      <c r="AD62" s="654"/>
      <c r="AE62" s="654"/>
      <c r="AF62" s="654"/>
      <c r="AG62" s="372"/>
      <c r="AH62" s="372"/>
      <c r="AI62" s="372">
        <v>3.0894102623447001E-3</v>
      </c>
      <c r="AJ62" s="372">
        <v>3.0607396515307402E-3</v>
      </c>
      <c r="AK62" s="372">
        <v>4.1274688118312503E-3</v>
      </c>
      <c r="AL62" s="372">
        <v>3.1563431834365791E-3</v>
      </c>
      <c r="AM62" s="372">
        <v>1.8250946450029783E-3</v>
      </c>
      <c r="AN62" s="172">
        <v>1.9669305102489802E-3</v>
      </c>
      <c r="AO62" s="172">
        <v>2.5598834832353578E-3</v>
      </c>
      <c r="AP62" s="172">
        <v>3.0000000000000001E-3</v>
      </c>
      <c r="AQ62" s="172">
        <v>2.8E-3</v>
      </c>
      <c r="AR62" s="172">
        <v>3.0153293293616258E-3</v>
      </c>
      <c r="AS62" s="172">
        <v>3.4349408552839756E-3</v>
      </c>
      <c r="AT62" s="371">
        <v>1.9928332074545772E-3</v>
      </c>
      <c r="AU62" s="371">
        <v>2.8405260345225713E-3</v>
      </c>
      <c r="AV62" s="371">
        <v>5.327639901459031E-3</v>
      </c>
      <c r="AW62" s="172">
        <v>5.9838381142591187E-3</v>
      </c>
      <c r="AX62" s="172">
        <v>5.8520846339326395E-3</v>
      </c>
      <c r="AY62" s="172">
        <v>5.4129204225286222E-3</v>
      </c>
      <c r="AZ62" s="172">
        <v>5.1313234863675687E-3</v>
      </c>
      <c r="BA62" s="172">
        <v>4.6088764876185294E-3</v>
      </c>
      <c r="BB62" s="371">
        <v>4.1886509286233236E-3</v>
      </c>
      <c r="BC62" s="371">
        <v>1.4181717262240468E-3</v>
      </c>
      <c r="BD62" s="371">
        <v>1.447625213319083E-3</v>
      </c>
      <c r="BE62" s="172">
        <v>2.2216369136844128E-3</v>
      </c>
      <c r="BF62" s="172">
        <v>2.6282603315370789E-3</v>
      </c>
      <c r="BG62" s="1339">
        <v>2.5832980214304268E-3</v>
      </c>
      <c r="BH62" s="371">
        <v>2.3999999999999998E-3</v>
      </c>
      <c r="BI62" s="1339">
        <v>2.9898206338250261E-3</v>
      </c>
      <c r="BJ62" s="371">
        <v>4.2631938189365941E-3</v>
      </c>
      <c r="BK62" s="371">
        <v>5.476026070936388E-3</v>
      </c>
      <c r="BL62" s="1339">
        <v>4.6244531629087973E-3</v>
      </c>
      <c r="BM62" s="1339">
        <v>9.2568390831983902E-3</v>
      </c>
      <c r="BN62" s="1339">
        <v>6.1999999999999998E-3</v>
      </c>
      <c r="BO62" s="1339">
        <v>6.8129556669643968E-3</v>
      </c>
      <c r="BP62" s="1339">
        <v>6.5493679022114301E-3</v>
      </c>
      <c r="BQ62" s="1339">
        <v>6.4946013636857968E-3</v>
      </c>
      <c r="BR62" s="375">
        <v>3.7452020176144442E-3</v>
      </c>
      <c r="BS62" s="149"/>
    </row>
    <row r="63" spans="1:71" ht="19.5" customHeight="1">
      <c r="H63" s="3" t="s">
        <v>550</v>
      </c>
      <c r="I63" s="655"/>
      <c r="J63" s="655"/>
      <c r="K63" s="655"/>
      <c r="L63" s="655"/>
      <c r="M63" s="655"/>
      <c r="N63" s="655"/>
      <c r="O63" s="655"/>
      <c r="P63" s="655"/>
      <c r="Q63" s="655"/>
      <c r="R63" s="655"/>
      <c r="S63" s="655"/>
      <c r="T63" s="655"/>
      <c r="U63" s="655"/>
      <c r="V63" s="655"/>
      <c r="W63" s="655"/>
      <c r="X63" s="655"/>
      <c r="Y63" s="655"/>
      <c r="Z63" s="655"/>
      <c r="AA63" s="655"/>
      <c r="AB63" s="655"/>
      <c r="AC63" s="655"/>
      <c r="AD63" s="655"/>
      <c r="AE63" s="655"/>
      <c r="AF63" s="655"/>
      <c r="AG63" s="372"/>
      <c r="AH63" s="372"/>
      <c r="AI63" s="372">
        <v>1.6427552641203101E-4</v>
      </c>
      <c r="AJ63" s="372">
        <v>6.5725691217583101E-5</v>
      </c>
      <c r="AK63" s="372">
        <v>1.00763290633641E-6</v>
      </c>
      <c r="AL63" s="372">
        <v>8.1529253367036312E-7</v>
      </c>
      <c r="AM63" s="372">
        <v>1.5560248299740513E-5</v>
      </c>
      <c r="AN63" s="172">
        <v>5.1510023935687928E-6</v>
      </c>
      <c r="AO63" s="172">
        <v>3.4799905703711278E-5</v>
      </c>
      <c r="AP63" s="172">
        <v>0</v>
      </c>
      <c r="AQ63" s="172">
        <v>0</v>
      </c>
      <c r="AR63" s="172">
        <v>2.7094761303396285E-5</v>
      </c>
      <c r="AS63" s="172">
        <v>8.3570931795673028E-6</v>
      </c>
      <c r="AT63" s="371">
        <v>1.3200610654541753E-5</v>
      </c>
      <c r="AU63" s="371">
        <v>1.0826057535810166E-5</v>
      </c>
      <c r="AV63" s="371">
        <v>2.799074309840216E-10</v>
      </c>
      <c r="AW63" s="172">
        <v>1.2761178228463929E-5</v>
      </c>
      <c r="AX63" s="172">
        <v>5.0024871661787716E-6</v>
      </c>
      <c r="AY63" s="172">
        <v>5.3109513839633738E-6</v>
      </c>
      <c r="AZ63" s="172">
        <v>4.8908283424579101E-5</v>
      </c>
      <c r="BA63" s="172">
        <v>1.2753279681244628E-5</v>
      </c>
      <c r="BB63" s="371">
        <v>4.3422957215423392E-5</v>
      </c>
      <c r="BC63" s="371">
        <v>3.4504114743834511E-5</v>
      </c>
      <c r="BD63" s="371">
        <v>1.0982128805674904E-4</v>
      </c>
      <c r="BE63" s="172">
        <v>2.8019658445790544E-6</v>
      </c>
      <c r="BF63" s="172">
        <v>1.2554096040974234E-10</v>
      </c>
      <c r="BG63" s="1339">
        <v>1.1396876829754272E-10</v>
      </c>
      <c r="BH63" s="371">
        <v>0</v>
      </c>
      <c r="BI63" s="1339">
        <v>2.015027955881326E-6</v>
      </c>
      <c r="BJ63" s="371">
        <v>7.9616453075979923E-5</v>
      </c>
      <c r="BK63" s="371">
        <v>1.5285528870535817E-3</v>
      </c>
      <c r="BL63" s="1339">
        <v>1.5828023278384855E-4</v>
      </c>
      <c r="BM63" s="1339">
        <v>3.8795883798757444E-3</v>
      </c>
      <c r="BN63" s="1339">
        <v>0</v>
      </c>
      <c r="BO63" s="1339">
        <v>8.3664500396098159E-7</v>
      </c>
      <c r="BP63" s="1339">
        <v>3.027179781053859E-7</v>
      </c>
      <c r="BQ63" s="1339">
        <v>3.5614744607584629E-3</v>
      </c>
      <c r="BR63" s="375">
        <v>8.1229786561831818E-11</v>
      </c>
      <c r="BS63" s="149"/>
    </row>
    <row r="64" spans="1:71" ht="19.5" customHeight="1">
      <c r="H64" s="1" t="s">
        <v>551</v>
      </c>
      <c r="I64" s="655"/>
      <c r="J64" s="655"/>
      <c r="K64" s="655"/>
      <c r="L64" s="655"/>
      <c r="M64" s="655"/>
      <c r="N64" s="655"/>
      <c r="O64" s="655"/>
      <c r="P64" s="655"/>
      <c r="Q64" s="655"/>
      <c r="R64" s="655"/>
      <c r="S64" s="655"/>
      <c r="T64" s="655"/>
      <c r="U64" s="655"/>
      <c r="V64" s="655"/>
      <c r="W64" s="655"/>
      <c r="X64" s="655"/>
      <c r="Y64" s="655"/>
      <c r="Z64" s="655"/>
      <c r="AA64" s="655"/>
      <c r="AB64" s="655"/>
      <c r="AC64" s="655"/>
      <c r="AD64" s="655"/>
      <c r="AE64" s="655"/>
      <c r="AF64" s="655"/>
      <c r="AG64" s="372"/>
      <c r="AH64" s="372"/>
      <c r="AI64" s="372">
        <v>1.34271215575682E-3</v>
      </c>
      <c r="AJ64" s="372">
        <v>4.60960492755589E-4</v>
      </c>
      <c r="AK64" s="372">
        <v>3.6921889170563098E-4</v>
      </c>
      <c r="AL64" s="372">
        <v>3.1747946519685468E-4</v>
      </c>
      <c r="AM64" s="372">
        <v>9.5263504236264656E-4</v>
      </c>
      <c r="AN64" s="172">
        <v>1.555810471967307E-3</v>
      </c>
      <c r="AO64" s="172">
        <v>1.681432578179858E-3</v>
      </c>
      <c r="AP64" s="172">
        <v>1.6000000000000001E-3</v>
      </c>
      <c r="AQ64" s="172">
        <v>1.8E-3</v>
      </c>
      <c r="AR64" s="172">
        <v>8.3159762798713202E-4</v>
      </c>
      <c r="AS64" s="172">
        <v>9.8921469264801705E-4</v>
      </c>
      <c r="AT64" s="371">
        <v>1.1507099579411656E-3</v>
      </c>
      <c r="AU64" s="371">
        <v>8.2213884977316745E-4</v>
      </c>
      <c r="AV64" s="371">
        <v>7.6989265096167226E-4</v>
      </c>
      <c r="AW64" s="172">
        <v>9.8352393993073679E-4</v>
      </c>
      <c r="AX64" s="172">
        <v>4.1747695227731528E-4</v>
      </c>
      <c r="AY64" s="172">
        <v>4.485725845275061E-4</v>
      </c>
      <c r="AZ64" s="172">
        <v>2.9616672902751083E-4</v>
      </c>
      <c r="BA64" s="172">
        <v>1.9822816620144982E-4</v>
      </c>
      <c r="BB64" s="371">
        <v>4.4203137727349918E-4</v>
      </c>
      <c r="BC64" s="371">
        <v>4.87703478375303E-4</v>
      </c>
      <c r="BD64" s="371">
        <v>2.0795699538479504E-4</v>
      </c>
      <c r="BE64" s="172">
        <v>4.5678778900117543E-4</v>
      </c>
      <c r="BF64" s="172">
        <v>7.5253054057357284E-4</v>
      </c>
      <c r="BG64" s="1339">
        <v>9.1435529573137412E-4</v>
      </c>
      <c r="BH64" s="371">
        <v>4.0000000000000002E-4</v>
      </c>
      <c r="BI64" s="1339">
        <v>1.3463587264626003E-3</v>
      </c>
      <c r="BJ64" s="371">
        <v>1.6271358048249229E-3</v>
      </c>
      <c r="BK64" s="371">
        <v>1.2869377369959022E-3</v>
      </c>
      <c r="BL64" s="1339">
        <v>2.0671110226389545E-3</v>
      </c>
      <c r="BM64" s="1339">
        <v>2.4714301597241767E-3</v>
      </c>
      <c r="BN64" s="1339">
        <v>1.4E-3</v>
      </c>
      <c r="BO64" s="1339">
        <v>4.9294743897360877E-3</v>
      </c>
      <c r="BP64" s="1339">
        <v>1.4663195249136336E-3</v>
      </c>
      <c r="BQ64" s="1339">
        <v>4.4184729291646364E-3</v>
      </c>
      <c r="BR64" s="375">
        <v>1.6455210333131238E-3</v>
      </c>
      <c r="BS64" s="149"/>
    </row>
    <row r="65" spans="8:71" ht="19.5" customHeight="1">
      <c r="H65" s="656" t="s">
        <v>552</v>
      </c>
      <c r="I65" s="655"/>
      <c r="J65" s="655"/>
      <c r="K65" s="655"/>
      <c r="L65" s="655"/>
      <c r="M65" s="655"/>
      <c r="N65" s="655"/>
      <c r="O65" s="655"/>
      <c r="P65" s="655"/>
      <c r="Q65" s="655"/>
      <c r="R65" s="655"/>
      <c r="S65" s="655"/>
      <c r="T65" s="655"/>
      <c r="U65" s="655"/>
      <c r="V65" s="655"/>
      <c r="W65" s="655"/>
      <c r="X65" s="655"/>
      <c r="Y65" s="655"/>
      <c r="Z65" s="655"/>
      <c r="AA65" s="655"/>
      <c r="AB65" s="655"/>
      <c r="AC65" s="655"/>
      <c r="AD65" s="655"/>
      <c r="AE65" s="655"/>
      <c r="AF65" s="655"/>
      <c r="AG65" s="372"/>
      <c r="AH65" s="372"/>
      <c r="AI65" s="372">
        <v>2.6456428130883902E-3</v>
      </c>
      <c r="AJ65" s="372">
        <v>2.7998275411301602E-3</v>
      </c>
      <c r="AK65" s="372">
        <v>6.3205281832268397E-3</v>
      </c>
      <c r="AL65" s="372">
        <v>1.3014090583003549E-3</v>
      </c>
      <c r="AM65" s="372">
        <v>1.6430011634882395E-3</v>
      </c>
      <c r="AN65" s="172">
        <v>2.1537384562043626E-3</v>
      </c>
      <c r="AO65" s="172">
        <v>1.673536157028662E-3</v>
      </c>
      <c r="AP65" s="172">
        <v>1.6999999999999999E-3</v>
      </c>
      <c r="AQ65" s="172">
        <v>1.6999999999999999E-3</v>
      </c>
      <c r="AR65" s="172">
        <v>8.7632915096564972E-4</v>
      </c>
      <c r="AS65" s="172">
        <v>1.2105660918128769E-3</v>
      </c>
      <c r="AT65" s="371">
        <v>1.6829297994979417E-3</v>
      </c>
      <c r="AU65" s="371">
        <v>6.1259812302644266E-4</v>
      </c>
      <c r="AV65" s="371">
        <v>7.5064810759227138E-4</v>
      </c>
      <c r="AW65" s="172">
        <v>4.0850415190387502E-4</v>
      </c>
      <c r="AX65" s="172">
        <v>6.2064310259727479E-4</v>
      </c>
      <c r="AY65" s="172">
        <v>7.0482287236352053E-4</v>
      </c>
      <c r="AZ65" s="172">
        <v>5.6017974406439913E-4</v>
      </c>
      <c r="BA65" s="172">
        <v>3.285374172864272E-4</v>
      </c>
      <c r="BB65" s="371">
        <v>3.1525457532468655E-4</v>
      </c>
      <c r="BC65" s="371">
        <v>2.7787613729680725E-3</v>
      </c>
      <c r="BD65" s="371">
        <v>2.8221306749763126E-3</v>
      </c>
      <c r="BE65" s="172">
        <v>3.0579362215027829E-3</v>
      </c>
      <c r="BF65" s="172">
        <v>1.7921453889392903E-3</v>
      </c>
      <c r="BG65" s="1339">
        <v>2.9880425909800494E-3</v>
      </c>
      <c r="BH65" s="371">
        <v>2.2360509502160337E-3</v>
      </c>
      <c r="BI65" s="1339">
        <v>2.4218217260979702E-3</v>
      </c>
      <c r="BJ65" s="371">
        <v>6.0030598998470422E-3</v>
      </c>
      <c r="BK65" s="371">
        <v>8.2097364379097072E-3</v>
      </c>
      <c r="BL65" s="1339">
        <v>5.5526303433173149E-3</v>
      </c>
      <c r="BM65" s="1339">
        <v>8.5192155902273515E-3</v>
      </c>
      <c r="BN65" s="1339">
        <v>9.1000000000000004E-3</v>
      </c>
      <c r="BO65" s="1339">
        <v>8.4042076183100198E-3</v>
      </c>
      <c r="BP65" s="1339">
        <v>7.6997509141249953E-3</v>
      </c>
      <c r="BQ65" s="1339">
        <v>1.0664025988967084E-2</v>
      </c>
      <c r="BR65" s="375">
        <v>4.4742963915621568E-3</v>
      </c>
      <c r="BS65" s="149"/>
    </row>
    <row r="66" spans="8:71" ht="19.5" customHeight="1">
      <c r="H66" s="656" t="s">
        <v>553</v>
      </c>
      <c r="I66" s="655"/>
      <c r="J66" s="655"/>
      <c r="K66" s="655"/>
      <c r="L66" s="655"/>
      <c r="M66" s="655"/>
      <c r="N66" s="655"/>
      <c r="O66" s="655"/>
      <c r="P66" s="655"/>
      <c r="Q66" s="655"/>
      <c r="R66" s="655"/>
      <c r="S66" s="655"/>
      <c r="T66" s="655"/>
      <c r="U66" s="655"/>
      <c r="V66" s="655"/>
      <c r="W66" s="655"/>
      <c r="X66" s="655"/>
      <c r="Y66" s="655"/>
      <c r="Z66" s="655"/>
      <c r="AA66" s="655"/>
      <c r="AB66" s="655"/>
      <c r="AC66" s="655"/>
      <c r="AD66" s="655"/>
      <c r="AE66" s="655"/>
      <c r="AF66" s="655"/>
      <c r="AG66" s="372"/>
      <c r="AH66" s="372"/>
      <c r="AI66" s="372">
        <v>2.1353345880319799E-3</v>
      </c>
      <c r="AJ66" s="372">
        <v>1.4679100342513799E-3</v>
      </c>
      <c r="AK66" s="372">
        <v>3.3489116792045702E-3</v>
      </c>
      <c r="AL66" s="372">
        <v>1.2019353813205111E-3</v>
      </c>
      <c r="AM66" s="372">
        <v>1.9489542522594275E-3</v>
      </c>
      <c r="AN66" s="172">
        <v>2.3514083857834427E-3</v>
      </c>
      <c r="AO66" s="172">
        <v>3.0329464098183571E-3</v>
      </c>
      <c r="AP66" s="172">
        <v>2.8E-3</v>
      </c>
      <c r="AQ66" s="172">
        <v>3.5000000000000001E-3</v>
      </c>
      <c r="AR66" s="172">
        <v>1.4848893215056384E-3</v>
      </c>
      <c r="AS66" s="172">
        <v>1.1461408829048373E-3</v>
      </c>
      <c r="AT66" s="371">
        <v>1.9691039325221995E-3</v>
      </c>
      <c r="AU66" s="371">
        <v>2.3919580530751508E-4</v>
      </c>
      <c r="AV66" s="371">
        <v>7.4029237553197545E-4</v>
      </c>
      <c r="AW66" s="172">
        <v>6.9618248904808572E-4</v>
      </c>
      <c r="AX66" s="172">
        <v>1.1694016041898971E-3</v>
      </c>
      <c r="AY66" s="172">
        <v>1.8081630374585215E-3</v>
      </c>
      <c r="AZ66" s="172">
        <v>1.1515749446006219E-3</v>
      </c>
      <c r="BA66" s="172">
        <v>3.5526740805701628E-4</v>
      </c>
      <c r="BB66" s="371">
        <v>1.0664198299182395E-3</v>
      </c>
      <c r="BC66" s="371">
        <v>5.4536440890498984E-4</v>
      </c>
      <c r="BD66" s="371">
        <v>1.6707476730252135E-3</v>
      </c>
      <c r="BE66" s="172">
        <v>2.1298613848545712E-3</v>
      </c>
      <c r="BF66" s="172">
        <v>3.8778101948366991E-3</v>
      </c>
      <c r="BG66" s="1339">
        <v>3.2829159147526343E-3</v>
      </c>
      <c r="BH66" s="371">
        <v>1.7537106120985766E-3</v>
      </c>
      <c r="BI66" s="1339">
        <v>2.4898974782451302E-3</v>
      </c>
      <c r="BJ66" s="371">
        <v>3.0920608612274212E-3</v>
      </c>
      <c r="BK66" s="371">
        <v>2.0398638959700137E-3</v>
      </c>
      <c r="BL66" s="1339">
        <v>2.3038099495848743E-3</v>
      </c>
      <c r="BM66" s="1339">
        <v>4.0736076699123451E-3</v>
      </c>
      <c r="BN66" s="1339">
        <v>2.5000000000000001E-3</v>
      </c>
      <c r="BO66" s="1339">
        <v>1.2350015051640489E-3</v>
      </c>
      <c r="BP66" s="1339">
        <v>1.4079012681252354E-3</v>
      </c>
      <c r="BQ66" s="1339">
        <v>2.4660231844883542E-3</v>
      </c>
      <c r="BR66" s="375">
        <v>2.4240109751939619E-3</v>
      </c>
      <c r="BS66" s="149"/>
    </row>
    <row r="67" spans="8:71" ht="30">
      <c r="H67" s="656" t="s">
        <v>554</v>
      </c>
      <c r="I67" s="655"/>
      <c r="J67" s="655"/>
      <c r="K67" s="655"/>
      <c r="L67" s="655"/>
      <c r="M67" s="655"/>
      <c r="N67" s="655"/>
      <c r="O67" s="655"/>
      <c r="P67" s="655"/>
      <c r="Q67" s="655"/>
      <c r="R67" s="655"/>
      <c r="S67" s="655"/>
      <c r="T67" s="655"/>
      <c r="U67" s="655"/>
      <c r="V67" s="655"/>
      <c r="W67" s="655"/>
      <c r="X67" s="655"/>
      <c r="Y67" s="655"/>
      <c r="Z67" s="655"/>
      <c r="AA67" s="655"/>
      <c r="AB67" s="655"/>
      <c r="AC67" s="655"/>
      <c r="AD67" s="655"/>
      <c r="AE67" s="655"/>
      <c r="AF67" s="655"/>
      <c r="AG67" s="372"/>
      <c r="AH67" s="372"/>
      <c r="AI67" s="372">
        <v>0</v>
      </c>
      <c r="AJ67" s="372">
        <v>0</v>
      </c>
      <c r="AK67" s="372">
        <v>0</v>
      </c>
      <c r="AL67" s="372">
        <v>0</v>
      </c>
      <c r="AM67" s="372">
        <v>0</v>
      </c>
      <c r="AN67" s="172">
        <v>0</v>
      </c>
      <c r="AO67" s="172">
        <v>0</v>
      </c>
      <c r="AP67" s="172">
        <v>0</v>
      </c>
      <c r="AQ67" s="172">
        <v>0</v>
      </c>
      <c r="AR67" s="172">
        <v>0</v>
      </c>
      <c r="AS67" s="172">
        <v>0</v>
      </c>
      <c r="AT67" s="371">
        <v>0</v>
      </c>
      <c r="AU67" s="371">
        <v>0</v>
      </c>
      <c r="AV67" s="371">
        <v>0</v>
      </c>
      <c r="AW67" s="172">
        <v>0</v>
      </c>
      <c r="AX67" s="172">
        <v>0</v>
      </c>
      <c r="AY67" s="172">
        <v>0</v>
      </c>
      <c r="AZ67" s="172">
        <v>0</v>
      </c>
      <c r="BA67" s="172">
        <v>0</v>
      </c>
      <c r="BB67" s="371">
        <v>0</v>
      </c>
      <c r="BC67" s="371">
        <v>0</v>
      </c>
      <c r="BD67" s="371">
        <v>0</v>
      </c>
      <c r="BE67" s="172">
        <v>0</v>
      </c>
      <c r="BF67" s="172">
        <v>0</v>
      </c>
      <c r="BG67" s="1339">
        <v>0</v>
      </c>
      <c r="BH67" s="371">
        <v>0</v>
      </c>
      <c r="BI67" s="1339">
        <v>0</v>
      </c>
      <c r="BJ67" s="371">
        <v>0</v>
      </c>
      <c r="BK67" s="371">
        <v>0</v>
      </c>
      <c r="BL67" s="1339">
        <v>0</v>
      </c>
      <c r="BM67" s="1339">
        <v>0</v>
      </c>
      <c r="BN67" s="1339">
        <v>0</v>
      </c>
      <c r="BO67" s="1339">
        <v>0</v>
      </c>
      <c r="BP67" s="1339">
        <v>0</v>
      </c>
      <c r="BQ67" s="1339">
        <v>0</v>
      </c>
      <c r="BR67" s="375">
        <v>0</v>
      </c>
      <c r="BS67" s="149"/>
    </row>
    <row r="68" spans="8:71" ht="19.5" customHeight="1">
      <c r="H68" s="656" t="s">
        <v>555</v>
      </c>
      <c r="I68" s="657"/>
      <c r="J68" s="657"/>
      <c r="K68" s="657"/>
      <c r="L68" s="657"/>
      <c r="M68" s="657"/>
      <c r="N68" s="657"/>
      <c r="O68" s="657"/>
      <c r="P68" s="657"/>
      <c r="Q68" s="657"/>
      <c r="R68" s="657"/>
      <c r="S68" s="657"/>
      <c r="T68" s="657"/>
      <c r="U68" s="657"/>
      <c r="V68" s="657"/>
      <c r="W68" s="657"/>
      <c r="X68" s="657"/>
      <c r="Y68" s="657"/>
      <c r="Z68" s="657"/>
      <c r="AA68" s="657"/>
      <c r="AB68" s="657"/>
      <c r="AC68" s="657"/>
      <c r="AD68" s="657"/>
      <c r="AE68" s="657"/>
      <c r="AF68" s="657"/>
      <c r="AG68" s="372"/>
      <c r="AH68" s="372"/>
      <c r="AI68" s="372">
        <v>4.3064096785810704E-3</v>
      </c>
      <c r="AJ68" s="372">
        <v>3.31606457099278E-3</v>
      </c>
      <c r="AK68" s="372">
        <v>4.1539131019208402E-3</v>
      </c>
      <c r="AL68" s="372">
        <v>5.3494641144586951E-3</v>
      </c>
      <c r="AM68" s="372">
        <v>7.4333883933320336E-3</v>
      </c>
      <c r="AN68" s="172">
        <v>5.174448798822508E-3</v>
      </c>
      <c r="AO68" s="172">
        <v>6.3586966702309285E-3</v>
      </c>
      <c r="AP68" s="172">
        <v>3.5000000000000001E-3</v>
      </c>
      <c r="AQ68" s="172">
        <v>3.7000000000000002E-3</v>
      </c>
      <c r="AR68" s="172">
        <v>3.0544962073441873E-3</v>
      </c>
      <c r="AS68" s="172">
        <v>2.1087622762669999E-3</v>
      </c>
      <c r="AT68" s="371">
        <v>9.9581730742621076E-4</v>
      </c>
      <c r="AU68" s="371">
        <v>9.8088119848727573E-4</v>
      </c>
      <c r="AV68" s="371">
        <v>3.7760300107983171E-4</v>
      </c>
      <c r="AW68" s="172">
        <v>1.2909489325545497E-3</v>
      </c>
      <c r="AX68" s="172">
        <v>6.9429490653428756E-4</v>
      </c>
      <c r="AY68" s="172">
        <v>7.2116221864805476E-4</v>
      </c>
      <c r="AZ68" s="172">
        <v>5.0688461671852833E-4</v>
      </c>
      <c r="BA68" s="172">
        <v>1.6440227720426151E-4</v>
      </c>
      <c r="BB68" s="371">
        <v>5.5908953834347974E-4</v>
      </c>
      <c r="BC68" s="371">
        <v>5.0497733088443973E-4</v>
      </c>
      <c r="BD68" s="371">
        <v>1.869968770481314E-3</v>
      </c>
      <c r="BE68" s="172">
        <v>2.2963936066300759E-3</v>
      </c>
      <c r="BF68" s="172">
        <v>3.9767200073933268E-3</v>
      </c>
      <c r="BG68" s="1339">
        <v>3.9037586706358253E-3</v>
      </c>
      <c r="BH68" s="371">
        <v>3.5663140095171272E-3</v>
      </c>
      <c r="BI68" s="1339">
        <v>4.8674776418351174E-3</v>
      </c>
      <c r="BJ68" s="371">
        <v>6.0392030020314808E-3</v>
      </c>
      <c r="BK68" s="371">
        <v>4.7660749832990918E-3</v>
      </c>
      <c r="BL68" s="1339">
        <v>3.8214601913380739E-3</v>
      </c>
      <c r="BM68" s="1339">
        <v>4.822561275724566E-3</v>
      </c>
      <c r="BN68" s="1339">
        <v>4.4999999999999997E-3</v>
      </c>
      <c r="BO68" s="1339">
        <v>4.8166230898323862E-3</v>
      </c>
      <c r="BP68" s="1339">
        <v>3.2495542585946561E-3</v>
      </c>
      <c r="BQ68" s="1339">
        <v>2.8691586973715417E-3</v>
      </c>
      <c r="BR68" s="375">
        <v>2.1593271648130473E-3</v>
      </c>
      <c r="BS68" s="149"/>
    </row>
    <row r="69" spans="8:71" ht="19.5" customHeight="1">
      <c r="H69" s="656" t="s">
        <v>556</v>
      </c>
      <c r="I69" s="657"/>
      <c r="J69" s="657"/>
      <c r="K69" s="657"/>
      <c r="L69" s="657"/>
      <c r="M69" s="657"/>
      <c r="N69" s="657"/>
      <c r="O69" s="657"/>
      <c r="P69" s="657"/>
      <c r="Q69" s="657"/>
      <c r="R69" s="657"/>
      <c r="S69" s="657"/>
      <c r="T69" s="657"/>
      <c r="U69" s="657"/>
      <c r="V69" s="657"/>
      <c r="W69" s="657"/>
      <c r="X69" s="657"/>
      <c r="Y69" s="657"/>
      <c r="Z69" s="657"/>
      <c r="AA69" s="657"/>
      <c r="AB69" s="657"/>
      <c r="AC69" s="657"/>
      <c r="AD69" s="657"/>
      <c r="AE69" s="657"/>
      <c r="AF69" s="657"/>
      <c r="AG69" s="372"/>
      <c r="AH69" s="372"/>
      <c r="AI69" s="372">
        <v>2.3543826265303202E-3</v>
      </c>
      <c r="AJ69" s="372">
        <v>2.4086688572944001E-3</v>
      </c>
      <c r="AK69" s="372">
        <v>3.4994551651845599E-3</v>
      </c>
      <c r="AL69" s="372">
        <v>1.9824397138462186E-3</v>
      </c>
      <c r="AM69" s="372">
        <v>3.2606752782746245E-3</v>
      </c>
      <c r="AN69" s="172">
        <v>1.6148649802039756E-3</v>
      </c>
      <c r="AO69" s="172">
        <v>2.8691288075810431E-3</v>
      </c>
      <c r="AP69" s="172">
        <v>1.5E-3</v>
      </c>
      <c r="AQ69" s="172">
        <v>1.6999999999999999E-3</v>
      </c>
      <c r="AR69" s="172">
        <v>1.7187234334213345E-3</v>
      </c>
      <c r="AS69" s="172">
        <v>1.4280896937555712E-3</v>
      </c>
      <c r="AT69" s="371">
        <v>4.8111787883167506E-4</v>
      </c>
      <c r="AU69" s="371">
        <v>1.0720741520545366E-3</v>
      </c>
      <c r="AV69" s="371">
        <v>5.5057585052776668E-4</v>
      </c>
      <c r="AW69" s="172">
        <v>6.3877619769679705E-4</v>
      </c>
      <c r="AX69" s="172">
        <v>7.4371558930684284E-4</v>
      </c>
      <c r="AY69" s="172">
        <v>2.9928763842556249E-3</v>
      </c>
      <c r="AZ69" s="172">
        <v>2.5904165263648908E-3</v>
      </c>
      <c r="BA69" s="172">
        <v>2.6164084217181363E-3</v>
      </c>
      <c r="BB69" s="371">
        <v>2.9803561934313399E-3</v>
      </c>
      <c r="BC69" s="371">
        <v>3.2200314155326074E-3</v>
      </c>
      <c r="BD69" s="371">
        <v>5.4860813115335317E-4</v>
      </c>
      <c r="BE69" s="172">
        <v>1.5670163229966037E-3</v>
      </c>
      <c r="BF69" s="172">
        <v>2.4762830078115887E-3</v>
      </c>
      <c r="BG69" s="1339">
        <v>2.667508373807147E-3</v>
      </c>
      <c r="BH69" s="371">
        <v>7.2528157100833625E-4</v>
      </c>
      <c r="BI69" s="1339">
        <v>9.4607001572389183E-4</v>
      </c>
      <c r="BJ69" s="371">
        <v>1.0647633425405637E-3</v>
      </c>
      <c r="BK69" s="371">
        <v>2.2267141783752832E-3</v>
      </c>
      <c r="BL69" s="1339">
        <v>1.0745745694054026E-3</v>
      </c>
      <c r="BM69" s="1339">
        <v>2.2998513110060259E-3</v>
      </c>
      <c r="BN69" s="1339">
        <v>2.3E-3</v>
      </c>
      <c r="BO69" s="1339">
        <v>1.3010539411513239E-3</v>
      </c>
      <c r="BP69" s="1339">
        <v>1.3795437236023009E-3</v>
      </c>
      <c r="BQ69" s="1339">
        <v>8.365448421900647E-4</v>
      </c>
      <c r="BR69" s="375">
        <v>1.335138554620748E-3</v>
      </c>
      <c r="BS69" s="149"/>
    </row>
    <row r="70" spans="8:71" ht="19.5" customHeight="1">
      <c r="H70" s="656" t="s">
        <v>557</v>
      </c>
      <c r="I70" s="657"/>
      <c r="J70" s="657"/>
      <c r="K70" s="657"/>
      <c r="L70" s="657"/>
      <c r="M70" s="657"/>
      <c r="N70" s="657"/>
      <c r="O70" s="657"/>
      <c r="P70" s="657"/>
      <c r="Q70" s="657"/>
      <c r="R70" s="657"/>
      <c r="S70" s="657"/>
      <c r="T70" s="657"/>
      <c r="U70" s="657"/>
      <c r="V70" s="657"/>
      <c r="W70" s="657"/>
      <c r="X70" s="657"/>
      <c r="Y70" s="657"/>
      <c r="Z70" s="657"/>
      <c r="AA70" s="657"/>
      <c r="AB70" s="657"/>
      <c r="AC70" s="657"/>
      <c r="AD70" s="657"/>
      <c r="AE70" s="657"/>
      <c r="AF70" s="657"/>
      <c r="AG70" s="372"/>
      <c r="AH70" s="372"/>
      <c r="AI70" s="372">
        <v>3.51997533541547E-3</v>
      </c>
      <c r="AJ70" s="372">
        <v>2.2255925070131599E-3</v>
      </c>
      <c r="AK70" s="372">
        <v>5.0980245505345802E-3</v>
      </c>
      <c r="AL70" s="372">
        <v>1.2747679296255157E-3</v>
      </c>
      <c r="AM70" s="372">
        <v>2.2075097699737487E-3</v>
      </c>
      <c r="AN70" s="172">
        <v>2.7450433562328552E-3</v>
      </c>
      <c r="AO70" s="172">
        <v>3.0396590602178395E-3</v>
      </c>
      <c r="AP70" s="172">
        <v>1.2999999999999999E-3</v>
      </c>
      <c r="AQ70" s="172">
        <v>1.1999999999999999E-3</v>
      </c>
      <c r="AR70" s="172">
        <v>1.1125937654501111E-3</v>
      </c>
      <c r="AS70" s="172">
        <v>1.2022922967180032E-3</v>
      </c>
      <c r="AT70" s="371">
        <v>2.1887818966186087E-3</v>
      </c>
      <c r="AU70" s="371">
        <v>1.7074063001888825E-3</v>
      </c>
      <c r="AV70" s="371">
        <v>5.4051145649092473E-4</v>
      </c>
      <c r="AW70" s="172">
        <v>9.8067306765176857E-4</v>
      </c>
      <c r="AX70" s="172">
        <v>4.0734677303262549E-4</v>
      </c>
      <c r="AY70" s="172">
        <v>3.1184893714349907E-4</v>
      </c>
      <c r="AZ70" s="172">
        <v>3.3078910066689144E-4</v>
      </c>
      <c r="BA70" s="172">
        <v>3.4726537432217702E-4</v>
      </c>
      <c r="BB70" s="371">
        <v>8.4209526928738997E-4</v>
      </c>
      <c r="BC70" s="371">
        <v>4.4498625577366849E-4</v>
      </c>
      <c r="BD70" s="371">
        <v>1.3410624835615802E-3</v>
      </c>
      <c r="BE70" s="172">
        <v>1.3138386902109059E-3</v>
      </c>
      <c r="BF70" s="172">
        <v>3.0106585836086751E-3</v>
      </c>
      <c r="BG70" s="1339">
        <v>3.6569410343698476E-3</v>
      </c>
      <c r="BH70" s="371">
        <v>7.5337410735611494E-3</v>
      </c>
      <c r="BI70" s="1339">
        <v>2.7156548272156303E-3</v>
      </c>
      <c r="BJ70" s="371">
        <v>2.6834983646628757E-3</v>
      </c>
      <c r="BK70" s="371">
        <v>3.5472226165614994E-3</v>
      </c>
      <c r="BL70" s="1339">
        <v>5.1258412408762876E-3</v>
      </c>
      <c r="BM70" s="1339">
        <v>4.2112261457720101E-3</v>
      </c>
      <c r="BN70" s="1339">
        <v>2.8E-3</v>
      </c>
      <c r="BO70" s="1339">
        <v>3.0000503225781436E-3</v>
      </c>
      <c r="BP70" s="1339">
        <v>4.6362385523823005E-3</v>
      </c>
      <c r="BQ70" s="1339">
        <v>1.0894761863581631E-2</v>
      </c>
      <c r="BR70" s="375">
        <v>1.0138402652456512E-2</v>
      </c>
      <c r="BS70" s="149"/>
    </row>
    <row r="71" spans="8:71" ht="19.5" customHeight="1">
      <c r="H71" s="1" t="s">
        <v>558</v>
      </c>
      <c r="I71" s="657"/>
      <c r="J71" s="657"/>
      <c r="K71" s="657"/>
      <c r="L71" s="657"/>
      <c r="M71" s="657"/>
      <c r="N71" s="657"/>
      <c r="O71" s="657"/>
      <c r="P71" s="657"/>
      <c r="Q71" s="657"/>
      <c r="R71" s="657"/>
      <c r="S71" s="657"/>
      <c r="T71" s="657"/>
      <c r="U71" s="657"/>
      <c r="V71" s="657"/>
      <c r="W71" s="657"/>
      <c r="X71" s="657"/>
      <c r="Y71" s="657"/>
      <c r="Z71" s="657"/>
      <c r="AA71" s="657"/>
      <c r="AB71" s="657"/>
      <c r="AC71" s="657"/>
      <c r="AD71" s="657"/>
      <c r="AE71" s="657"/>
      <c r="AF71" s="657"/>
      <c r="AG71" s="372"/>
      <c r="AH71" s="372"/>
      <c r="AI71" s="372">
        <v>2.1621906595584101E-3</v>
      </c>
      <c r="AJ71" s="372">
        <v>3.0997241870465301E-3</v>
      </c>
      <c r="AK71" s="372">
        <v>4.6472905532365001E-3</v>
      </c>
      <c r="AL71" s="372">
        <v>2.5630434177380456E-3</v>
      </c>
      <c r="AM71" s="372">
        <v>2.2787703022217011E-3</v>
      </c>
      <c r="AN71" s="172">
        <v>1.0542202942247284E-3</v>
      </c>
      <c r="AO71" s="172">
        <v>1.3981591392958736E-3</v>
      </c>
      <c r="AP71" s="172">
        <v>1E-3</v>
      </c>
      <c r="AQ71" s="172">
        <v>1E-3</v>
      </c>
      <c r="AR71" s="172">
        <v>6.8060773273845581E-4</v>
      </c>
      <c r="AS71" s="172">
        <v>6.8684080167189247E-4</v>
      </c>
      <c r="AT71" s="371">
        <v>9.3779508654481477E-4</v>
      </c>
      <c r="AU71" s="371">
        <v>8.0492713824932072E-4</v>
      </c>
      <c r="AV71" s="371">
        <v>7.2164011035641222E-4</v>
      </c>
      <c r="AW71" s="172">
        <v>1.8504864864508077E-3</v>
      </c>
      <c r="AX71" s="172">
        <v>1.2075392849467622E-3</v>
      </c>
      <c r="AY71" s="172">
        <v>1.2370178879115511E-3</v>
      </c>
      <c r="AZ71" s="172">
        <v>6.1533662318991121E-4</v>
      </c>
      <c r="BA71" s="172">
        <v>5.1097904664370382E-4</v>
      </c>
      <c r="BB71" s="371">
        <v>3.0958410330055253E-4</v>
      </c>
      <c r="BC71" s="371">
        <v>3.9825088564334306E-4</v>
      </c>
      <c r="BD71" s="371">
        <v>7.66881042911977E-4</v>
      </c>
      <c r="BE71" s="172">
        <v>1.3283434742339608E-3</v>
      </c>
      <c r="BF71" s="172">
        <v>2.1250480804621587E-3</v>
      </c>
      <c r="BG71" s="1339">
        <v>1.7751971977914662E-3</v>
      </c>
      <c r="BH71" s="371">
        <v>2.448591936477112E-3</v>
      </c>
      <c r="BI71" s="1339">
        <v>3.0607198851550026E-3</v>
      </c>
      <c r="BJ71" s="371">
        <v>3.1290186015064682E-3</v>
      </c>
      <c r="BK71" s="371">
        <v>2.8873323698184288E-3</v>
      </c>
      <c r="BL71" s="1339">
        <v>2.4590420977654817E-3</v>
      </c>
      <c r="BM71" s="1339">
        <v>3.7852155775816472E-3</v>
      </c>
      <c r="BN71" s="1339">
        <v>2.5000000000000001E-3</v>
      </c>
      <c r="BO71" s="1339">
        <v>1.8393003040670078E-3</v>
      </c>
      <c r="BP71" s="1339">
        <v>1.7907273675442344E-3</v>
      </c>
      <c r="BQ71" s="1339">
        <v>1.7099869389303791E-3</v>
      </c>
      <c r="BR71" s="375">
        <v>9.7256629925063351E-4</v>
      </c>
      <c r="BS71" s="149"/>
    </row>
    <row r="72" spans="8:71" ht="19.5" customHeight="1">
      <c r="H72" s="1" t="s">
        <v>559</v>
      </c>
      <c r="I72" s="658"/>
      <c r="J72" s="658"/>
      <c r="K72" s="658"/>
      <c r="L72" s="658"/>
      <c r="M72" s="658"/>
      <c r="N72" s="658"/>
      <c r="O72" s="658"/>
      <c r="P72" s="658"/>
      <c r="Q72" s="658"/>
      <c r="R72" s="658"/>
      <c r="S72" s="658"/>
      <c r="T72" s="658"/>
      <c r="U72" s="658"/>
      <c r="V72" s="658"/>
      <c r="W72" s="658"/>
      <c r="X72" s="658"/>
      <c r="Y72" s="658"/>
      <c r="Z72" s="658"/>
      <c r="AA72" s="658"/>
      <c r="AB72" s="658"/>
      <c r="AC72" s="658"/>
      <c r="AD72" s="658"/>
      <c r="AE72" s="658"/>
      <c r="AF72" s="655"/>
      <c r="AG72" s="372"/>
      <c r="AH72" s="372"/>
      <c r="AI72" s="372">
        <v>4.0204087929482499E-4</v>
      </c>
      <c r="AJ72" s="372">
        <v>5.2517476684912001E-4</v>
      </c>
      <c r="AK72" s="372">
        <v>1.94224048847417E-3</v>
      </c>
      <c r="AL72" s="372">
        <v>2.9169088631576193E-4</v>
      </c>
      <c r="AM72" s="372">
        <v>4.595771236870276E-4</v>
      </c>
      <c r="AN72" s="172">
        <v>1.791681152172001E-3</v>
      </c>
      <c r="AO72" s="172">
        <v>3.1052905120516384E-4</v>
      </c>
      <c r="AP72" s="172">
        <v>2.9999999999999997E-4</v>
      </c>
      <c r="AQ72" s="172">
        <v>4.0000000000000002E-4</v>
      </c>
      <c r="AR72" s="172">
        <v>3.7964958015488634E-4</v>
      </c>
      <c r="AS72" s="172">
        <v>3.3336577725187047E-4</v>
      </c>
      <c r="AT72" s="371">
        <v>4.771602476965026E-4</v>
      </c>
      <c r="AU72" s="371">
        <v>5.4369169093190773E-4</v>
      </c>
      <c r="AV72" s="371">
        <v>2.0793625249171237E-5</v>
      </c>
      <c r="AW72" s="172">
        <v>0</v>
      </c>
      <c r="AX72" s="172">
        <v>1.6433216718037843E-5</v>
      </c>
      <c r="AY72" s="172">
        <v>6.2020380445706086E-5</v>
      </c>
      <c r="AZ72" s="172">
        <v>2.2887717777541358E-4</v>
      </c>
      <c r="BA72" s="172">
        <v>0</v>
      </c>
      <c r="BB72" s="371">
        <v>1.1523537443706729E-6</v>
      </c>
      <c r="BC72" s="371">
        <v>6.8409361089008996E-5</v>
      </c>
      <c r="BD72" s="371">
        <v>8.5726281121202856E-4</v>
      </c>
      <c r="BE72" s="172">
        <v>5.6852528655307608E-3</v>
      </c>
      <c r="BF72" s="172">
        <v>9.7977704813439707E-3</v>
      </c>
      <c r="BG72" s="1339">
        <v>8.9569929085183426E-3</v>
      </c>
      <c r="BH72" s="371">
        <v>4.0827319500111436E-3</v>
      </c>
      <c r="BI72" s="1339">
        <v>6.8770226040085055E-3</v>
      </c>
      <c r="BJ72" s="371">
        <v>6.0102449374052789E-3</v>
      </c>
      <c r="BK72" s="371">
        <v>2.6956994634034569E-3</v>
      </c>
      <c r="BL72" s="1339">
        <v>7.7138427134124275E-3</v>
      </c>
      <c r="BM72" s="1339">
        <v>9.7492956391353747E-3</v>
      </c>
      <c r="BN72" s="1339">
        <v>3.3E-3</v>
      </c>
      <c r="BO72" s="1339">
        <v>3.7000000000000002E-3</v>
      </c>
      <c r="BP72" s="1339">
        <v>1.9629349970441223E-4</v>
      </c>
      <c r="BQ72" s="1339">
        <v>0</v>
      </c>
      <c r="BR72" s="375">
        <v>2.3761878420635713E-3</v>
      </c>
      <c r="BS72" s="149"/>
    </row>
    <row r="73" spans="8:71" ht="19.5" customHeight="1">
      <c r="H73" s="324" t="s">
        <v>560</v>
      </c>
      <c r="I73" s="659"/>
      <c r="J73" s="659"/>
      <c r="K73" s="659"/>
      <c r="L73" s="659"/>
      <c r="M73" s="659"/>
      <c r="N73" s="659"/>
      <c r="O73" s="659"/>
      <c r="P73" s="659"/>
      <c r="Q73" s="659"/>
      <c r="R73" s="659"/>
      <c r="S73" s="659"/>
      <c r="T73" s="659"/>
      <c r="U73" s="659"/>
      <c r="V73" s="659"/>
      <c r="W73" s="659"/>
      <c r="X73" s="659"/>
      <c r="Y73" s="659"/>
      <c r="Z73" s="659"/>
      <c r="AA73" s="659"/>
      <c r="AB73" s="659"/>
      <c r="AC73" s="659"/>
      <c r="AD73" s="659"/>
      <c r="AE73" s="659"/>
      <c r="AF73" s="659"/>
      <c r="AG73" s="660"/>
      <c r="AH73" s="660"/>
      <c r="AI73" s="300">
        <v>3.6046990659663099E-3</v>
      </c>
      <c r="AJ73" s="300">
        <v>2.58799737498464E-3</v>
      </c>
      <c r="AK73" s="300">
        <v>3.3220580574743501E-3</v>
      </c>
      <c r="AL73" s="300">
        <v>2.6990748631204775E-3</v>
      </c>
      <c r="AM73" s="300">
        <v>2.4275839988478396E-3</v>
      </c>
      <c r="AN73" s="300">
        <v>2.1035164672331234E-3</v>
      </c>
      <c r="AO73" s="300">
        <v>2.4936747070757343E-3</v>
      </c>
      <c r="AP73" s="300">
        <v>2.3E-3</v>
      </c>
      <c r="AQ73" s="300">
        <v>2.5999999999999999E-3</v>
      </c>
      <c r="AR73" s="300">
        <v>1.9142877869390527E-3</v>
      </c>
      <c r="AS73" s="300">
        <v>1.9223817421901612E-3</v>
      </c>
      <c r="AT73" s="633">
        <v>1.7919212818286484E-3</v>
      </c>
      <c r="AU73" s="633">
        <v>1.6921744982842579E-3</v>
      </c>
      <c r="AV73" s="633">
        <v>1.3749128818138071E-3</v>
      </c>
      <c r="AW73" s="300">
        <v>1.7159016584001954E-3</v>
      </c>
      <c r="AX73" s="300">
        <v>1.3277759482783324E-3</v>
      </c>
      <c r="AY73" s="300">
        <v>1.3445279593930135E-3</v>
      </c>
      <c r="AZ73" s="300">
        <v>1.0609610746905177E-3</v>
      </c>
      <c r="BA73" s="300">
        <v>1.0632698114754775E-3</v>
      </c>
      <c r="BB73" s="633">
        <v>1.0475366298556916E-3</v>
      </c>
      <c r="BC73" s="633">
        <v>1.159221321519613E-3</v>
      </c>
      <c r="BD73" s="633">
        <v>1.1800520219536646E-3</v>
      </c>
      <c r="BE73" s="300">
        <v>1.6278666584302508E-3</v>
      </c>
      <c r="BF73" s="300">
        <v>2.0827952459187777E-3</v>
      </c>
      <c r="BG73" s="1374">
        <v>2.3E-3</v>
      </c>
      <c r="BH73" s="633">
        <v>1.8829682211387328E-3</v>
      </c>
      <c r="BI73" s="1374">
        <v>2.2794905858451683E-3</v>
      </c>
      <c r="BJ73" s="633">
        <v>2.8E-3</v>
      </c>
      <c r="BK73" s="633">
        <v>2.9524028266996599E-3</v>
      </c>
      <c r="BL73" s="1374">
        <v>3.0231754793433167E-3</v>
      </c>
      <c r="BM73" s="1374">
        <v>4.025340924085242E-3</v>
      </c>
      <c r="BN73" s="1374">
        <v>3.2000000000000002E-3</v>
      </c>
      <c r="BO73" s="1748">
        <v>4.0000000000000001E-3</v>
      </c>
      <c r="BP73" s="1374">
        <v>2.8258957444677493E-3</v>
      </c>
      <c r="BQ73" s="1374">
        <v>4.0410786585615361E-3</v>
      </c>
      <c r="BR73" s="634">
        <v>2.646339528849382E-3</v>
      </c>
    </row>
    <row r="74" spans="8:71" ht="19.5" customHeight="1">
      <c r="H74" s="1689" t="s">
        <v>838</v>
      </c>
      <c r="I74" s="1689"/>
      <c r="J74" s="1689"/>
      <c r="K74" s="1689"/>
      <c r="L74" s="1689"/>
      <c r="M74" s="1689"/>
      <c r="N74" s="1689"/>
      <c r="O74" s="1689"/>
      <c r="P74" s="1689"/>
      <c r="Q74" s="1689"/>
      <c r="R74" s="1689"/>
      <c r="S74" s="1689"/>
      <c r="T74" s="1689"/>
      <c r="U74" s="1689"/>
      <c r="V74" s="1689"/>
      <c r="W74" s="1689"/>
      <c r="X74" s="1689"/>
      <c r="Y74" s="1689"/>
      <c r="Z74" s="1689"/>
      <c r="AA74" s="1689"/>
      <c r="AB74" s="1689"/>
      <c r="AC74" s="1689"/>
      <c r="AD74" s="1689"/>
      <c r="AE74" s="1689"/>
      <c r="AF74" s="1689"/>
      <c r="AG74" s="1689"/>
      <c r="AH74" s="1689"/>
      <c r="AI74" s="1689"/>
      <c r="AJ74" s="1689"/>
      <c r="AK74" s="1689"/>
      <c r="AL74" s="1689"/>
      <c r="AM74" s="1689"/>
      <c r="AN74" s="1689"/>
      <c r="AO74" s="1689"/>
      <c r="AP74" s="1689"/>
      <c r="AQ74" s="1689"/>
      <c r="AR74" s="1689"/>
      <c r="AS74" s="1689"/>
      <c r="AT74" s="1689"/>
      <c r="AU74" s="1689"/>
      <c r="AV74" s="1689"/>
      <c r="AW74" s="1689"/>
      <c r="AX74" s="1689"/>
      <c r="AY74" s="1689"/>
      <c r="AZ74" s="1689"/>
      <c r="BA74" s="1689"/>
      <c r="BB74" s="1689"/>
      <c r="BC74" s="1689"/>
      <c r="BD74" s="1689"/>
      <c r="BE74" s="1689"/>
      <c r="BF74" s="1495"/>
      <c r="BG74" s="1495"/>
      <c r="BH74" s="661"/>
      <c r="BI74" s="1495"/>
      <c r="BJ74" s="661"/>
      <c r="BK74" s="661"/>
      <c r="BL74" s="661"/>
      <c r="BM74" s="661"/>
      <c r="BN74" s="1495"/>
      <c r="BO74" s="1495"/>
      <c r="BP74" s="661"/>
      <c r="BQ74" s="661"/>
      <c r="BR74" s="661"/>
    </row>
    <row r="75" spans="8:71" ht="18" customHeight="1">
      <c r="AI75" s="82"/>
      <c r="AJ75" s="82"/>
      <c r="AK75" s="82"/>
      <c r="AL75" s="82"/>
      <c r="AM75" s="351"/>
      <c r="AN75" s="82"/>
      <c r="AO75" s="82"/>
      <c r="BI75" s="1482"/>
      <c r="BN75" s="1482"/>
      <c r="BO75" s="1482"/>
    </row>
    <row r="76" spans="8:71" ht="18" customHeight="1">
      <c r="AI76" s="82"/>
      <c r="AJ76" s="82"/>
      <c r="AK76" s="82"/>
      <c r="AL76" s="82"/>
      <c r="AM76" s="351"/>
      <c r="AN76" s="82"/>
      <c r="AO76" s="82"/>
    </row>
  </sheetData>
  <mergeCells count="25">
    <mergeCell ref="D21:E21"/>
    <mergeCell ref="B4:E4"/>
    <mergeCell ref="C8:E8"/>
    <mergeCell ref="C10:E10"/>
    <mergeCell ref="C12:E12"/>
    <mergeCell ref="C14:E14"/>
    <mergeCell ref="D15:E15"/>
    <mergeCell ref="D16:E16"/>
    <mergeCell ref="D17:E17"/>
    <mergeCell ref="D18:E18"/>
    <mergeCell ref="D19:E19"/>
    <mergeCell ref="D20:E20"/>
    <mergeCell ref="D22:E22"/>
    <mergeCell ref="D23:E23"/>
    <mergeCell ref="D25:E25"/>
    <mergeCell ref="D26:E26"/>
    <mergeCell ref="D27:E27"/>
    <mergeCell ref="C39:E39"/>
    <mergeCell ref="D24:F24"/>
    <mergeCell ref="C28:E28"/>
    <mergeCell ref="C29:E29"/>
    <mergeCell ref="C31:E31"/>
    <mergeCell ref="C33:E33"/>
    <mergeCell ref="C35:E35"/>
    <mergeCell ref="C37:E37"/>
  </mergeCells>
  <phoneticPr fontId="3" type="noConversion"/>
  <hyperlinks>
    <hyperlink ref="C12" location="G_IS!A1" display="KB Financial Group" xr:uid="{00000000-0004-0000-1800-000000000000}"/>
    <hyperlink ref="C14" location="B_IS!A1" display="KB Kookmin Bank" xr:uid="{00000000-0004-0000-1800-000001000000}"/>
    <hyperlink ref="D16:E16" location="B_BS!A1" display="Condensed Balance Sheet" xr:uid="{00000000-0004-0000-1800-000002000000}"/>
    <hyperlink ref="D17:E17" location="'B_Interest Income'!A1" display="Interest Income / Spread / Margin" xr:uid="{00000000-0004-0000-1800-000003000000}"/>
    <hyperlink ref="D18:E18" location="B_Fee!A1" display="Fee and Commission Income" xr:uid="{00000000-0004-0000-1800-000004000000}"/>
    <hyperlink ref="D19:E19" location="B_Other!A1" display="Other Operating Income" xr:uid="{00000000-0004-0000-1800-000005000000}"/>
    <hyperlink ref="D20:E20" location="B_Provision!A1" display="Provision for Credit Losses" xr:uid="{00000000-0004-0000-1800-000006000000}"/>
    <hyperlink ref="D21:E21" location="'B_G&amp;A'!A1" display="General &amp; Administrative Expenses" xr:uid="{00000000-0004-0000-1800-000007000000}"/>
    <hyperlink ref="D22:E22" location="B_Loans!A1" display="Loans / Deposits" xr:uid="{00000000-0004-0000-1800-000008000000}"/>
    <hyperlink ref="D23:E23" location="B_AQ!A1" display="Asset Quality" xr:uid="{00000000-0004-0000-1800-000009000000}"/>
    <hyperlink ref="D15:E15" location="B_IS!A1" display="Condensed Income Statement" xr:uid="{00000000-0004-0000-1800-00000A000000}"/>
    <hyperlink ref="C10" location="Hightlights!A1" display="Highlights" xr:uid="{00000000-0004-0000-1800-00000B000000}"/>
    <hyperlink ref="C10:E10" location="'Financial Highlights'!A1" display="Finanial Highlights" xr:uid="{00000000-0004-0000-1800-00000C000000}"/>
    <hyperlink ref="D25:E25" location="B_CAR!A1" display="Capital Adequacy" xr:uid="{00000000-0004-0000-1800-00000D000000}"/>
    <hyperlink ref="D26:E26" location="'B_Credit Rating'!A1" display="Credit Ratings" xr:uid="{00000000-0004-0000-1800-00000E000000}"/>
    <hyperlink ref="D27:E27" location="B_HPI!A1" display="Housing Price Index" xr:uid="{00000000-0004-0000-1800-00000F000000}"/>
    <hyperlink ref="C29" location="S_IS!A1" display="KB Securities" xr:uid="{00000000-0004-0000-1800-000010000000}"/>
    <hyperlink ref="C33" location="C_IS!A1" display="KB Kookmin Card" xr:uid="{00000000-0004-0000-1800-000011000000}"/>
    <hyperlink ref="C37" location="Other_IS!A1" display="Other Subsidiaries" xr:uid="{00000000-0004-0000-1800-000012000000}"/>
    <hyperlink ref="C39" location="Contacts!A1" display="Contacts" xr:uid="{00000000-0004-0000-1800-000013000000}"/>
    <hyperlink ref="C31" location="I_Key!A1" display="KB Insurance" xr:uid="{00000000-0004-0000-1800-000014000000}"/>
    <hyperlink ref="C35:E35" location="L_IS!A1" display="KB Life Insurance" xr:uid="{00000000-0004-0000-1800-000015000000}"/>
    <hyperlink ref="C8:E8" location="Disclaimer!A1" display="Disclaimer" xr:uid="{00000000-0004-0000-1800-000016000000}"/>
  </hyperlinks>
  <pageMargins left="0.39370078740157483" right="0.39370078740157483" top="0.47244094488188981" bottom="0.47244094488188981" header="0.31496062992125984" footer="0.31496062992125984"/>
  <pageSetup paperSize="9" scale="57" fitToHeight="0" orientation="landscape" r:id="rId1"/>
  <headerFooter alignWithMargins="0"/>
  <rowBreaks count="1" manualBreakCount="1">
    <brk id="40" max="67" man="1"/>
  </rowBrea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1:BH46"/>
  <sheetViews>
    <sheetView showGridLines="0" view="pageBreakPreview" topLeftCell="A4" zoomScale="85" zoomScaleNormal="85" zoomScaleSheetLayoutView="85" workbookViewId="0">
      <selection activeCell="Q21" sqref="Q21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27" width="13.75" style="38" hidden="1" customWidth="1"/>
    <col min="28" max="28" width="13.75" style="48" hidden="1" customWidth="1"/>
    <col min="29" max="45" width="13.75" style="38" hidden="1" customWidth="1"/>
    <col min="46" max="49" width="17.375" style="38" hidden="1" customWidth="1"/>
    <col min="50" max="50" width="15.125" style="38" hidden="1" customWidth="1"/>
    <col min="51" max="55" width="15.125" style="38" customWidth="1"/>
    <col min="56" max="56" width="15.125" style="1728" customWidth="1"/>
    <col min="57" max="57" width="15.125" style="38" customWidth="1"/>
    <col min="58" max="58" width="15.125" style="1776" customWidth="1"/>
    <col min="59" max="59" width="15.125" style="38" customWidth="1"/>
    <col min="60" max="16384" width="10.75" style="38"/>
  </cols>
  <sheetData>
    <row r="1" spans="2:60" ht="5.25" customHeight="1"/>
    <row r="2" spans="2:60" ht="28.5" customHeight="1">
      <c r="H2" s="39"/>
      <c r="I2" s="224"/>
    </row>
    <row r="3" spans="2:60" ht="3" customHeight="1">
      <c r="H3" s="40"/>
    </row>
    <row r="4" spans="2:60" ht="30" customHeight="1">
      <c r="B4" s="1879" t="s">
        <v>6</v>
      </c>
      <c r="C4" s="1879"/>
      <c r="D4" s="1879"/>
      <c r="E4" s="1879"/>
      <c r="F4" s="183"/>
      <c r="G4" s="42"/>
      <c r="H4" s="64" t="s">
        <v>561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</row>
    <row r="5" spans="2:60" ht="18" customHeight="1">
      <c r="B5" s="44"/>
      <c r="C5" s="44"/>
      <c r="D5" s="44"/>
      <c r="E5" s="44"/>
      <c r="F5" s="44"/>
      <c r="AB5" s="38"/>
      <c r="AO5" s="69"/>
      <c r="AP5" s="69"/>
      <c r="AQ5" s="69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</row>
    <row r="6" spans="2:60" ht="3" customHeight="1" thickBot="1">
      <c r="H6" s="40"/>
    </row>
    <row r="7" spans="2:60" ht="12" customHeight="1" thickTop="1">
      <c r="B7" s="185"/>
      <c r="C7" s="67"/>
      <c r="D7" s="67"/>
      <c r="E7" s="68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</row>
    <row r="8" spans="2:60" ht="19.5" customHeight="1" thickBot="1">
      <c r="B8" s="74"/>
      <c r="C8" s="1875" t="s">
        <v>2</v>
      </c>
      <c r="D8" s="1875"/>
      <c r="E8" s="1876"/>
      <c r="F8" s="56"/>
      <c r="H8" s="77" t="s">
        <v>39</v>
      </c>
      <c r="I8" s="78" t="s">
        <v>159</v>
      </c>
      <c r="J8" s="78" t="s">
        <v>160</v>
      </c>
      <c r="K8" s="78" t="s">
        <v>161</v>
      </c>
      <c r="L8" s="78" t="s">
        <v>162</v>
      </c>
      <c r="M8" s="78" t="s">
        <v>163</v>
      </c>
      <c r="N8" s="78" t="s">
        <v>164</v>
      </c>
      <c r="O8" s="78" t="s">
        <v>165</v>
      </c>
      <c r="P8" s="78" t="s">
        <v>166</v>
      </c>
      <c r="Q8" s="78" t="s">
        <v>167</v>
      </c>
      <c r="R8" s="78" t="s">
        <v>168</v>
      </c>
      <c r="S8" s="78" t="s">
        <v>169</v>
      </c>
      <c r="T8" s="78" t="s">
        <v>170</v>
      </c>
      <c r="U8" s="78" t="s">
        <v>171</v>
      </c>
      <c r="V8" s="78" t="s">
        <v>172</v>
      </c>
      <c r="W8" s="78" t="s">
        <v>173</v>
      </c>
      <c r="X8" s="78" t="s">
        <v>174</v>
      </c>
      <c r="Y8" s="78" t="s">
        <v>364</v>
      </c>
      <c r="Z8" s="78" t="s">
        <v>176</v>
      </c>
      <c r="AA8" s="78" t="s">
        <v>407</v>
      </c>
      <c r="AB8" s="78" t="s">
        <v>178</v>
      </c>
      <c r="AC8" s="78" t="s">
        <v>179</v>
      </c>
      <c r="AD8" s="78" t="s">
        <v>180</v>
      </c>
      <c r="AE8" s="78" t="s">
        <v>181</v>
      </c>
      <c r="AF8" s="78" t="s">
        <v>182</v>
      </c>
      <c r="AG8" s="78" t="s">
        <v>341</v>
      </c>
      <c r="AH8" s="78" t="s">
        <v>342</v>
      </c>
      <c r="AI8" s="78" t="s">
        <v>185</v>
      </c>
      <c r="AJ8" s="78" t="s">
        <v>186</v>
      </c>
      <c r="AK8" s="81" t="s">
        <v>187</v>
      </c>
      <c r="AL8" s="78" t="s">
        <v>345</v>
      </c>
      <c r="AM8" s="78" t="s">
        <v>346</v>
      </c>
      <c r="AN8" s="78" t="s">
        <v>347</v>
      </c>
      <c r="AO8" s="81" t="s">
        <v>348</v>
      </c>
      <c r="AP8" s="81" t="s">
        <v>192</v>
      </c>
      <c r="AQ8" s="81" t="s">
        <v>193</v>
      </c>
      <c r="AR8" s="81" t="s">
        <v>194</v>
      </c>
      <c r="AS8" s="81" t="s">
        <v>195</v>
      </c>
      <c r="AT8" s="81" t="s">
        <v>196</v>
      </c>
      <c r="AU8" s="81" t="s">
        <v>197</v>
      </c>
      <c r="AV8" s="81" t="s">
        <v>786</v>
      </c>
      <c r="AW8" s="81" t="s">
        <v>794</v>
      </c>
      <c r="AX8" s="81" t="s">
        <v>798</v>
      </c>
      <c r="AY8" s="81" t="s">
        <v>806</v>
      </c>
      <c r="AZ8" s="81" t="s">
        <v>807</v>
      </c>
      <c r="BA8" s="81" t="s">
        <v>816</v>
      </c>
      <c r="BB8" s="81" t="s">
        <v>823</v>
      </c>
      <c r="BC8" s="81" t="s">
        <v>836</v>
      </c>
      <c r="BD8" s="81" t="s">
        <v>858</v>
      </c>
      <c r="BE8" s="81" t="s">
        <v>864</v>
      </c>
      <c r="BF8" s="1778" t="s">
        <v>859</v>
      </c>
      <c r="BG8" s="1778" t="s">
        <v>892</v>
      </c>
    </row>
    <row r="9" spans="2:60" ht="19.5" customHeight="1">
      <c r="B9" s="71"/>
      <c r="C9" s="75"/>
      <c r="D9" s="75"/>
      <c r="E9" s="76"/>
      <c r="F9" s="75"/>
      <c r="H9" s="202" t="s">
        <v>371</v>
      </c>
      <c r="I9" s="248">
        <v>18501.8</v>
      </c>
      <c r="J9" s="248">
        <v>18777.599999999999</v>
      </c>
      <c r="K9" s="248">
        <v>19150.7</v>
      </c>
      <c r="L9" s="248">
        <v>19572.7</v>
      </c>
      <c r="M9" s="248">
        <v>19620.8</v>
      </c>
      <c r="N9" s="248">
        <v>20161.5</v>
      </c>
      <c r="O9" s="248">
        <v>20338</v>
      </c>
      <c r="P9" s="248">
        <v>20600.900000000001</v>
      </c>
      <c r="Q9" s="248">
        <v>20331.8</v>
      </c>
      <c r="R9" s="248">
        <v>20622.3</v>
      </c>
      <c r="S9" s="248">
        <v>20964.400000000001</v>
      </c>
      <c r="T9" s="248">
        <v>21409</v>
      </c>
      <c r="U9" s="248">
        <v>22343.307000000001</v>
      </c>
      <c r="V9" s="357">
        <v>23140.400000000001</v>
      </c>
      <c r="W9" s="248">
        <v>23739.4</v>
      </c>
      <c r="X9" s="248">
        <v>24411.4</v>
      </c>
      <c r="Y9" s="248">
        <v>24040.400000000001</v>
      </c>
      <c r="Z9" s="357">
        <v>24829.4</v>
      </c>
      <c r="AA9" s="357">
        <v>25500.966821427999</v>
      </c>
      <c r="AB9" s="357">
        <v>26194.7</v>
      </c>
      <c r="AC9" s="248">
        <v>25567.994736796998</v>
      </c>
      <c r="AD9" s="248">
        <v>26171.438541229993</v>
      </c>
      <c r="AE9" s="248">
        <v>26822.6</v>
      </c>
      <c r="AF9" s="248">
        <v>27984.6</v>
      </c>
      <c r="AG9" s="248">
        <v>27609.7</v>
      </c>
      <c r="AH9" s="358">
        <v>27980.1</v>
      </c>
      <c r="AI9" s="359">
        <v>28159.200000000001</v>
      </c>
      <c r="AJ9" s="359">
        <v>28287.200000000001</v>
      </c>
      <c r="AK9" s="359">
        <v>28234.3</v>
      </c>
      <c r="AL9" s="358">
        <v>28883.7</v>
      </c>
      <c r="AM9" s="358">
        <v>29714.799999999999</v>
      </c>
      <c r="AN9" s="358">
        <v>31599.599999999999</v>
      </c>
      <c r="AO9" s="358">
        <v>30491.200000000001</v>
      </c>
      <c r="AP9" s="358">
        <v>31057.7</v>
      </c>
      <c r="AQ9" s="359">
        <f>AQ10+AQ16</f>
        <v>31262.800000000003</v>
      </c>
      <c r="AR9" s="359">
        <v>31802.2</v>
      </c>
      <c r="AS9" s="359">
        <v>30963.200000000001</v>
      </c>
      <c r="AT9" s="358">
        <v>32594.400000000001</v>
      </c>
      <c r="AU9" s="358">
        <v>33140.5</v>
      </c>
      <c r="AV9" s="1335">
        <f>AV10+AV16</f>
        <v>34213.5</v>
      </c>
      <c r="AW9" s="359">
        <v>33478.6</v>
      </c>
      <c r="AX9" s="1335">
        <f>AX10+AX16</f>
        <v>33905.4</v>
      </c>
      <c r="AY9" s="359">
        <f>AY10+AY16</f>
        <v>35291.1</v>
      </c>
      <c r="AZ9" s="359">
        <f>AZ10+AZ16</f>
        <v>35965.199999999997</v>
      </c>
      <c r="BA9" s="1335">
        <v>35059</v>
      </c>
      <c r="BB9" s="1335">
        <v>36175.300000000003</v>
      </c>
      <c r="BC9" s="1335">
        <v>37350.6</v>
      </c>
      <c r="BD9" s="1335">
        <v>38404.9</v>
      </c>
      <c r="BE9" s="1335">
        <f>BE10+BE16</f>
        <v>36960.175761888997</v>
      </c>
      <c r="BF9" s="1335">
        <f>BF10+BF16</f>
        <v>37955.832547344995</v>
      </c>
      <c r="BG9" s="1461">
        <v>37599.809153270005</v>
      </c>
      <c r="BH9" s="1818"/>
    </row>
    <row r="10" spans="2:60" ht="19.5" customHeight="1">
      <c r="B10" s="74"/>
      <c r="C10" s="1875" t="s">
        <v>36</v>
      </c>
      <c r="D10" s="1875"/>
      <c r="E10" s="1876"/>
      <c r="F10" s="56"/>
      <c r="H10" s="192" t="s">
        <v>372</v>
      </c>
      <c r="I10" s="90">
        <v>18501.8</v>
      </c>
      <c r="J10" s="90">
        <v>18777.599999999999</v>
      </c>
      <c r="K10" s="90">
        <v>19150.7</v>
      </c>
      <c r="L10" s="90">
        <v>19572.7</v>
      </c>
      <c r="M10" s="90">
        <v>19620.8</v>
      </c>
      <c r="N10" s="90">
        <v>20161.5</v>
      </c>
      <c r="O10" s="90">
        <v>20338</v>
      </c>
      <c r="P10" s="90">
        <v>20600.900000000001</v>
      </c>
      <c r="Q10" s="90">
        <v>20331.8</v>
      </c>
      <c r="R10" s="90">
        <v>20622.3</v>
      </c>
      <c r="S10" s="90">
        <v>20964.400000000001</v>
      </c>
      <c r="T10" s="90">
        <v>21409</v>
      </c>
      <c r="U10" s="90">
        <v>22343.307000000001</v>
      </c>
      <c r="V10" s="91">
        <v>23140.400000000001</v>
      </c>
      <c r="W10" s="90">
        <v>23739.4</v>
      </c>
      <c r="X10" s="90">
        <v>24411.4</v>
      </c>
      <c r="Y10" s="90">
        <v>24040.400000000001</v>
      </c>
      <c r="Z10" s="91">
        <v>24829.4</v>
      </c>
      <c r="AA10" s="91">
        <v>25501</v>
      </c>
      <c r="AB10" s="90">
        <v>26194.7</v>
      </c>
      <c r="AC10" s="90">
        <v>25567.994736796998</v>
      </c>
      <c r="AD10" s="90">
        <v>26171.438541229993</v>
      </c>
      <c r="AE10" s="90">
        <v>26822.6</v>
      </c>
      <c r="AF10" s="90">
        <v>27406.9</v>
      </c>
      <c r="AG10" s="90">
        <v>27035.200000000001</v>
      </c>
      <c r="AH10" s="293">
        <v>27405.599999999999</v>
      </c>
      <c r="AI10" s="91">
        <v>27584.6</v>
      </c>
      <c r="AJ10" s="91">
        <v>27712.7</v>
      </c>
      <c r="AK10" s="91">
        <v>27659.8</v>
      </c>
      <c r="AL10" s="90">
        <v>28309.200000000001</v>
      </c>
      <c r="AM10" s="90">
        <v>29140.3</v>
      </c>
      <c r="AN10" s="90">
        <v>31025.1</v>
      </c>
      <c r="AO10" s="90">
        <v>29916.7</v>
      </c>
      <c r="AP10" s="293">
        <v>30483.200000000001</v>
      </c>
      <c r="AQ10" s="319">
        <v>30388.9</v>
      </c>
      <c r="AR10" s="319">
        <v>30928.3</v>
      </c>
      <c r="AS10" s="319">
        <v>30089.3</v>
      </c>
      <c r="AT10" s="293">
        <v>31311.5</v>
      </c>
      <c r="AU10" s="293">
        <v>31857.5</v>
      </c>
      <c r="AV10" s="1332">
        <v>32930.6</v>
      </c>
      <c r="AW10" s="319">
        <v>32195.7</v>
      </c>
      <c r="AX10" s="1332">
        <v>32622.5</v>
      </c>
      <c r="AY10" s="319">
        <v>33650.9</v>
      </c>
      <c r="AZ10" s="319">
        <v>34899.599999999999</v>
      </c>
      <c r="BA10" s="1332">
        <v>33993.4</v>
      </c>
      <c r="BB10" s="1332">
        <v>35109.699999999997</v>
      </c>
      <c r="BC10" s="1332">
        <v>36285</v>
      </c>
      <c r="BD10" s="1332">
        <v>37339.300000000003</v>
      </c>
      <c r="BE10" s="1332">
        <v>35894.563161888997</v>
      </c>
      <c r="BF10" s="1332">
        <v>36890.219947344995</v>
      </c>
      <c r="BG10" s="1304">
        <v>36534.196553270005</v>
      </c>
      <c r="BH10" s="83"/>
    </row>
    <row r="11" spans="2:60" ht="19.5" customHeight="1">
      <c r="B11" s="74"/>
      <c r="C11" s="89"/>
      <c r="D11" s="75"/>
      <c r="E11" s="76"/>
      <c r="F11" s="75"/>
      <c r="H11" s="192" t="s">
        <v>373</v>
      </c>
      <c r="I11" s="90">
        <v>2021.9</v>
      </c>
      <c r="J11" s="90">
        <v>2021.9</v>
      </c>
      <c r="K11" s="90">
        <v>2021.9</v>
      </c>
      <c r="L11" s="90">
        <v>2021.9</v>
      </c>
      <c r="M11" s="90">
        <v>2021.9</v>
      </c>
      <c r="N11" s="90">
        <v>2021.9</v>
      </c>
      <c r="O11" s="90">
        <v>2021.9</v>
      </c>
      <c r="P11" s="90">
        <v>2021.9</v>
      </c>
      <c r="Q11" s="90">
        <v>2021.9</v>
      </c>
      <c r="R11" s="90">
        <v>2021.9</v>
      </c>
      <c r="S11" s="90">
        <v>2021.9</v>
      </c>
      <c r="T11" s="90">
        <v>2021.9</v>
      </c>
      <c r="U11" s="90">
        <v>2021.9</v>
      </c>
      <c r="V11" s="91">
        <v>2021.9</v>
      </c>
      <c r="W11" s="90">
        <v>2021.9</v>
      </c>
      <c r="X11" s="90">
        <v>2021.9</v>
      </c>
      <c r="Y11" s="90">
        <v>2021.9</v>
      </c>
      <c r="Z11" s="91">
        <v>2021.9</v>
      </c>
      <c r="AA11" s="91">
        <v>2021.8955799990001</v>
      </c>
      <c r="AB11" s="90">
        <v>2021.8955800000001</v>
      </c>
      <c r="AC11" s="90">
        <v>2021.8955800000001</v>
      </c>
      <c r="AD11" s="90">
        <v>2021.8955799970001</v>
      </c>
      <c r="AE11" s="90">
        <v>2021.9</v>
      </c>
      <c r="AF11" s="90">
        <v>2021.9</v>
      </c>
      <c r="AG11" s="90">
        <v>2021.9</v>
      </c>
      <c r="AH11" s="293">
        <v>2021.9</v>
      </c>
      <c r="AI11" s="91">
        <v>2021.9</v>
      </c>
      <c r="AJ11" s="91">
        <v>2021.9</v>
      </c>
      <c r="AK11" s="91">
        <v>2021.9</v>
      </c>
      <c r="AL11" s="90">
        <v>2021.9</v>
      </c>
      <c r="AM11" s="90">
        <v>2021.9</v>
      </c>
      <c r="AN11" s="90">
        <v>2021.896</v>
      </c>
      <c r="AO11" s="90">
        <v>2021.896</v>
      </c>
      <c r="AP11" s="293">
        <v>2021.9</v>
      </c>
      <c r="AQ11" s="319">
        <v>2021.9</v>
      </c>
      <c r="AR11" s="319">
        <v>2021.9</v>
      </c>
      <c r="AS11" s="319">
        <v>2021.9</v>
      </c>
      <c r="AT11" s="293">
        <v>2021.9</v>
      </c>
      <c r="AU11" s="293">
        <v>2021.9</v>
      </c>
      <c r="AV11" s="1332">
        <v>2021.9</v>
      </c>
      <c r="AW11" s="319">
        <v>2021.9</v>
      </c>
      <c r="AX11" s="1332">
        <v>2021.9</v>
      </c>
      <c r="AY11" s="319">
        <v>2021.9</v>
      </c>
      <c r="AZ11" s="319">
        <v>2021.9</v>
      </c>
      <c r="BA11" s="1332">
        <v>2021.9</v>
      </c>
      <c r="BB11" s="1332">
        <v>2021.9</v>
      </c>
      <c r="BC11" s="1332">
        <v>2021.9</v>
      </c>
      <c r="BD11" s="1332">
        <v>2021.8955799939999</v>
      </c>
      <c r="BE11" s="1332">
        <v>2021.895579991</v>
      </c>
      <c r="BF11" s="1332">
        <v>2021.895579991</v>
      </c>
      <c r="BG11" s="1304">
        <v>2021.8955818320001</v>
      </c>
      <c r="BH11" s="1819"/>
    </row>
    <row r="12" spans="2:60" ht="19.5" customHeight="1">
      <c r="B12" s="74"/>
      <c r="C12" s="1875" t="s">
        <v>0</v>
      </c>
      <c r="D12" s="1875"/>
      <c r="E12" s="1876"/>
      <c r="F12" s="56"/>
      <c r="H12" s="1322" t="s">
        <v>375</v>
      </c>
      <c r="I12" s="1348">
        <v>4604.3999999999996</v>
      </c>
      <c r="J12" s="1348">
        <v>4604.3999999999996</v>
      </c>
      <c r="K12" s="1348">
        <v>4604.3999999999996</v>
      </c>
      <c r="L12" s="1348">
        <v>4604.3999999999996</v>
      </c>
      <c r="M12" s="1348">
        <v>4604.3999999999996</v>
      </c>
      <c r="N12" s="1348">
        <v>4604.3999999999996</v>
      </c>
      <c r="O12" s="1348">
        <v>4604.3999999999996</v>
      </c>
      <c r="P12" s="1348">
        <v>4604.3999999999996</v>
      </c>
      <c r="Q12" s="1348">
        <v>4604.3999999999996</v>
      </c>
      <c r="R12" s="1348">
        <v>4604.3999999999996</v>
      </c>
      <c r="S12" s="1348">
        <v>4604.3999999999996</v>
      </c>
      <c r="T12" s="1348">
        <v>4604.3999999999996</v>
      </c>
      <c r="U12" s="1348">
        <v>4604.3999999999996</v>
      </c>
      <c r="V12" s="1348">
        <v>4604.3999999999996</v>
      </c>
      <c r="W12" s="1348">
        <v>4604.3999999999996</v>
      </c>
      <c r="X12" s="1348">
        <v>4604.3999999999996</v>
      </c>
      <c r="Y12" s="1348">
        <v>4604.3999999999996</v>
      </c>
      <c r="Z12" s="1348">
        <v>4604.3999999999996</v>
      </c>
      <c r="AA12" s="1348">
        <v>4604.4160787319997</v>
      </c>
      <c r="AB12" s="1348">
        <v>4604.4160787319997</v>
      </c>
      <c r="AC12" s="1348">
        <v>4604.4160787319997</v>
      </c>
      <c r="AD12" s="1348">
        <v>4604.4160787319997</v>
      </c>
      <c r="AE12" s="1348">
        <v>4604.3999999999996</v>
      </c>
      <c r="AF12" s="1348">
        <v>4604.3999999999996</v>
      </c>
      <c r="AG12" s="1348">
        <v>4604.3999999999996</v>
      </c>
      <c r="AH12" s="1332">
        <v>4604.3999999999996</v>
      </c>
      <c r="AI12" s="1348">
        <v>4604.3999999999996</v>
      </c>
      <c r="AJ12" s="1348">
        <v>4604.3999999999996</v>
      </c>
      <c r="AK12" s="1348">
        <v>4604.3999999999996</v>
      </c>
      <c r="AL12" s="1348">
        <v>4604.3999999999996</v>
      </c>
      <c r="AM12" s="1348">
        <v>4604.3999999999996</v>
      </c>
      <c r="AN12" s="1348">
        <v>4604.4160000000002</v>
      </c>
      <c r="AO12" s="1348">
        <v>4604.4160000000002</v>
      </c>
      <c r="AP12" s="1332">
        <v>4604.3999999999996</v>
      </c>
      <c r="AQ12" s="1332">
        <v>4604.3999999999996</v>
      </c>
      <c r="AR12" s="1332">
        <v>4604.3999999999996</v>
      </c>
      <c r="AS12" s="1332">
        <v>4604.3999999999996</v>
      </c>
      <c r="AT12" s="1332">
        <v>4604.3999999999996</v>
      </c>
      <c r="AU12" s="1332">
        <v>4604.3999999999996</v>
      </c>
      <c r="AV12" s="1332">
        <v>4604.3999999999996</v>
      </c>
      <c r="AW12" s="1332">
        <v>4604.3999999999996</v>
      </c>
      <c r="AX12" s="1332">
        <v>4604.3999999999996</v>
      </c>
      <c r="AY12" s="1332">
        <v>4604.3999999999996</v>
      </c>
      <c r="AZ12" s="1332">
        <v>4604.3999999999996</v>
      </c>
      <c r="BA12" s="1332">
        <v>4604.3999999999996</v>
      </c>
      <c r="BB12" s="1332">
        <v>4604.3999999999996</v>
      </c>
      <c r="BC12" s="1332">
        <v>4604.3999999999996</v>
      </c>
      <c r="BD12" s="1332">
        <v>4604.4160787319997</v>
      </c>
      <c r="BE12" s="1332">
        <v>4604.4160787319997</v>
      </c>
      <c r="BF12" s="1332">
        <v>4604.4160787319997</v>
      </c>
      <c r="BG12" s="1304">
        <v>4604.4160787319997</v>
      </c>
      <c r="BH12" s="1819"/>
    </row>
    <row r="13" spans="2:60" ht="19.5" customHeight="1">
      <c r="B13" s="74"/>
      <c r="C13" s="89"/>
      <c r="D13" s="75"/>
      <c r="E13" s="76"/>
      <c r="F13" s="75"/>
      <c r="H13" s="192" t="s">
        <v>376</v>
      </c>
      <c r="I13" s="90">
        <v>11237.1</v>
      </c>
      <c r="J13" s="90">
        <v>11335</v>
      </c>
      <c r="K13" s="90">
        <v>11639.1</v>
      </c>
      <c r="L13" s="90">
        <v>11836.9</v>
      </c>
      <c r="M13" s="90">
        <v>12260.3</v>
      </c>
      <c r="N13" s="90">
        <v>12463.1</v>
      </c>
      <c r="O13" s="90">
        <v>12748.6</v>
      </c>
      <c r="P13" s="90">
        <v>13037.3</v>
      </c>
      <c r="Q13" s="90">
        <v>13169.7</v>
      </c>
      <c r="R13" s="90">
        <v>12968</v>
      </c>
      <c r="S13" s="90">
        <v>13325.6</v>
      </c>
      <c r="T13" s="90">
        <v>13800.9</v>
      </c>
      <c r="U13" s="90">
        <v>15588.5</v>
      </c>
      <c r="V13" s="91">
        <v>15892.5</v>
      </c>
      <c r="W13" s="90">
        <v>16438.3</v>
      </c>
      <c r="X13" s="90">
        <v>17070.3</v>
      </c>
      <c r="Y13" s="90">
        <v>17403.8</v>
      </c>
      <c r="Z13" s="91">
        <v>17728.8</v>
      </c>
      <c r="AA13" s="91">
        <v>18391.894919206003</v>
      </c>
      <c r="AB13" s="90">
        <v>19117.813064637001</v>
      </c>
      <c r="AC13" s="90">
        <v>19311.397354419998</v>
      </c>
      <c r="AD13" s="90">
        <v>19198.576397188001</v>
      </c>
      <c r="AE13" s="90">
        <v>19930.900000000001</v>
      </c>
      <c r="AF13" s="90">
        <v>20632.5</v>
      </c>
      <c r="AG13" s="90">
        <v>21064.799999999999</v>
      </c>
      <c r="AH13" s="293">
        <v>20910</v>
      </c>
      <c r="AI13" s="91">
        <v>21811.1</v>
      </c>
      <c r="AJ13" s="91">
        <v>21827.7</v>
      </c>
      <c r="AK13" s="91">
        <v>22243.599999999999</v>
      </c>
      <c r="AL13" s="90">
        <v>21816.5</v>
      </c>
      <c r="AM13" s="90">
        <v>22536.9</v>
      </c>
      <c r="AN13" s="90">
        <v>23280.65</v>
      </c>
      <c r="AO13" s="90">
        <v>23660.7</v>
      </c>
      <c r="AP13" s="293">
        <v>23593.7</v>
      </c>
      <c r="AQ13" s="319">
        <v>24342.7</v>
      </c>
      <c r="AR13" s="319">
        <v>25391.599999999999</v>
      </c>
      <c r="AS13" s="319">
        <v>25834.2</v>
      </c>
      <c r="AT13" s="293">
        <v>25401.1</v>
      </c>
      <c r="AU13" s="293">
        <v>26346.7</v>
      </c>
      <c r="AV13" s="1332">
        <v>27320.7</v>
      </c>
      <c r="AW13" s="319">
        <v>27718.400000000001</v>
      </c>
      <c r="AX13" s="1332">
        <v>26613.5</v>
      </c>
      <c r="AY13" s="319">
        <v>27721.3</v>
      </c>
      <c r="AZ13" s="319">
        <v>28806.1</v>
      </c>
      <c r="BA13" s="1332">
        <v>29427.8</v>
      </c>
      <c r="BB13" s="1332">
        <v>28815.200000000001</v>
      </c>
      <c r="BC13" s="1332">
        <v>29960.5</v>
      </c>
      <c r="BD13" s="1332">
        <v>31127.625447181003</v>
      </c>
      <c r="BE13" s="1789">
        <v>30608.582689282001</v>
      </c>
      <c r="BF13" s="1332">
        <v>30765.808610330001</v>
      </c>
      <c r="BG13" s="1304">
        <v>30480.663542072001</v>
      </c>
      <c r="BH13" s="1820"/>
    </row>
    <row r="14" spans="2:60" ht="19.5" customHeight="1">
      <c r="B14" s="74"/>
      <c r="C14" s="1875" t="s">
        <v>6</v>
      </c>
      <c r="D14" s="1875"/>
      <c r="E14" s="1876"/>
      <c r="F14" s="56"/>
      <c r="H14" s="192" t="s">
        <v>377</v>
      </c>
      <c r="I14" s="90">
        <v>1062.9000000000001</v>
      </c>
      <c r="J14" s="90">
        <v>1065.2</v>
      </c>
      <c r="K14" s="90">
        <v>1089.3</v>
      </c>
      <c r="L14" s="90">
        <v>1309</v>
      </c>
      <c r="M14" s="90">
        <v>1186.0999999999999</v>
      </c>
      <c r="N14" s="90">
        <v>1282.8</v>
      </c>
      <c r="O14" s="90">
        <v>1166</v>
      </c>
      <c r="P14" s="90">
        <v>1142.0999999999999</v>
      </c>
      <c r="Q14" s="90">
        <v>1116.0999999999999</v>
      </c>
      <c r="R14" s="90">
        <v>1228.5</v>
      </c>
      <c r="S14" s="90">
        <v>1218.7</v>
      </c>
      <c r="T14" s="90">
        <v>1194.2</v>
      </c>
      <c r="U14" s="90">
        <v>1110.2</v>
      </c>
      <c r="V14" s="91">
        <v>1165.9000000000001</v>
      </c>
      <c r="W14" s="90">
        <v>1348.7</v>
      </c>
      <c r="X14" s="90">
        <v>1357.2</v>
      </c>
      <c r="Y14" s="90">
        <v>1293.4000000000001</v>
      </c>
      <c r="Z14" s="91">
        <v>868.2</v>
      </c>
      <c r="AA14" s="91">
        <v>859.99575557100002</v>
      </c>
      <c r="AB14" s="90">
        <v>875.75845555299998</v>
      </c>
      <c r="AC14" s="90">
        <v>730.15659172300002</v>
      </c>
      <c r="AD14" s="90">
        <v>821.1</v>
      </c>
      <c r="AE14" s="90">
        <v>791</v>
      </c>
      <c r="AF14" s="90">
        <v>773.2</v>
      </c>
      <c r="AG14" s="90">
        <v>738.6</v>
      </c>
      <c r="AH14" s="293">
        <v>511.4</v>
      </c>
      <c r="AI14" s="91">
        <v>159</v>
      </c>
      <c r="AJ14" s="91">
        <v>182.5</v>
      </c>
      <c r="AK14" s="91">
        <v>698.5</v>
      </c>
      <c r="AL14" s="90">
        <v>880</v>
      </c>
      <c r="AM14" s="90">
        <v>1015.1</v>
      </c>
      <c r="AN14" s="90">
        <v>2188.848</v>
      </c>
      <c r="AO14" s="90">
        <v>1816.1</v>
      </c>
      <c r="AP14" s="293">
        <v>1424.4</v>
      </c>
      <c r="AQ14" s="319">
        <v>627.70000000000005</v>
      </c>
      <c r="AR14" s="319">
        <v>241.1</v>
      </c>
      <c r="AS14" s="319">
        <v>433.7</v>
      </c>
      <c r="AT14" s="293">
        <v>784.1</v>
      </c>
      <c r="AU14" s="293">
        <v>417.8</v>
      </c>
      <c r="AV14" s="1332">
        <v>481.1</v>
      </c>
      <c r="AW14" s="319">
        <v>745.4</v>
      </c>
      <c r="AX14" s="1332">
        <v>830.5</v>
      </c>
      <c r="AY14" s="319">
        <v>728.9</v>
      </c>
      <c r="AZ14" s="319">
        <v>714.2</v>
      </c>
      <c r="BA14" s="1332">
        <v>821.4</v>
      </c>
      <c r="BB14" s="1332">
        <v>837</v>
      </c>
      <c r="BC14" s="1332">
        <v>838.4</v>
      </c>
      <c r="BD14" s="1332">
        <v>736.42655379400003</v>
      </c>
      <c r="BE14" s="1332">
        <v>603.49441793399978</v>
      </c>
      <c r="BF14" s="1332">
        <v>545.16695720999985</v>
      </c>
      <c r="BG14" s="1304">
        <v>552.93432913599975</v>
      </c>
      <c r="BH14" s="1821"/>
    </row>
    <row r="15" spans="2:60" ht="19.5" customHeight="1">
      <c r="B15" s="74"/>
      <c r="C15" s="206"/>
      <c r="D15" s="1886" t="s">
        <v>9</v>
      </c>
      <c r="E15" s="1887"/>
      <c r="F15" s="208"/>
      <c r="H15" s="192" t="s">
        <v>378</v>
      </c>
      <c r="I15" s="90">
        <v>-424.5</v>
      </c>
      <c r="J15" s="90">
        <v>-248.9</v>
      </c>
      <c r="K15" s="90">
        <v>-204.1</v>
      </c>
      <c r="L15" s="90">
        <v>-199.5</v>
      </c>
      <c r="M15" s="90">
        <v>-451.9</v>
      </c>
      <c r="N15" s="90">
        <v>-210.7</v>
      </c>
      <c r="O15" s="90">
        <v>-202.8</v>
      </c>
      <c r="P15" s="90">
        <v>-204.7</v>
      </c>
      <c r="Q15" s="90">
        <v>-580.29999999999995</v>
      </c>
      <c r="R15" s="90">
        <v>-200.5</v>
      </c>
      <c r="S15" s="90">
        <v>-206.2</v>
      </c>
      <c r="T15" s="90">
        <v>-212.4</v>
      </c>
      <c r="U15" s="90">
        <v>-981.7</v>
      </c>
      <c r="V15" s="91">
        <v>-544.29999999999995</v>
      </c>
      <c r="W15" s="90">
        <v>-673.9</v>
      </c>
      <c r="X15" s="90">
        <v>-642.4</v>
      </c>
      <c r="Y15" s="90">
        <v>-1283</v>
      </c>
      <c r="Z15" s="91">
        <v>-393.9</v>
      </c>
      <c r="AA15" s="91">
        <v>-377.23551207999998</v>
      </c>
      <c r="AB15" s="90">
        <v>-425.2</v>
      </c>
      <c r="AC15" s="90">
        <v>-1099.8708680780001</v>
      </c>
      <c r="AD15" s="90">
        <v>-474.50369695800998</v>
      </c>
      <c r="AE15" s="90">
        <v>-525.6</v>
      </c>
      <c r="AF15" s="90">
        <v>-625.1</v>
      </c>
      <c r="AG15" s="90">
        <v>-1394.5</v>
      </c>
      <c r="AH15" s="293">
        <v>-642.1</v>
      </c>
      <c r="AI15" s="91">
        <v>-1011.7</v>
      </c>
      <c r="AJ15" s="91">
        <v>-923.8</v>
      </c>
      <c r="AK15" s="91">
        <v>-1908.6</v>
      </c>
      <c r="AL15" s="90">
        <v>-1013.6</v>
      </c>
      <c r="AM15" s="90">
        <v>-1038</v>
      </c>
      <c r="AN15" s="90">
        <v>-1070.7</v>
      </c>
      <c r="AO15" s="90">
        <v>-2186.4580000000001</v>
      </c>
      <c r="AP15" s="293">
        <v>-1161.2</v>
      </c>
      <c r="AQ15" s="319">
        <v>-1207.8</v>
      </c>
      <c r="AR15" s="319">
        <v>-1330.7</v>
      </c>
      <c r="AS15" s="319">
        <v>-2804.9</v>
      </c>
      <c r="AT15" s="293">
        <v>-1500</v>
      </c>
      <c r="AU15" s="293">
        <v>-1533.3</v>
      </c>
      <c r="AV15" s="1332">
        <v>-1497.6</v>
      </c>
      <c r="AW15" s="319">
        <v>-2894.4</v>
      </c>
      <c r="AX15" s="1332">
        <v>-1447.7</v>
      </c>
      <c r="AY15" s="319">
        <v>-1425.6</v>
      </c>
      <c r="AZ15" s="319">
        <v>-1247.0999999999999</v>
      </c>
      <c r="BA15" s="1332">
        <v>-2882.1</v>
      </c>
      <c r="BB15" s="1332">
        <v>-1168.8</v>
      </c>
      <c r="BC15" s="1332">
        <v>-1140.2</v>
      </c>
      <c r="BD15" s="1332">
        <v>-1151.0999999999999</v>
      </c>
      <c r="BE15" s="1332">
        <v>-1943.82560405</v>
      </c>
      <c r="BF15" s="1332">
        <v>-1047.0672789180001</v>
      </c>
      <c r="BG15" s="1304">
        <v>-1125.7129785019999</v>
      </c>
      <c r="BH15" s="1822"/>
    </row>
    <row r="16" spans="2:60" ht="19.5" customHeight="1">
      <c r="B16" s="74"/>
      <c r="C16" s="206"/>
      <c r="D16" s="1886" t="s">
        <v>11</v>
      </c>
      <c r="E16" s="1887"/>
      <c r="F16" s="208"/>
      <c r="H16" s="192" t="s">
        <v>379</v>
      </c>
      <c r="I16" s="90">
        <v>0</v>
      </c>
      <c r="J16" s="90">
        <v>0</v>
      </c>
      <c r="K16" s="90">
        <v>0</v>
      </c>
      <c r="L16" s="90">
        <v>0</v>
      </c>
      <c r="M16" s="90">
        <v>0</v>
      </c>
      <c r="N16" s="90">
        <v>0</v>
      </c>
      <c r="O16" s="90">
        <v>0</v>
      </c>
      <c r="P16" s="90">
        <v>0</v>
      </c>
      <c r="Q16" s="90">
        <v>0</v>
      </c>
      <c r="R16" s="90">
        <v>0</v>
      </c>
      <c r="S16" s="90">
        <v>0</v>
      </c>
      <c r="T16" s="90">
        <v>0</v>
      </c>
      <c r="U16" s="90">
        <v>0</v>
      </c>
      <c r="V16" s="91">
        <v>0</v>
      </c>
      <c r="W16" s="90">
        <v>0</v>
      </c>
      <c r="X16" s="90">
        <v>0</v>
      </c>
      <c r="Y16" s="90">
        <v>0</v>
      </c>
      <c r="Z16" s="91">
        <v>0</v>
      </c>
      <c r="AA16" s="91">
        <v>0</v>
      </c>
      <c r="AB16" s="90">
        <v>0</v>
      </c>
      <c r="AC16" s="90">
        <v>0</v>
      </c>
      <c r="AD16" s="90">
        <v>0</v>
      </c>
      <c r="AE16" s="90">
        <v>0</v>
      </c>
      <c r="AF16" s="90">
        <v>577.70000000000005</v>
      </c>
      <c r="AG16" s="90">
        <v>574.5</v>
      </c>
      <c r="AH16" s="293">
        <v>574.5</v>
      </c>
      <c r="AI16" s="91">
        <v>574.5</v>
      </c>
      <c r="AJ16" s="91">
        <v>574.5</v>
      </c>
      <c r="AK16" s="91">
        <v>574.5</v>
      </c>
      <c r="AL16" s="90">
        <v>574.5</v>
      </c>
      <c r="AM16" s="90">
        <v>574.5</v>
      </c>
      <c r="AN16" s="90">
        <v>574.52300000000002</v>
      </c>
      <c r="AO16" s="90">
        <v>574.5</v>
      </c>
      <c r="AP16" s="293">
        <v>574.5</v>
      </c>
      <c r="AQ16" s="319">
        <v>873.9</v>
      </c>
      <c r="AR16" s="319">
        <v>873.9</v>
      </c>
      <c r="AS16" s="319">
        <v>873.9</v>
      </c>
      <c r="AT16" s="293">
        <v>1282.9000000000001</v>
      </c>
      <c r="AU16" s="293">
        <v>1282.9000000000001</v>
      </c>
      <c r="AV16" s="1332">
        <v>1282.9000000000001</v>
      </c>
      <c r="AW16" s="319">
        <v>1282.9000000000001</v>
      </c>
      <c r="AX16" s="1332">
        <v>1282.9000000000001</v>
      </c>
      <c r="AY16" s="319">
        <v>1640.2</v>
      </c>
      <c r="AZ16" s="319">
        <v>1065.5999999999999</v>
      </c>
      <c r="BA16" s="1332">
        <v>1065.5999999999999</v>
      </c>
      <c r="BB16" s="1332">
        <v>1065.5999999999999</v>
      </c>
      <c r="BC16" s="1332">
        <v>1065.5999999999999</v>
      </c>
      <c r="BD16" s="1332">
        <v>1065.5999999999999</v>
      </c>
      <c r="BE16" s="1332">
        <v>1065.6126000000002</v>
      </c>
      <c r="BF16" s="1332">
        <v>1065.6126000000002</v>
      </c>
      <c r="BG16" s="1304">
        <v>1065.6126000000002</v>
      </c>
      <c r="BH16" s="1823"/>
    </row>
    <row r="17" spans="2:60" ht="19.5" customHeight="1">
      <c r="B17" s="74"/>
      <c r="C17" s="206"/>
      <c r="D17" s="1886" t="s">
        <v>12</v>
      </c>
      <c r="E17" s="1887"/>
      <c r="F17" s="208"/>
      <c r="H17" s="202" t="s">
        <v>380</v>
      </c>
      <c r="I17" s="248">
        <v>4122.2</v>
      </c>
      <c r="J17" s="248">
        <v>3764.5</v>
      </c>
      <c r="K17" s="248">
        <v>3716.4</v>
      </c>
      <c r="L17" s="248">
        <v>3808.5</v>
      </c>
      <c r="M17" s="248">
        <v>3800.9</v>
      </c>
      <c r="N17" s="248">
        <v>3336.4</v>
      </c>
      <c r="O17" s="248">
        <v>3351.9</v>
      </c>
      <c r="P17" s="248">
        <v>3363.2</v>
      </c>
      <c r="Q17" s="248">
        <v>3354</v>
      </c>
      <c r="R17" s="248">
        <v>3010.4</v>
      </c>
      <c r="S17" s="248">
        <v>3024.9</v>
      </c>
      <c r="T17" s="248">
        <v>3018.2</v>
      </c>
      <c r="U17" s="248">
        <v>2235.6</v>
      </c>
      <c r="V17" s="357">
        <v>1862.7</v>
      </c>
      <c r="W17" s="248">
        <v>1867.7</v>
      </c>
      <c r="X17" s="248">
        <v>1870.6</v>
      </c>
      <c r="Y17" s="248">
        <v>1873.3</v>
      </c>
      <c r="Z17" s="357">
        <v>1523.6</v>
      </c>
      <c r="AA17" s="357">
        <v>1810.6440612220003</v>
      </c>
      <c r="AB17" s="248">
        <v>1811.3975214380002</v>
      </c>
      <c r="AC17" s="248">
        <v>2126.1</v>
      </c>
      <c r="AD17" s="248">
        <v>2265.7787140710002</v>
      </c>
      <c r="AE17" s="248">
        <v>2279.9</v>
      </c>
      <c r="AF17" s="248">
        <v>2216.6</v>
      </c>
      <c r="AG17" s="248">
        <v>2200</v>
      </c>
      <c r="AH17" s="358">
        <v>2343</v>
      </c>
      <c r="AI17" s="359">
        <v>2872.8</v>
      </c>
      <c r="AJ17" s="359">
        <v>3346.6</v>
      </c>
      <c r="AK17" s="359">
        <v>4320.3999999999996</v>
      </c>
      <c r="AL17" s="358">
        <v>4668.6000000000004</v>
      </c>
      <c r="AM17" s="358">
        <v>4995.3</v>
      </c>
      <c r="AN17" s="358">
        <v>4895.6000000000004</v>
      </c>
      <c r="AO17" s="358">
        <v>5081.2</v>
      </c>
      <c r="AP17" s="358">
        <v>4984.5</v>
      </c>
      <c r="AQ17" s="359">
        <v>5290.1</v>
      </c>
      <c r="AR17" s="359">
        <v>5484</v>
      </c>
      <c r="AS17" s="359">
        <v>5269.8</v>
      </c>
      <c r="AT17" s="358">
        <v>5347.2</v>
      </c>
      <c r="AU17" s="358">
        <v>5362.9</v>
      </c>
      <c r="AV17" s="1335">
        <v>5402.1</v>
      </c>
      <c r="AW17" s="359">
        <v>5561.2</v>
      </c>
      <c r="AX17" s="1335">
        <v>5486</v>
      </c>
      <c r="AY17" s="359">
        <v>5447.2</v>
      </c>
      <c r="AZ17" s="359">
        <v>5370.6</v>
      </c>
      <c r="BA17" s="1335">
        <v>5514.9</v>
      </c>
      <c r="BB17" s="1335">
        <v>5181.3</v>
      </c>
      <c r="BC17" s="1335">
        <v>4999.3999999999996</v>
      </c>
      <c r="BD17" s="1335">
        <v>4818.6010264659999</v>
      </c>
      <c r="BE17" s="1335">
        <v>4644.278680419</v>
      </c>
      <c r="BF17" s="1335">
        <v>4271.1627405999998</v>
      </c>
      <c r="BG17" s="1461">
        <f>SUM(BG18:BG20)</f>
        <v>4088.7661484270002</v>
      </c>
      <c r="BH17" s="83"/>
    </row>
    <row r="18" spans="2:60" ht="19.5" customHeight="1">
      <c r="B18" s="74"/>
      <c r="C18" s="206"/>
      <c r="D18" s="1886" t="s">
        <v>14</v>
      </c>
      <c r="E18" s="1887"/>
      <c r="F18" s="208"/>
      <c r="H18" s="192" t="s">
        <v>381</v>
      </c>
      <c r="I18" s="90">
        <v>271.3</v>
      </c>
      <c r="J18" s="90">
        <v>278.2</v>
      </c>
      <c r="K18" s="90">
        <v>232.7</v>
      </c>
      <c r="L18" s="90">
        <v>325</v>
      </c>
      <c r="M18" s="90">
        <v>325.8</v>
      </c>
      <c r="N18" s="90">
        <v>117.9</v>
      </c>
      <c r="O18" s="90">
        <v>123.9</v>
      </c>
      <c r="P18" s="90">
        <v>118.6</v>
      </c>
      <c r="Q18" s="90">
        <v>117.8</v>
      </c>
      <c r="R18" s="90">
        <v>117.8</v>
      </c>
      <c r="S18" s="90">
        <v>127.1</v>
      </c>
      <c r="T18" s="90">
        <v>123.8</v>
      </c>
      <c r="U18" s="90">
        <v>49.2</v>
      </c>
      <c r="V18" s="91">
        <v>40.799999999999997</v>
      </c>
      <c r="W18" s="90">
        <v>45.7</v>
      </c>
      <c r="X18" s="90">
        <v>48.7</v>
      </c>
      <c r="Y18" s="90">
        <v>51.3</v>
      </c>
      <c r="Z18" s="91">
        <v>66.099999999999994</v>
      </c>
      <c r="AA18" s="91">
        <v>53.1</v>
      </c>
      <c r="AB18" s="90">
        <v>53.8</v>
      </c>
      <c r="AC18" s="90">
        <v>68.599999999999994</v>
      </c>
      <c r="AD18" s="90">
        <v>60.6</v>
      </c>
      <c r="AE18" s="90">
        <v>66.2</v>
      </c>
      <c r="AF18" s="90">
        <v>56</v>
      </c>
      <c r="AG18" s="90">
        <v>59</v>
      </c>
      <c r="AH18" s="293">
        <v>64</v>
      </c>
      <c r="AI18" s="91">
        <v>182.5</v>
      </c>
      <c r="AJ18" s="91">
        <v>268.5</v>
      </c>
      <c r="AK18" s="91">
        <v>260.10000000000002</v>
      </c>
      <c r="AL18" s="90">
        <v>258.7</v>
      </c>
      <c r="AM18" s="90">
        <v>304.2</v>
      </c>
      <c r="AN18" s="90">
        <v>245.9</v>
      </c>
      <c r="AO18" s="90">
        <v>247.4</v>
      </c>
      <c r="AP18" s="293">
        <v>253.2</v>
      </c>
      <c r="AQ18" s="319">
        <v>237.1</v>
      </c>
      <c r="AR18" s="319">
        <v>270.8</v>
      </c>
      <c r="AS18" s="319">
        <v>241.7</v>
      </c>
      <c r="AT18" s="293">
        <v>278.8</v>
      </c>
      <c r="AU18" s="293">
        <v>326.39999999999998</v>
      </c>
      <c r="AV18" s="1332">
        <v>315.10000000000002</v>
      </c>
      <c r="AW18" s="319">
        <v>583.9</v>
      </c>
      <c r="AX18" s="1332">
        <v>568.29999999999995</v>
      </c>
      <c r="AY18" s="319">
        <v>526.79999999999995</v>
      </c>
      <c r="AZ18" s="319">
        <v>504.3</v>
      </c>
      <c r="BA18" s="1332">
        <v>570.5</v>
      </c>
      <c r="BB18" s="1332">
        <v>452.7</v>
      </c>
      <c r="BC18" s="1332">
        <v>484.6</v>
      </c>
      <c r="BD18" s="1332">
        <v>465.87245909900003</v>
      </c>
      <c r="BE18" s="1332">
        <v>597.61009388900004</v>
      </c>
      <c r="BF18" s="1332">
        <v>528.69535607800003</v>
      </c>
      <c r="BG18" s="1304">
        <v>584.71463673500011</v>
      </c>
      <c r="BH18" s="83"/>
    </row>
    <row r="19" spans="2:60" ht="19.5" customHeight="1">
      <c r="B19" s="74"/>
      <c r="C19" s="206"/>
      <c r="D19" s="1886" t="s">
        <v>16</v>
      </c>
      <c r="E19" s="1887"/>
      <c r="F19" s="208"/>
      <c r="H19" s="192" t="s">
        <v>562</v>
      </c>
      <c r="I19" s="90">
        <v>3279.5</v>
      </c>
      <c r="J19" s="90">
        <v>2915.1</v>
      </c>
      <c r="K19" s="90">
        <v>2915.1</v>
      </c>
      <c r="L19" s="90">
        <v>2915.1</v>
      </c>
      <c r="M19" s="90">
        <v>2915.1</v>
      </c>
      <c r="N19" s="90">
        <v>2550.6999999999998</v>
      </c>
      <c r="O19" s="90">
        <v>2550.6999999999998</v>
      </c>
      <c r="P19" s="90">
        <v>2550.6999999999998</v>
      </c>
      <c r="Q19" s="90">
        <v>2550.6999999999998</v>
      </c>
      <c r="R19" s="90">
        <v>2186.3000000000002</v>
      </c>
      <c r="S19" s="90">
        <v>2186.3000000000002</v>
      </c>
      <c r="T19" s="90">
        <v>2186.3000000000002</v>
      </c>
      <c r="U19" s="90">
        <v>2186.3000000000002</v>
      </c>
      <c r="V19" s="91">
        <v>1821.9</v>
      </c>
      <c r="W19" s="90">
        <v>1821.9</v>
      </c>
      <c r="X19" s="90">
        <v>1821.9</v>
      </c>
      <c r="Y19" s="90">
        <v>1821.9</v>
      </c>
      <c r="Z19" s="91">
        <v>1457.5</v>
      </c>
      <c r="AA19" s="91">
        <v>1757.5</v>
      </c>
      <c r="AB19" s="90">
        <v>1757.6</v>
      </c>
      <c r="AC19" s="90">
        <v>2057.5</v>
      </c>
      <c r="AD19" s="90">
        <v>2205.1999999999998</v>
      </c>
      <c r="AE19" s="90">
        <v>2213.6999999999998</v>
      </c>
      <c r="AF19" s="90">
        <v>2160.6</v>
      </c>
      <c r="AG19" s="90">
        <v>2141</v>
      </c>
      <c r="AH19" s="293">
        <v>2279</v>
      </c>
      <c r="AI19" s="91">
        <v>2690.3</v>
      </c>
      <c r="AJ19" s="91">
        <v>3078.1</v>
      </c>
      <c r="AK19" s="91">
        <v>3983.6</v>
      </c>
      <c r="AL19" s="90">
        <v>4291.2</v>
      </c>
      <c r="AM19" s="90">
        <v>4533.5</v>
      </c>
      <c r="AN19" s="90">
        <v>4485.7</v>
      </c>
      <c r="AO19" s="90">
        <v>4486.2</v>
      </c>
      <c r="AP19" s="293">
        <v>4330.3</v>
      </c>
      <c r="AQ19" s="319">
        <v>4408.2</v>
      </c>
      <c r="AR19" s="319">
        <v>4543.1000000000004</v>
      </c>
      <c r="AS19" s="319">
        <v>4383.8999999999996</v>
      </c>
      <c r="AT19" s="293">
        <v>4418.6000000000004</v>
      </c>
      <c r="AU19" s="293">
        <v>4377.2</v>
      </c>
      <c r="AV19" s="1332">
        <v>4407.6000000000004</v>
      </c>
      <c r="AW19" s="319">
        <v>4294.8999999999996</v>
      </c>
      <c r="AX19" s="1332">
        <v>4228.2</v>
      </c>
      <c r="AY19" s="319">
        <v>4214.7</v>
      </c>
      <c r="AZ19" s="319">
        <v>4154.8999999999996</v>
      </c>
      <c r="BA19" s="1332">
        <v>4224.2</v>
      </c>
      <c r="BB19" s="1332">
        <v>4009.2</v>
      </c>
      <c r="BC19" s="1332">
        <v>3784.4</v>
      </c>
      <c r="BD19" s="1332">
        <v>3719.694</v>
      </c>
      <c r="BE19" s="1332">
        <v>3461.3829999999998</v>
      </c>
      <c r="BF19" s="1332">
        <v>3197.7719999999999</v>
      </c>
      <c r="BG19" s="1304">
        <v>3008</v>
      </c>
      <c r="BH19" s="83"/>
    </row>
    <row r="20" spans="2:60" ht="19.5" customHeight="1">
      <c r="B20" s="74"/>
      <c r="C20" s="206"/>
      <c r="D20" s="1886" t="s">
        <v>19</v>
      </c>
      <c r="E20" s="1887"/>
      <c r="F20" s="208"/>
      <c r="H20" s="446" t="s">
        <v>377</v>
      </c>
      <c r="I20" s="97">
        <v>571.5</v>
      </c>
      <c r="J20" s="97">
        <v>571.20000000000005</v>
      </c>
      <c r="K20" s="97">
        <v>568.6</v>
      </c>
      <c r="L20" s="97">
        <v>568.29999999999995</v>
      </c>
      <c r="M20" s="97">
        <v>560.1</v>
      </c>
      <c r="N20" s="97">
        <v>667.7</v>
      </c>
      <c r="O20" s="97">
        <v>677.4</v>
      </c>
      <c r="P20" s="97">
        <v>693.9</v>
      </c>
      <c r="Q20" s="97">
        <v>685.5</v>
      </c>
      <c r="R20" s="97">
        <v>706.2</v>
      </c>
      <c r="S20" s="97">
        <v>711.5</v>
      </c>
      <c r="T20" s="97">
        <v>708.1</v>
      </c>
      <c r="U20" s="97">
        <v>0</v>
      </c>
      <c r="V20" s="98">
        <v>0</v>
      </c>
      <c r="W20" s="97">
        <v>0</v>
      </c>
      <c r="X20" s="97">
        <v>0</v>
      </c>
      <c r="Y20" s="97">
        <v>0</v>
      </c>
      <c r="Z20" s="98">
        <v>0</v>
      </c>
      <c r="AA20" s="98">
        <v>0</v>
      </c>
      <c r="AB20" s="97">
        <v>0</v>
      </c>
      <c r="AC20" s="97">
        <v>0</v>
      </c>
      <c r="AD20" s="97">
        <v>0</v>
      </c>
      <c r="AE20" s="97">
        <v>0</v>
      </c>
      <c r="AF20" s="97">
        <v>0</v>
      </c>
      <c r="AG20" s="97">
        <v>0</v>
      </c>
      <c r="AH20" s="447">
        <v>0</v>
      </c>
      <c r="AI20" s="98">
        <v>0</v>
      </c>
      <c r="AJ20" s="98">
        <v>0</v>
      </c>
      <c r="AK20" s="98">
        <v>76.7</v>
      </c>
      <c r="AL20" s="97">
        <v>118.7</v>
      </c>
      <c r="AM20" s="97">
        <v>157.6</v>
      </c>
      <c r="AN20" s="97">
        <v>164</v>
      </c>
      <c r="AO20" s="97">
        <v>347.6</v>
      </c>
      <c r="AP20" s="447">
        <v>401</v>
      </c>
      <c r="AQ20" s="662">
        <v>644.79999999999995</v>
      </c>
      <c r="AR20" s="662">
        <v>670.1</v>
      </c>
      <c r="AS20" s="662">
        <v>644.20000000000005</v>
      </c>
      <c r="AT20" s="447">
        <v>649.79999999999995</v>
      </c>
      <c r="AU20" s="447">
        <v>659.3</v>
      </c>
      <c r="AV20" s="1378">
        <v>679.4</v>
      </c>
      <c r="AW20" s="662">
        <v>682.4</v>
      </c>
      <c r="AX20" s="1378">
        <v>689.4</v>
      </c>
      <c r="AY20" s="662">
        <v>705.7</v>
      </c>
      <c r="AZ20" s="662">
        <v>711.4</v>
      </c>
      <c r="BA20" s="1378">
        <v>720.2</v>
      </c>
      <c r="BB20" s="1378">
        <v>719.4</v>
      </c>
      <c r="BC20" s="1378">
        <v>730.4</v>
      </c>
      <c r="BD20" s="1378">
        <v>633.03456736700002</v>
      </c>
      <c r="BE20" s="1378">
        <v>585.28558652999993</v>
      </c>
      <c r="BF20" s="1378">
        <v>544.69540086099994</v>
      </c>
      <c r="BG20" s="1462">
        <v>496.05151169199996</v>
      </c>
      <c r="BH20" s="83"/>
    </row>
    <row r="21" spans="2:60" ht="19.5" customHeight="1">
      <c r="B21" s="74"/>
      <c r="C21" s="206"/>
      <c r="D21" s="1886" t="s">
        <v>21</v>
      </c>
      <c r="E21" s="1887"/>
      <c r="F21" s="208"/>
      <c r="H21" s="449" t="s">
        <v>384</v>
      </c>
      <c r="I21" s="450">
        <v>22624.1</v>
      </c>
      <c r="J21" s="450">
        <v>22542.1</v>
      </c>
      <c r="K21" s="450">
        <v>22867.1</v>
      </c>
      <c r="L21" s="450">
        <v>23381.1</v>
      </c>
      <c r="M21" s="450">
        <v>23421.8</v>
      </c>
      <c r="N21" s="450">
        <v>23497.9</v>
      </c>
      <c r="O21" s="450">
        <v>23690</v>
      </c>
      <c r="P21" s="450">
        <v>23964.1</v>
      </c>
      <c r="Q21" s="450">
        <v>23685.8</v>
      </c>
      <c r="R21" s="450">
        <v>23632.6</v>
      </c>
      <c r="S21" s="450">
        <v>23989.200000000001</v>
      </c>
      <c r="T21" s="450">
        <v>24427.200000000001</v>
      </c>
      <c r="U21" s="450">
        <v>24578.862000000001</v>
      </c>
      <c r="V21" s="451">
        <v>25003.200000000001</v>
      </c>
      <c r="W21" s="450">
        <v>25607</v>
      </c>
      <c r="X21" s="450">
        <v>26282.1</v>
      </c>
      <c r="Y21" s="450">
        <v>25913.7</v>
      </c>
      <c r="Z21" s="451">
        <v>26353</v>
      </c>
      <c r="AA21" s="451">
        <v>27311.610882650002</v>
      </c>
      <c r="AB21" s="451">
        <v>28006.1</v>
      </c>
      <c r="AC21" s="450">
        <v>27694.178022694996</v>
      </c>
      <c r="AD21" s="450">
        <v>28437.217255300991</v>
      </c>
      <c r="AE21" s="450">
        <v>29102.5</v>
      </c>
      <c r="AF21" s="450">
        <v>30201.200000000001</v>
      </c>
      <c r="AG21" s="450">
        <v>29809.7</v>
      </c>
      <c r="AH21" s="452">
        <v>30323.1</v>
      </c>
      <c r="AI21" s="451">
        <v>31032</v>
      </c>
      <c r="AJ21" s="451">
        <v>31633.9</v>
      </c>
      <c r="AK21" s="451">
        <v>32554.7</v>
      </c>
      <c r="AL21" s="450">
        <v>33552.300000000003</v>
      </c>
      <c r="AM21" s="450">
        <v>34710.1</v>
      </c>
      <c r="AN21" s="450">
        <v>36495.194000000003</v>
      </c>
      <c r="AO21" s="450">
        <v>35572.400000000001</v>
      </c>
      <c r="AP21" s="452">
        <v>36042.199999999997</v>
      </c>
      <c r="AQ21" s="663">
        <v>36552.9</v>
      </c>
      <c r="AR21" s="663">
        <v>37286.1</v>
      </c>
      <c r="AS21" s="663">
        <v>36233</v>
      </c>
      <c r="AT21" s="452">
        <v>37941.599999999999</v>
      </c>
      <c r="AU21" s="452">
        <v>38503.4</v>
      </c>
      <c r="AV21" s="1379">
        <v>39615.599999999999</v>
      </c>
      <c r="AW21" s="663">
        <v>39039.9</v>
      </c>
      <c r="AX21" s="1379">
        <v>39391.5</v>
      </c>
      <c r="AY21" s="663">
        <v>40738.300000000003</v>
      </c>
      <c r="AZ21" s="663">
        <v>41335.800000000003</v>
      </c>
      <c r="BA21" s="1379">
        <v>40573.9</v>
      </c>
      <c r="BB21" s="1379">
        <v>41356.6</v>
      </c>
      <c r="BC21" s="1379">
        <v>42350</v>
      </c>
      <c r="BD21" s="1379">
        <v>43223.5</v>
      </c>
      <c r="BE21" s="1379">
        <v>41604.454442307993</v>
      </c>
      <c r="BF21" s="1379">
        <v>42226.995304283999</v>
      </c>
      <c r="BG21" s="1463">
        <v>41688.645301697012</v>
      </c>
      <c r="BH21" s="83"/>
    </row>
    <row r="22" spans="2:60" ht="19.5" customHeight="1">
      <c r="B22" s="74"/>
      <c r="C22" s="206"/>
      <c r="D22" s="1886" t="s">
        <v>23</v>
      </c>
      <c r="E22" s="1887"/>
      <c r="F22" s="208"/>
      <c r="H22" s="202" t="s">
        <v>385</v>
      </c>
      <c r="I22" s="454">
        <v>146742.79999999999</v>
      </c>
      <c r="J22" s="454">
        <v>146543.1</v>
      </c>
      <c r="K22" s="454">
        <v>146216.5</v>
      </c>
      <c r="L22" s="454">
        <v>146732.9</v>
      </c>
      <c r="M22" s="454">
        <v>146689.79999999999</v>
      </c>
      <c r="N22" s="454">
        <v>143529.20000000001</v>
      </c>
      <c r="O22" s="454">
        <v>144442.5</v>
      </c>
      <c r="P22" s="454">
        <v>148450</v>
      </c>
      <c r="Q22" s="454">
        <v>147972.9</v>
      </c>
      <c r="R22" s="454">
        <v>149457.5</v>
      </c>
      <c r="S22" s="454">
        <v>150586</v>
      </c>
      <c r="T22" s="454">
        <v>149056.5</v>
      </c>
      <c r="U22" s="454">
        <v>150648.5</v>
      </c>
      <c r="V22" s="455">
        <v>150139.9</v>
      </c>
      <c r="W22" s="454">
        <v>154834.4</v>
      </c>
      <c r="X22" s="454">
        <v>162454.9</v>
      </c>
      <c r="Y22" s="454">
        <v>161824.70000000001</v>
      </c>
      <c r="Z22" s="455">
        <v>166671.29999999999</v>
      </c>
      <c r="AA22" s="455">
        <v>171532.08932287808</v>
      </c>
      <c r="AB22" s="455">
        <v>178254.6</v>
      </c>
      <c r="AC22" s="454">
        <v>178433.2626457813</v>
      </c>
      <c r="AD22" s="454">
        <v>180482.8</v>
      </c>
      <c r="AE22" s="454">
        <v>182244.8</v>
      </c>
      <c r="AF22" s="454">
        <v>183915.3</v>
      </c>
      <c r="AG22" s="454">
        <v>188075.2</v>
      </c>
      <c r="AH22" s="456">
        <v>202054.3</v>
      </c>
      <c r="AI22" s="455">
        <v>215730.1</v>
      </c>
      <c r="AJ22" s="455">
        <v>183907.7</v>
      </c>
      <c r="AK22" s="455">
        <v>183148.3</v>
      </c>
      <c r="AL22" s="454">
        <v>181436.9</v>
      </c>
      <c r="AM22" s="454">
        <v>183445.8</v>
      </c>
      <c r="AN22" s="454">
        <v>195347.742</v>
      </c>
      <c r="AO22" s="454">
        <v>203569.3</v>
      </c>
      <c r="AP22" s="456">
        <v>203602.3</v>
      </c>
      <c r="AQ22" s="455">
        <v>209767.7</v>
      </c>
      <c r="AR22" s="455">
        <v>221546.3</v>
      </c>
      <c r="AS22" s="455">
        <v>207557.9</v>
      </c>
      <c r="AT22" s="454">
        <v>204730.8</v>
      </c>
      <c r="AU22" s="454">
        <v>208705.9</v>
      </c>
      <c r="AV22" s="1351">
        <v>215783.5</v>
      </c>
      <c r="AW22" s="455">
        <v>215962.2</v>
      </c>
      <c r="AX22" s="1351">
        <v>227062.9</v>
      </c>
      <c r="AY22" s="455">
        <v>228814.9</v>
      </c>
      <c r="AZ22" s="455">
        <v>227290.2</v>
      </c>
      <c r="BA22" s="1351">
        <v>234435.9</v>
      </c>
      <c r="BB22" s="1351">
        <v>235489.1</v>
      </c>
      <c r="BC22" s="1351">
        <v>236376.3</v>
      </c>
      <c r="BD22" s="1351">
        <v>241271.3</v>
      </c>
      <c r="BE22" s="1351">
        <v>240739.87245844086</v>
      </c>
      <c r="BF22" s="1351">
        <v>247011.95742066225</v>
      </c>
      <c r="BG22" s="1464">
        <v>249418.58513064118</v>
      </c>
      <c r="BH22" s="83"/>
    </row>
    <row r="23" spans="2:60" ht="19.5" customHeight="1">
      <c r="B23" s="71"/>
      <c r="C23" s="206"/>
      <c r="D23" s="1886" t="s">
        <v>22</v>
      </c>
      <c r="E23" s="1887"/>
      <c r="F23" s="208"/>
      <c r="H23" s="458" t="s">
        <v>563</v>
      </c>
      <c r="I23" s="308">
        <v>0.15417519632990512</v>
      </c>
      <c r="J23" s="308">
        <v>0.15382573454499049</v>
      </c>
      <c r="K23" s="308">
        <v>0.15639206245533163</v>
      </c>
      <c r="L23" s="308">
        <v>0.159344632321722</v>
      </c>
      <c r="M23" s="308">
        <v>0.15966890676788709</v>
      </c>
      <c r="N23" s="308">
        <v>0.16371511859607663</v>
      </c>
      <c r="O23" s="308">
        <v>0.16400990013327102</v>
      </c>
      <c r="P23" s="308">
        <v>0.16142876389356683</v>
      </c>
      <c r="Q23" s="308">
        <v>0.16006849902921413</v>
      </c>
      <c r="R23" s="308">
        <v>0.15812254319789906</v>
      </c>
      <c r="S23" s="308">
        <v>0.15930564594318197</v>
      </c>
      <c r="T23" s="308">
        <v>0.16387879763713761</v>
      </c>
      <c r="U23" s="308">
        <v>0.16315371211794344</v>
      </c>
      <c r="V23" s="367">
        <v>0.16653268051996839</v>
      </c>
      <c r="W23" s="308">
        <v>0.16538314483086447</v>
      </c>
      <c r="X23" s="308">
        <v>0.16178090042220949</v>
      </c>
      <c r="Y23" s="308">
        <v>0.16013439233936475</v>
      </c>
      <c r="Z23" s="367">
        <v>0.15811360444179653</v>
      </c>
      <c r="AA23" s="367">
        <v>0.15922158349765592</v>
      </c>
      <c r="AB23" s="367">
        <v>0.157113035069298</v>
      </c>
      <c r="AC23" s="308">
        <v>0.15520748548813115</v>
      </c>
      <c r="AD23" s="308">
        <v>0.15756192421272827</v>
      </c>
      <c r="AE23" s="308">
        <v>0.15968905559994032</v>
      </c>
      <c r="AF23" s="308">
        <v>0.16421254784131609</v>
      </c>
      <c r="AG23" s="308">
        <v>0.15852561225423148</v>
      </c>
      <c r="AH23" s="368">
        <v>0.15010000000000001</v>
      </c>
      <c r="AI23" s="367">
        <v>0.14380000000000001</v>
      </c>
      <c r="AJ23" s="367">
        <v>0.17199999999999999</v>
      </c>
      <c r="AK23" s="367">
        <v>0.17780000000000001</v>
      </c>
      <c r="AL23" s="308">
        <v>0.18490000000000001</v>
      </c>
      <c r="AM23" s="308">
        <v>0.18920000000000001</v>
      </c>
      <c r="AN23" s="308">
        <v>0.18679999999999999</v>
      </c>
      <c r="AO23" s="308">
        <v>0.17469999999999999</v>
      </c>
      <c r="AP23" s="368">
        <v>0.17699999999999999</v>
      </c>
      <c r="AQ23" s="367">
        <v>0.17430000000000001</v>
      </c>
      <c r="AR23" s="367">
        <v>0.16830000000000001</v>
      </c>
      <c r="AS23" s="367">
        <v>0.17460000000000001</v>
      </c>
      <c r="AT23" s="308">
        <v>0.18529999999999999</v>
      </c>
      <c r="AU23" s="308">
        <v>0.1845</v>
      </c>
      <c r="AV23" s="1337">
        <v>0.18360000000000001</v>
      </c>
      <c r="AW23" s="367">
        <v>0.18079999999999999</v>
      </c>
      <c r="AX23" s="1337">
        <v>0.17349999999999999</v>
      </c>
      <c r="AY23" s="367">
        <v>0.17799999999999999</v>
      </c>
      <c r="AZ23" s="367">
        <v>0.18190000000000001</v>
      </c>
      <c r="BA23" s="1337">
        <v>0.1731</v>
      </c>
      <c r="BB23" s="1337">
        <v>0.17560000000000001</v>
      </c>
      <c r="BC23" s="1337">
        <v>0.1792</v>
      </c>
      <c r="BD23" s="1337">
        <v>0.17910000000000001</v>
      </c>
      <c r="BE23" s="1337">
        <v>0.17280000000000001</v>
      </c>
      <c r="BF23" s="1337">
        <v>0.17100000000000001</v>
      </c>
      <c r="BG23" s="1465">
        <v>0.1671</v>
      </c>
      <c r="BH23" s="83"/>
    </row>
    <row r="24" spans="2:60" ht="19.5" customHeight="1">
      <c r="B24" s="71"/>
      <c r="C24" s="206"/>
      <c r="D24" s="1886" t="s">
        <v>28</v>
      </c>
      <c r="E24" s="1887"/>
      <c r="F24" s="208"/>
      <c r="H24" s="459" t="s">
        <v>387</v>
      </c>
      <c r="I24" s="172">
        <v>0.12608318772709803</v>
      </c>
      <c r="J24" s="172">
        <v>0.12813704637065818</v>
      </c>
      <c r="K24" s="172">
        <v>0.13097495836653184</v>
      </c>
      <c r="L24" s="172">
        <v>0.13338998956607551</v>
      </c>
      <c r="M24" s="172">
        <v>0.13375708467800762</v>
      </c>
      <c r="N24" s="172">
        <v>0.14046967446345413</v>
      </c>
      <c r="O24" s="172">
        <v>0.14080343389237931</v>
      </c>
      <c r="P24" s="172">
        <v>0.13877332435163356</v>
      </c>
      <c r="Q24" s="172">
        <v>0.13740218648144356</v>
      </c>
      <c r="R24" s="172">
        <v>0.13798103139688539</v>
      </c>
      <c r="S24" s="172">
        <v>0.13921878527884399</v>
      </c>
      <c r="T24" s="172">
        <v>0.14363009999563925</v>
      </c>
      <c r="U24" s="172">
        <v>0.14831416841189923</v>
      </c>
      <c r="V24" s="371">
        <v>0.1541255855372223</v>
      </c>
      <c r="W24" s="172">
        <v>0.15332122577411739</v>
      </c>
      <c r="X24" s="172">
        <v>0.15026570451245239</v>
      </c>
      <c r="Y24" s="172">
        <v>0.14855828560164178</v>
      </c>
      <c r="Z24" s="371">
        <v>0.14897225857121174</v>
      </c>
      <c r="AA24" s="371">
        <v>0.14866586725605058</v>
      </c>
      <c r="AB24" s="371">
        <v>0.14695121080613999</v>
      </c>
      <c r="AC24" s="172">
        <v>0.14329163944927453</v>
      </c>
      <c r="AD24" s="172">
        <v>0.14500793727285921</v>
      </c>
      <c r="AE24" s="172">
        <v>0.14717895928992214</v>
      </c>
      <c r="AF24" s="172">
        <v>0.15216026072871588</v>
      </c>
      <c r="AG24" s="172">
        <v>0.14682667988351589</v>
      </c>
      <c r="AH24" s="372">
        <v>0.13850000000000001</v>
      </c>
      <c r="AI24" s="371">
        <v>0.1305</v>
      </c>
      <c r="AJ24" s="371">
        <v>0.15379999999999999</v>
      </c>
      <c r="AK24" s="371">
        <v>0.1542</v>
      </c>
      <c r="AL24" s="172">
        <v>0.15920000000000001</v>
      </c>
      <c r="AM24" s="172">
        <v>0.16200000000000001</v>
      </c>
      <c r="AN24" s="172">
        <v>0.1618</v>
      </c>
      <c r="AO24" s="172">
        <v>0.14979999999999999</v>
      </c>
      <c r="AP24" s="372">
        <v>0.1525</v>
      </c>
      <c r="AQ24" s="371">
        <v>0.14899999999999999</v>
      </c>
      <c r="AR24" s="371">
        <v>0.14349999999999999</v>
      </c>
      <c r="AS24" s="371">
        <v>0.1492</v>
      </c>
      <c r="AT24" s="172">
        <v>0.15920000000000001</v>
      </c>
      <c r="AU24" s="172">
        <v>0.1588</v>
      </c>
      <c r="AV24" s="1339">
        <v>0.15859999999999999</v>
      </c>
      <c r="AW24" s="371">
        <v>0.155</v>
      </c>
      <c r="AX24" s="1339">
        <v>0.14929999999999999</v>
      </c>
      <c r="AY24" s="371">
        <v>0.1542</v>
      </c>
      <c r="AZ24" s="371">
        <v>0.15820000000000001</v>
      </c>
      <c r="BA24" s="1339">
        <v>0.14949999999999999</v>
      </c>
      <c r="BB24" s="1339">
        <v>0.15359999999999999</v>
      </c>
      <c r="BC24" s="1339">
        <v>0.158</v>
      </c>
      <c r="BD24" s="1339">
        <v>0.15920000000000001</v>
      </c>
      <c r="BE24" s="1339">
        <v>0.1535</v>
      </c>
      <c r="BF24" s="1339">
        <v>0.1537</v>
      </c>
      <c r="BG24" s="1466">
        <v>0.1507</v>
      </c>
      <c r="BH24" s="83"/>
    </row>
    <row r="25" spans="2:60" ht="19.5" customHeight="1">
      <c r="B25" s="71"/>
      <c r="C25" s="206"/>
      <c r="D25" s="1884" t="s">
        <v>26</v>
      </c>
      <c r="E25" s="1884"/>
      <c r="F25" s="1884"/>
      <c r="H25" s="459" t="s">
        <v>388</v>
      </c>
      <c r="I25" s="308">
        <v>0.12608318772709803</v>
      </c>
      <c r="J25" s="308">
        <v>0.12813704637065818</v>
      </c>
      <c r="K25" s="308">
        <v>0.13097495836653184</v>
      </c>
      <c r="L25" s="308">
        <v>0.13338998956607551</v>
      </c>
      <c r="M25" s="308">
        <v>0.13375708467800762</v>
      </c>
      <c r="N25" s="308">
        <v>0.14046967446345413</v>
      </c>
      <c r="O25" s="308">
        <v>0.14080343389237931</v>
      </c>
      <c r="P25" s="308">
        <v>0.13877332435163356</v>
      </c>
      <c r="Q25" s="308">
        <v>0.13740218648144356</v>
      </c>
      <c r="R25" s="308">
        <v>0.13798103139688539</v>
      </c>
      <c r="S25" s="308">
        <v>0.13921878527884399</v>
      </c>
      <c r="T25" s="308">
        <v>0.14363009999563925</v>
      </c>
      <c r="U25" s="308">
        <v>0.14831416841189923</v>
      </c>
      <c r="V25" s="367">
        <v>0.1541255855372223</v>
      </c>
      <c r="W25" s="308">
        <v>0.15332122577411739</v>
      </c>
      <c r="X25" s="308">
        <v>0.15026570451245239</v>
      </c>
      <c r="Y25" s="308">
        <v>0.14855828560164178</v>
      </c>
      <c r="Z25" s="367">
        <v>0.14897225857121174</v>
      </c>
      <c r="AA25" s="367">
        <v>0.14866586725605058</v>
      </c>
      <c r="AB25" s="367">
        <v>0.14695121080613999</v>
      </c>
      <c r="AC25" s="308">
        <v>0.14329163944927453</v>
      </c>
      <c r="AD25" s="308">
        <v>0.14500793727285921</v>
      </c>
      <c r="AE25" s="308">
        <v>0.14717895928992214</v>
      </c>
      <c r="AF25" s="308">
        <v>0.14901914087626209</v>
      </c>
      <c r="AG25" s="308">
        <v>0.14369999999999999</v>
      </c>
      <c r="AH25" s="368">
        <v>0.1356</v>
      </c>
      <c r="AI25" s="367">
        <v>0.12790000000000001</v>
      </c>
      <c r="AJ25" s="367">
        <v>0.1507</v>
      </c>
      <c r="AK25" s="367">
        <v>0.151</v>
      </c>
      <c r="AL25" s="308">
        <v>0.156</v>
      </c>
      <c r="AM25" s="308">
        <v>0.1588</v>
      </c>
      <c r="AN25" s="308">
        <v>0.1588</v>
      </c>
      <c r="AO25" s="308">
        <v>0.14699999999999999</v>
      </c>
      <c r="AP25" s="368">
        <v>0.1497</v>
      </c>
      <c r="AQ25" s="367">
        <v>0.1449</v>
      </c>
      <c r="AR25" s="367">
        <v>0.1396</v>
      </c>
      <c r="AS25" s="367">
        <v>0.14499999999999999</v>
      </c>
      <c r="AT25" s="308">
        <v>0.15290000000000001</v>
      </c>
      <c r="AU25" s="308">
        <v>0.15260000000000001</v>
      </c>
      <c r="AV25" s="1337">
        <v>0.15260000000000001</v>
      </c>
      <c r="AW25" s="367">
        <v>0.14910000000000001</v>
      </c>
      <c r="AX25" s="1337">
        <v>0.14369999999999999</v>
      </c>
      <c r="AY25" s="367">
        <v>0.14710000000000001</v>
      </c>
      <c r="AZ25" s="367">
        <v>0.1535</v>
      </c>
      <c r="BA25" s="1337">
        <v>0.14499999999999999</v>
      </c>
      <c r="BB25" s="1337">
        <v>0.14910000000000001</v>
      </c>
      <c r="BC25" s="1337">
        <v>0.1535</v>
      </c>
      <c r="BD25" s="1337">
        <v>0.15479999999999999</v>
      </c>
      <c r="BE25" s="1337">
        <v>0.14910000000000001</v>
      </c>
      <c r="BF25" s="1337">
        <v>0.14929999999999999</v>
      </c>
      <c r="BG25" s="1465">
        <v>0.14649999999999999</v>
      </c>
      <c r="BH25" s="83"/>
    </row>
    <row r="26" spans="2:60" ht="19.5" customHeight="1">
      <c r="B26" s="71"/>
      <c r="C26" s="206"/>
      <c r="D26" s="1886" t="s">
        <v>30</v>
      </c>
      <c r="E26" s="1887"/>
      <c r="F26" s="208"/>
      <c r="H26" s="664" t="s">
        <v>389</v>
      </c>
      <c r="I26" s="382">
        <v>2.8091327138367268E-2</v>
      </c>
      <c r="J26" s="382">
        <v>2.5688688174332328E-2</v>
      </c>
      <c r="K26" s="382">
        <v>2.5417104088799828E-2</v>
      </c>
      <c r="L26" s="382">
        <v>2.5955324266064395E-2</v>
      </c>
      <c r="M26" s="382">
        <v>2.5911140379222007E-2</v>
      </c>
      <c r="N26" s="382">
        <v>2.324544413262249E-2</v>
      </c>
      <c r="O26" s="382">
        <v>2.3205773923879746E-2</v>
      </c>
      <c r="P26" s="382">
        <v>2.265543954193331E-2</v>
      </c>
      <c r="Q26" s="382">
        <v>2.2666312547770573E-2</v>
      </c>
      <c r="R26" s="382">
        <v>2.0142180887543281E-2</v>
      </c>
      <c r="S26" s="382">
        <v>2.0087524736695311E-2</v>
      </c>
      <c r="T26" s="382">
        <v>2.0248697641498357E-2</v>
      </c>
      <c r="U26" s="382">
        <v>1.4839842414627427E-2</v>
      </c>
      <c r="V26" s="383">
        <v>1.2406428937277832E-2</v>
      </c>
      <c r="W26" s="382">
        <v>1.2062564908056609E-2</v>
      </c>
      <c r="X26" s="382">
        <v>1.1514580354301409E-2</v>
      </c>
      <c r="Y26" s="382">
        <v>1.1576106737722979E-2</v>
      </c>
      <c r="Z26" s="383">
        <v>9.1419458539052628E-3</v>
      </c>
      <c r="AA26" s="383">
        <v>1.0555716241605331E-2</v>
      </c>
      <c r="AB26" s="383">
        <v>1.0169805749232118E-2</v>
      </c>
      <c r="AC26" s="382">
        <v>1.1915846038856643E-2</v>
      </c>
      <c r="AD26" s="382">
        <v>1.2553986939869064E-2</v>
      </c>
      <c r="AE26" s="382">
        <v>1.2510096310018174E-2</v>
      </c>
      <c r="AF26" s="382">
        <v>1.2052287112600202E-2</v>
      </c>
      <c r="AG26" s="382">
        <v>1.1698932370715604E-2</v>
      </c>
      <c r="AH26" s="382">
        <v>1.1599999999999999E-2</v>
      </c>
      <c r="AI26" s="383">
        <v>1.3299999999999999E-2</v>
      </c>
      <c r="AJ26" s="383">
        <v>1.8200000000000001E-2</v>
      </c>
      <c r="AK26" s="383">
        <v>2.3599999999999999E-2</v>
      </c>
      <c r="AL26" s="382">
        <v>2.5700000000000001E-2</v>
      </c>
      <c r="AM26" s="382">
        <v>2.7199999999999998E-2</v>
      </c>
      <c r="AN26" s="382">
        <v>2.5100000000000001E-2</v>
      </c>
      <c r="AO26" s="382">
        <v>2.5000000000000001E-2</v>
      </c>
      <c r="AP26" s="384">
        <v>2.4500000000000001E-2</v>
      </c>
      <c r="AQ26" s="383">
        <v>2.52E-2</v>
      </c>
      <c r="AR26" s="383">
        <v>2.4799999999999999E-2</v>
      </c>
      <c r="AS26" s="383">
        <v>2.5399999999999999E-2</v>
      </c>
      <c r="AT26" s="382">
        <v>2.6100000000000002E-2</v>
      </c>
      <c r="AU26" s="382">
        <v>2.5700000000000001E-2</v>
      </c>
      <c r="AV26" s="1342">
        <v>2.5000000000000001E-2</v>
      </c>
      <c r="AW26" s="383">
        <v>2.58E-2</v>
      </c>
      <c r="AX26" s="1342">
        <v>2.4199999999999999E-2</v>
      </c>
      <c r="AY26" s="383">
        <v>2.3800000000000002E-2</v>
      </c>
      <c r="AZ26" s="383">
        <v>2.3599999999999999E-2</v>
      </c>
      <c r="BA26" s="1342">
        <v>2.35E-2</v>
      </c>
      <c r="BB26" s="1342">
        <v>2.1999999999999999E-2</v>
      </c>
      <c r="BC26" s="1342">
        <v>2.12E-2</v>
      </c>
      <c r="BD26" s="1342">
        <v>0.02</v>
      </c>
      <c r="BE26" s="1342">
        <v>1.9300000000000001E-2</v>
      </c>
      <c r="BF26" s="1342">
        <v>1.7299999999999999E-2</v>
      </c>
      <c r="BG26" s="1467">
        <v>1.6400000000000001E-2</v>
      </c>
      <c r="BH26" s="83"/>
    </row>
    <row r="27" spans="2:60" ht="19.5" customHeight="1">
      <c r="B27" s="71"/>
      <c r="C27" s="206"/>
      <c r="D27" s="1886" t="s">
        <v>33</v>
      </c>
      <c r="E27" s="1887"/>
      <c r="F27" s="208"/>
      <c r="H27" s="460" t="s">
        <v>390</v>
      </c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136"/>
      <c r="Y27" s="136"/>
      <c r="Z27" s="136"/>
      <c r="AA27" s="136"/>
      <c r="AB27" s="137"/>
      <c r="AC27" s="136"/>
      <c r="AD27" s="136"/>
      <c r="AN27" s="464"/>
      <c r="AO27" s="464"/>
      <c r="AP27" s="464"/>
      <c r="AQ27" s="464"/>
      <c r="AR27" s="464"/>
      <c r="AS27" s="464"/>
      <c r="AT27" s="464"/>
      <c r="AU27" s="464"/>
      <c r="AV27" s="464"/>
      <c r="AW27" s="464"/>
      <c r="AX27" s="1486"/>
      <c r="AY27" s="464"/>
      <c r="AZ27" s="464"/>
      <c r="BA27" s="1486"/>
      <c r="BB27" s="1486"/>
      <c r="BC27" s="464"/>
      <c r="BD27" s="464"/>
      <c r="BE27" s="464"/>
      <c r="BF27" s="1486"/>
      <c r="BG27" s="464"/>
      <c r="BH27" s="83"/>
    </row>
    <row r="28" spans="2:60" ht="19.5" customHeight="1">
      <c r="B28" s="71"/>
      <c r="C28" s="1875"/>
      <c r="D28" s="1875"/>
      <c r="E28" s="1876"/>
      <c r="F28" s="56"/>
      <c r="H28" s="135"/>
      <c r="I28" s="285"/>
      <c r="J28" s="285"/>
      <c r="K28" s="285"/>
      <c r="L28" s="285"/>
      <c r="M28" s="285"/>
      <c r="N28" s="285"/>
      <c r="O28" s="285"/>
      <c r="P28" s="285"/>
      <c r="Q28" s="285"/>
      <c r="R28" s="285"/>
      <c r="S28" s="285"/>
      <c r="T28" s="285"/>
      <c r="U28" s="285"/>
      <c r="V28" s="285"/>
      <c r="W28" s="285"/>
      <c r="X28" s="285"/>
      <c r="Y28" s="285"/>
      <c r="Z28" s="665"/>
      <c r="AA28" s="665"/>
      <c r="AB28" s="666"/>
      <c r="AC28" s="665"/>
      <c r="AD28" s="665"/>
      <c r="AE28" s="667"/>
      <c r="AF28" s="667"/>
      <c r="AG28" s="667"/>
      <c r="AH28" s="667"/>
      <c r="AI28" s="667"/>
      <c r="AJ28" s="667"/>
      <c r="AK28" s="667"/>
      <c r="AL28" s="667"/>
      <c r="AM28" s="667"/>
      <c r="AN28" s="667"/>
      <c r="AO28" s="667"/>
      <c r="AP28" s="667"/>
      <c r="AQ28" s="667"/>
      <c r="AR28" s="667"/>
      <c r="AS28" s="667"/>
      <c r="AT28" s="667"/>
      <c r="AU28" s="667"/>
      <c r="AV28" s="667"/>
      <c r="AW28" s="667"/>
      <c r="AX28" s="1496"/>
      <c r="AY28" s="667"/>
      <c r="AZ28" s="667"/>
      <c r="BA28" s="667"/>
      <c r="BB28" s="1496"/>
      <c r="BC28" s="667"/>
      <c r="BD28" s="667"/>
      <c r="BE28" s="667"/>
      <c r="BF28" s="1496"/>
      <c r="BG28" s="667"/>
    </row>
    <row r="29" spans="2:60" ht="19.5" customHeight="1">
      <c r="B29" s="245"/>
      <c r="C29" s="1875" t="s">
        <v>7</v>
      </c>
      <c r="D29" s="1875"/>
      <c r="E29" s="1890"/>
      <c r="F29" s="75"/>
      <c r="H29" s="467"/>
      <c r="I29" s="179"/>
      <c r="J29" s="179"/>
      <c r="K29" s="179"/>
      <c r="L29" s="179"/>
      <c r="M29" s="179"/>
      <c r="N29" s="179"/>
      <c r="O29" s="179"/>
      <c r="P29" s="179"/>
      <c r="Q29" s="179"/>
      <c r="R29" s="179"/>
      <c r="S29" s="179"/>
      <c r="T29" s="179"/>
      <c r="U29" s="179"/>
      <c r="V29" s="179"/>
      <c r="Z29" s="149"/>
      <c r="AA29" s="149"/>
      <c r="AB29" s="668"/>
      <c r="AC29" s="667"/>
      <c r="AD29" s="667"/>
      <c r="AE29" s="667"/>
      <c r="AF29" s="667"/>
      <c r="AG29" s="667"/>
      <c r="AH29" s="667"/>
      <c r="AI29" s="667"/>
      <c r="AJ29" s="667"/>
      <c r="AK29" s="667"/>
      <c r="AL29" s="667"/>
      <c r="AM29" s="667"/>
      <c r="AN29" s="667"/>
      <c r="AO29" s="667"/>
      <c r="AP29" s="667"/>
      <c r="AQ29" s="667"/>
      <c r="AR29" s="667"/>
      <c r="AS29" s="667"/>
      <c r="AT29" s="667"/>
      <c r="AU29" s="667"/>
      <c r="AV29" s="667"/>
      <c r="AW29" s="667"/>
      <c r="AX29" s="667"/>
      <c r="AY29" s="667"/>
      <c r="AZ29" s="667"/>
      <c r="BA29" s="667"/>
      <c r="BB29" s="1496"/>
      <c r="BC29" s="667"/>
      <c r="BD29" s="667"/>
      <c r="BE29" s="667"/>
      <c r="BF29" s="667"/>
      <c r="BG29" s="667"/>
    </row>
    <row r="30" spans="2:60" ht="19.5" customHeight="1">
      <c r="B30" s="245"/>
      <c r="C30" s="56"/>
      <c r="D30" s="235"/>
      <c r="E30" s="283"/>
      <c r="F30" s="56"/>
      <c r="Z30" s="149"/>
      <c r="AA30" s="149"/>
      <c r="AB30" s="668"/>
      <c r="AC30" s="667"/>
      <c r="AD30" s="667"/>
      <c r="AE30" s="667"/>
      <c r="AF30" s="667"/>
      <c r="AG30" s="667"/>
      <c r="AH30" s="667"/>
      <c r="AI30" s="667"/>
      <c r="AJ30" s="667"/>
      <c r="AK30" s="667"/>
      <c r="AL30" s="667"/>
      <c r="AM30" s="667"/>
      <c r="AN30" s="667"/>
      <c r="AO30" s="667"/>
      <c r="AP30" s="667"/>
      <c r="AQ30" s="667"/>
      <c r="AR30" s="667"/>
      <c r="AS30" s="667"/>
      <c r="AT30" s="667"/>
      <c r="AU30" s="667"/>
      <c r="AV30" s="667"/>
      <c r="AW30" s="667"/>
      <c r="AX30" s="667"/>
      <c r="AY30" s="667"/>
      <c r="AZ30" s="667"/>
      <c r="BA30" s="667"/>
      <c r="BB30" s="1496"/>
      <c r="BC30" s="667"/>
      <c r="BD30" s="667"/>
      <c r="BE30" s="667"/>
      <c r="BF30" s="667"/>
      <c r="BG30" s="667"/>
    </row>
    <row r="31" spans="2:60" ht="19.5" customHeight="1">
      <c r="B31" s="245"/>
      <c r="C31" s="1875" t="s">
        <v>31</v>
      </c>
      <c r="D31" s="1875"/>
      <c r="E31" s="1890"/>
      <c r="F31" s="75"/>
      <c r="Z31" s="149"/>
      <c r="AA31" s="149"/>
      <c r="AB31" s="668"/>
      <c r="AC31" s="667"/>
      <c r="AD31" s="667"/>
      <c r="AE31" s="667"/>
      <c r="AF31" s="667"/>
      <c r="AG31" s="667"/>
      <c r="AH31" s="667"/>
      <c r="AI31" s="667"/>
      <c r="AJ31" s="667"/>
      <c r="AK31" s="667"/>
      <c r="AL31" s="667"/>
      <c r="AM31" s="667"/>
      <c r="AN31" s="667"/>
      <c r="AO31" s="667"/>
      <c r="AP31" s="667"/>
      <c r="AQ31" s="667"/>
      <c r="AR31" s="667"/>
      <c r="AS31" s="667"/>
      <c r="AT31" s="667"/>
      <c r="AU31" s="667"/>
      <c r="AV31" s="667"/>
      <c r="AW31" s="667"/>
      <c r="AX31" s="667"/>
      <c r="AY31" s="667"/>
      <c r="AZ31" s="667"/>
      <c r="BA31" s="667"/>
      <c r="BB31" s="667"/>
      <c r="BC31" s="667"/>
      <c r="BD31" s="667"/>
      <c r="BE31" s="667"/>
      <c r="BF31" s="667"/>
      <c r="BG31" s="667"/>
    </row>
    <row r="32" spans="2:60" ht="19.5" customHeight="1">
      <c r="B32" s="245"/>
      <c r="C32" s="56"/>
      <c r="D32" s="235"/>
      <c r="E32" s="283"/>
      <c r="F32" s="56"/>
    </row>
    <row r="33" spans="2:45" ht="19.5" customHeight="1">
      <c r="B33" s="245"/>
      <c r="C33" s="1875" t="s">
        <v>17</v>
      </c>
      <c r="D33" s="1875"/>
      <c r="E33" s="1890"/>
      <c r="F33" s="75"/>
    </row>
    <row r="34" spans="2:45" ht="19.5" customHeight="1">
      <c r="B34" s="245"/>
      <c r="C34" s="56"/>
      <c r="D34" s="235"/>
      <c r="E34" s="283"/>
      <c r="F34" s="56"/>
    </row>
    <row r="35" spans="2:45" ht="19.5" customHeight="1">
      <c r="B35" s="245"/>
      <c r="C35" s="1873" t="s">
        <v>8</v>
      </c>
      <c r="D35" s="1873"/>
      <c r="E35" s="1874"/>
      <c r="F35" s="75"/>
    </row>
    <row r="36" spans="2:45" ht="19.5" customHeight="1">
      <c r="B36" s="245"/>
      <c r="C36" s="227"/>
      <c r="D36" s="227"/>
      <c r="E36" s="273"/>
      <c r="F36" s="56"/>
    </row>
    <row r="37" spans="2:45" ht="19.5" customHeight="1">
      <c r="B37" s="245"/>
      <c r="C37" s="1875" t="s">
        <v>25</v>
      </c>
      <c r="D37" s="1875"/>
      <c r="E37" s="1890"/>
      <c r="F37" s="56"/>
    </row>
    <row r="38" spans="2:45" ht="19.5" customHeight="1">
      <c r="B38" s="245"/>
      <c r="C38" s="235"/>
      <c r="D38" s="235"/>
      <c r="E38" s="283"/>
      <c r="F38" s="56"/>
    </row>
    <row r="39" spans="2:45" ht="19.5" customHeight="1">
      <c r="B39" s="245"/>
      <c r="C39" s="1875" t="s">
        <v>32</v>
      </c>
      <c r="D39" s="1875"/>
      <c r="E39" s="1890"/>
    </row>
    <row r="40" spans="2:45" ht="19.5" customHeight="1" thickBot="1">
      <c r="B40" s="296"/>
      <c r="C40" s="297"/>
      <c r="D40" s="297"/>
      <c r="E40" s="298"/>
    </row>
    <row r="41" spans="2:45" ht="19.5" customHeight="1" thickTop="1"/>
    <row r="42" spans="2:45" ht="19.5" customHeight="1"/>
    <row r="43" spans="2:45" ht="18" customHeight="1">
      <c r="O43" s="48"/>
      <c r="AB43" s="38"/>
    </row>
    <row r="44" spans="2:45" ht="18" customHeight="1">
      <c r="O44" s="48"/>
      <c r="AB44" s="38"/>
      <c r="AS44" s="83"/>
    </row>
    <row r="45" spans="2:45" ht="18" customHeight="1">
      <c r="O45" s="48"/>
      <c r="AB45" s="38"/>
    </row>
    <row r="46" spans="2:45" ht="18" customHeight="1">
      <c r="O46" s="48"/>
      <c r="AB46" s="38"/>
    </row>
  </sheetData>
  <mergeCells count="25">
    <mergeCell ref="D20:E20"/>
    <mergeCell ref="D15:E15"/>
    <mergeCell ref="D16:E16"/>
    <mergeCell ref="D17:E17"/>
    <mergeCell ref="D18:E18"/>
    <mergeCell ref="D19:E19"/>
    <mergeCell ref="B4:E4"/>
    <mergeCell ref="C8:E8"/>
    <mergeCell ref="C10:E10"/>
    <mergeCell ref="C12:E12"/>
    <mergeCell ref="C14:E14"/>
    <mergeCell ref="D27:E27"/>
    <mergeCell ref="C39:E39"/>
    <mergeCell ref="D25:F25"/>
    <mergeCell ref="C28:E28"/>
    <mergeCell ref="C29:E29"/>
    <mergeCell ref="C31:E31"/>
    <mergeCell ref="C33:E33"/>
    <mergeCell ref="C35:E35"/>
    <mergeCell ref="C37:E37"/>
    <mergeCell ref="D21:E21"/>
    <mergeCell ref="D22:E22"/>
    <mergeCell ref="D23:E23"/>
    <mergeCell ref="D24:E24"/>
    <mergeCell ref="D26:E26"/>
  </mergeCells>
  <phoneticPr fontId="3" type="noConversion"/>
  <hyperlinks>
    <hyperlink ref="C12" location="G_IS!A1" display="KB Financial Group" xr:uid="{00000000-0004-0000-1900-000000000000}"/>
    <hyperlink ref="C14" location="B_IS!A1" display="KB Kookmin Bank" xr:uid="{00000000-0004-0000-1900-000001000000}"/>
    <hyperlink ref="D16:E16" location="B_BS!A1" display="Condensed Balance Sheet" xr:uid="{00000000-0004-0000-1900-000002000000}"/>
    <hyperlink ref="D17:E17" location="'B_Interest Income'!A1" display="Interest Income / Spread / Margin" xr:uid="{00000000-0004-0000-1900-000003000000}"/>
    <hyperlink ref="D18:E18" location="B_Fee!A1" display="Fee and Commission Income" xr:uid="{00000000-0004-0000-1900-000004000000}"/>
    <hyperlink ref="D19:E19" location="B_Other!A1" display="Other Operating Income" xr:uid="{00000000-0004-0000-1900-000005000000}"/>
    <hyperlink ref="D20:E20" location="B_Provision!A1" display="Provision for Credit Losses" xr:uid="{00000000-0004-0000-1900-000006000000}"/>
    <hyperlink ref="D21:E21" location="'B_G&amp;A'!A1" display="General &amp; Administrative Expenses" xr:uid="{00000000-0004-0000-1900-000007000000}"/>
    <hyperlink ref="D22:E22" location="B_Loans!A1" display="Loans / Deposits" xr:uid="{00000000-0004-0000-1900-000008000000}"/>
    <hyperlink ref="D23:E23" location="B_AQ!A1" display="Asset Quality" xr:uid="{00000000-0004-0000-1900-000009000000}"/>
    <hyperlink ref="D24:E24" location="B_Delinquency!A1" display="Delinquency" xr:uid="{00000000-0004-0000-1900-00000A000000}"/>
    <hyperlink ref="D15:E15" location="B_IS!A1" display="Condensed Income Statement" xr:uid="{00000000-0004-0000-1900-00000B000000}"/>
    <hyperlink ref="C10" location="Hightlights!A1" display="Highlights" xr:uid="{00000000-0004-0000-1900-00000C000000}"/>
    <hyperlink ref="C10:E10" location="'Financial Highlights'!A1" display="Finanial Highlights" xr:uid="{00000000-0004-0000-1900-00000D000000}"/>
    <hyperlink ref="D26:E26" location="'B_Credit Rating'!A1" display="Credit Ratings" xr:uid="{00000000-0004-0000-1900-00000E000000}"/>
    <hyperlink ref="D27:E27" location="B_HPI!A1" display="Housing Price Index" xr:uid="{00000000-0004-0000-1900-00000F000000}"/>
    <hyperlink ref="C29" location="S_IS!A1" display="KB Securities" xr:uid="{00000000-0004-0000-1900-000010000000}"/>
    <hyperlink ref="C33" location="C_IS!A1" display="KB Kookmin Card" xr:uid="{00000000-0004-0000-1900-000011000000}"/>
    <hyperlink ref="C37" location="Other_IS!A1" display="Other Subsidiaries" xr:uid="{00000000-0004-0000-1900-000012000000}"/>
    <hyperlink ref="C39" location="Contacts!A1" display="Contacts" xr:uid="{00000000-0004-0000-1900-000013000000}"/>
    <hyperlink ref="C31" location="I_Key!A1" display="KB Insurance" xr:uid="{00000000-0004-0000-1900-000014000000}"/>
    <hyperlink ref="C35:E35" location="L_IS!A1" display="KB Life Insurance" xr:uid="{00000000-0004-0000-1900-000015000000}"/>
    <hyperlink ref="C8:E8" location="Disclaimer!A1" display="Disclaimer" xr:uid="{00000000-0004-0000-1900-000016000000}"/>
  </hyperlinks>
  <pageMargins left="0.39370078740157483" right="0.39370078740157483" top="0.47244094488188981" bottom="0.47244094488188981" header="0.31496062992125984" footer="0.31496062992125984"/>
  <pageSetup paperSize="9" scale="57" fitToHeight="0" orientation="landscape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B1:N53"/>
  <sheetViews>
    <sheetView showGridLines="0" view="pageBreakPreview" zoomScale="70" zoomScaleNormal="70" zoomScaleSheetLayoutView="70" workbookViewId="0">
      <selection activeCell="Q21" sqref="Q21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12" width="33.625" style="38" customWidth="1"/>
    <col min="13" max="16384" width="10.75" style="38"/>
  </cols>
  <sheetData>
    <row r="1" spans="2:14" ht="5.25" customHeight="1"/>
    <row r="2" spans="2:14" ht="28.5" customHeight="1">
      <c r="H2" s="39"/>
      <c r="I2" s="224"/>
    </row>
    <row r="3" spans="2:14" ht="3" customHeight="1">
      <c r="H3" s="40"/>
    </row>
    <row r="4" spans="2:14" ht="30" customHeight="1">
      <c r="B4" s="1879" t="s">
        <v>6</v>
      </c>
      <c r="C4" s="1879"/>
      <c r="D4" s="1879"/>
      <c r="E4" s="1879"/>
      <c r="F4" s="183"/>
      <c r="G4" s="42"/>
      <c r="H4" s="64" t="s">
        <v>30</v>
      </c>
      <c r="I4" s="42"/>
      <c r="J4" s="42"/>
      <c r="K4" s="42"/>
      <c r="L4" s="42"/>
    </row>
    <row r="5" spans="2:14" ht="18" customHeight="1">
      <c r="B5" s="44"/>
      <c r="C5" s="44"/>
      <c r="D5" s="44"/>
      <c r="E5" s="44"/>
      <c r="F5" s="44"/>
      <c r="L5" s="69"/>
    </row>
    <row r="6" spans="2:14" ht="3" customHeight="1" thickBot="1">
      <c r="H6" s="40"/>
    </row>
    <row r="7" spans="2:14" ht="12" customHeight="1" thickTop="1">
      <c r="B7" s="185"/>
      <c r="C7" s="67"/>
      <c r="D7" s="67"/>
      <c r="E7" s="68"/>
    </row>
    <row r="8" spans="2:14" ht="19.5" customHeight="1">
      <c r="B8" s="74"/>
      <c r="C8" s="1875" t="s">
        <v>2</v>
      </c>
      <c r="D8" s="1875"/>
      <c r="E8" s="1876"/>
      <c r="F8" s="56"/>
      <c r="H8" s="669" t="s">
        <v>903</v>
      </c>
      <c r="I8" s="73"/>
      <c r="J8" s="73"/>
      <c r="K8" s="73"/>
      <c r="L8" s="73"/>
      <c r="M8" s="528"/>
    </row>
    <row r="9" spans="2:14" ht="19.5" customHeight="1" thickBot="1">
      <c r="B9" s="71"/>
      <c r="C9" s="75"/>
      <c r="D9" s="75"/>
      <c r="E9" s="76"/>
      <c r="F9" s="75"/>
      <c r="H9" s="670"/>
      <c r="I9" s="670" t="s">
        <v>433</v>
      </c>
      <c r="J9" s="670" t="s">
        <v>434</v>
      </c>
      <c r="K9" s="670" t="s">
        <v>435</v>
      </c>
      <c r="L9" s="670" t="s">
        <v>436</v>
      </c>
    </row>
    <row r="10" spans="2:14" ht="19.5" customHeight="1">
      <c r="B10" s="74"/>
      <c r="C10" s="1875" t="s">
        <v>36</v>
      </c>
      <c r="D10" s="1875"/>
      <c r="E10" s="1876"/>
      <c r="F10" s="56"/>
      <c r="H10" s="671" t="s">
        <v>437</v>
      </c>
      <c r="I10" s="671" t="s">
        <v>564</v>
      </c>
      <c r="J10" s="671" t="s">
        <v>439</v>
      </c>
      <c r="K10" s="671" t="s">
        <v>440</v>
      </c>
      <c r="L10" s="671" t="s">
        <v>565</v>
      </c>
    </row>
    <row r="11" spans="2:14" ht="19.5" customHeight="1">
      <c r="B11" s="74"/>
      <c r="C11" s="89"/>
      <c r="D11" s="75"/>
      <c r="E11" s="76"/>
      <c r="F11" s="75"/>
      <c r="H11" s="672" t="s">
        <v>566</v>
      </c>
      <c r="I11" s="672" t="s">
        <v>567</v>
      </c>
      <c r="J11" s="672" t="s">
        <v>568</v>
      </c>
      <c r="K11" s="672" t="s">
        <v>440</v>
      </c>
      <c r="L11" s="672" t="s">
        <v>569</v>
      </c>
      <c r="N11" s="520"/>
    </row>
    <row r="12" spans="2:14" ht="19.5" customHeight="1">
      <c r="B12" s="74"/>
      <c r="C12" s="1875" t="s">
        <v>0</v>
      </c>
      <c r="D12" s="1875"/>
      <c r="E12" s="1876"/>
      <c r="F12" s="56"/>
      <c r="H12" s="672" t="s">
        <v>570</v>
      </c>
      <c r="I12" s="672" t="s">
        <v>571</v>
      </c>
      <c r="J12" s="672" t="s">
        <v>572</v>
      </c>
      <c r="K12" s="672" t="s">
        <v>573</v>
      </c>
      <c r="L12" s="672" t="s">
        <v>574</v>
      </c>
    </row>
    <row r="13" spans="2:14" ht="19.5" customHeight="1">
      <c r="B13" s="74"/>
      <c r="C13" s="89"/>
      <c r="D13" s="75"/>
      <c r="E13" s="76"/>
      <c r="F13" s="75"/>
      <c r="H13" s="192"/>
      <c r="I13" s="469"/>
      <c r="J13" s="90"/>
      <c r="K13" s="90"/>
      <c r="L13" s="90"/>
    </row>
    <row r="14" spans="2:14" ht="19.5" customHeight="1">
      <c r="B14" s="74"/>
      <c r="C14" s="1875" t="s">
        <v>6</v>
      </c>
      <c r="D14" s="1875"/>
      <c r="E14" s="1876"/>
      <c r="F14" s="56"/>
      <c r="H14" s="192"/>
      <c r="I14" s="469"/>
      <c r="J14" s="90"/>
      <c r="K14" s="90"/>
      <c r="L14" s="90"/>
    </row>
    <row r="15" spans="2:14" ht="19.5" customHeight="1">
      <c r="B15" s="74"/>
      <c r="C15" s="206"/>
      <c r="D15" s="1886" t="s">
        <v>9</v>
      </c>
      <c r="E15" s="1887"/>
      <c r="F15" s="208"/>
      <c r="H15" s="192"/>
      <c r="I15" s="469"/>
      <c r="J15" s="90"/>
      <c r="K15" s="90"/>
      <c r="L15" s="90"/>
    </row>
    <row r="16" spans="2:14" ht="19.5" customHeight="1">
      <c r="B16" s="74"/>
      <c r="C16" s="206"/>
      <c r="D16" s="1886" t="s">
        <v>11</v>
      </c>
      <c r="E16" s="1887"/>
      <c r="F16" s="208"/>
      <c r="H16" s="192"/>
      <c r="I16" s="469"/>
      <c r="J16" s="90"/>
      <c r="K16" s="90"/>
      <c r="L16" s="90"/>
    </row>
    <row r="17" spans="2:12" ht="19.5" customHeight="1">
      <c r="B17" s="74"/>
      <c r="C17" s="206"/>
      <c r="D17" s="1886" t="s">
        <v>12</v>
      </c>
      <c r="E17" s="1887"/>
      <c r="F17" s="208"/>
      <c r="H17" s="202"/>
      <c r="I17" s="538"/>
      <c r="J17" s="248"/>
      <c r="K17" s="248"/>
      <c r="L17" s="248"/>
    </row>
    <row r="18" spans="2:12" ht="19.5" customHeight="1">
      <c r="B18" s="74"/>
      <c r="C18" s="206"/>
      <c r="D18" s="1886" t="s">
        <v>14</v>
      </c>
      <c r="E18" s="1887"/>
      <c r="F18" s="208"/>
      <c r="H18" s="192"/>
      <c r="I18" s="469"/>
      <c r="J18" s="90"/>
      <c r="K18" s="90"/>
      <c r="L18" s="90"/>
    </row>
    <row r="19" spans="2:12" ht="19.5" customHeight="1">
      <c r="B19" s="74"/>
      <c r="C19" s="206"/>
      <c r="D19" s="1886" t="s">
        <v>16</v>
      </c>
      <c r="E19" s="1887"/>
      <c r="F19" s="208"/>
      <c r="H19" s="192"/>
      <c r="I19" s="469"/>
      <c r="J19" s="90"/>
      <c r="K19" s="90"/>
      <c r="L19" s="90"/>
    </row>
    <row r="20" spans="2:12" ht="19.5" customHeight="1">
      <c r="B20" s="74"/>
      <c r="C20" s="206"/>
      <c r="D20" s="1886" t="s">
        <v>19</v>
      </c>
      <c r="E20" s="1887"/>
      <c r="F20" s="208"/>
      <c r="H20" s="192"/>
      <c r="I20" s="469"/>
      <c r="J20" s="90"/>
      <c r="K20" s="90"/>
      <c r="L20" s="90"/>
    </row>
    <row r="21" spans="2:12" ht="19.5" customHeight="1">
      <c r="B21" s="74"/>
      <c r="C21" s="206"/>
      <c r="D21" s="1886" t="s">
        <v>21</v>
      </c>
      <c r="E21" s="1887"/>
      <c r="F21" s="208"/>
      <c r="H21" s="202"/>
      <c r="I21" s="538"/>
      <c r="J21" s="248"/>
      <c r="K21" s="248"/>
      <c r="L21" s="248"/>
    </row>
    <row r="22" spans="2:12" ht="19.5" customHeight="1">
      <c r="B22" s="74"/>
      <c r="C22" s="206"/>
      <c r="D22" s="1886" t="s">
        <v>23</v>
      </c>
      <c r="E22" s="1887"/>
      <c r="F22" s="208"/>
      <c r="H22" s="202"/>
      <c r="I22" s="538"/>
      <c r="J22" s="248"/>
      <c r="K22" s="248"/>
      <c r="L22" s="248"/>
    </row>
    <row r="23" spans="2:12" ht="19.5" customHeight="1">
      <c r="B23" s="71"/>
      <c r="C23" s="206"/>
      <c r="D23" s="1886" t="s">
        <v>22</v>
      </c>
      <c r="E23" s="1887"/>
      <c r="F23" s="208"/>
      <c r="H23" s="305"/>
      <c r="I23" s="308"/>
      <c r="J23" s="308"/>
      <c r="K23" s="308"/>
      <c r="L23" s="308"/>
    </row>
    <row r="24" spans="2:12" ht="19.5" customHeight="1">
      <c r="B24" s="71"/>
      <c r="C24" s="206"/>
      <c r="D24" s="1886" t="s">
        <v>28</v>
      </c>
      <c r="E24" s="1887"/>
      <c r="F24" s="208"/>
      <c r="H24" s="539"/>
      <c r="I24" s="172"/>
      <c r="J24" s="172"/>
      <c r="K24" s="172"/>
      <c r="L24" s="172"/>
    </row>
    <row r="25" spans="2:12" ht="19.5" customHeight="1">
      <c r="B25" s="71"/>
      <c r="C25" s="206"/>
      <c r="D25" s="1886" t="s">
        <v>26</v>
      </c>
      <c r="E25" s="1887"/>
      <c r="F25" s="208"/>
      <c r="H25" s="459"/>
      <c r="I25" s="308"/>
      <c r="J25" s="308"/>
      <c r="K25" s="308"/>
      <c r="L25" s="308"/>
    </row>
    <row r="26" spans="2:12" ht="19.5" customHeight="1">
      <c r="B26" s="71"/>
      <c r="C26" s="206"/>
      <c r="D26" s="1884" t="s">
        <v>30</v>
      </c>
      <c r="E26" s="1884"/>
      <c r="F26" s="1884"/>
      <c r="H26" s="539"/>
      <c r="I26" s="172"/>
      <c r="J26" s="172"/>
      <c r="K26" s="172"/>
      <c r="L26" s="172"/>
    </row>
    <row r="27" spans="2:12" ht="19.5" customHeight="1">
      <c r="B27" s="71"/>
      <c r="C27" s="206"/>
      <c r="D27" s="1886" t="s">
        <v>33</v>
      </c>
      <c r="E27" s="1887"/>
      <c r="F27" s="208"/>
      <c r="H27" s="178"/>
      <c r="I27" s="340"/>
      <c r="J27" s="83"/>
      <c r="K27" s="83"/>
      <c r="L27" s="83"/>
    </row>
    <row r="28" spans="2:12" ht="19.5" customHeight="1">
      <c r="B28" s="71"/>
      <c r="C28" s="1875"/>
      <c r="D28" s="1875"/>
      <c r="E28" s="1876"/>
      <c r="F28" s="56"/>
      <c r="H28" s="178"/>
      <c r="I28" s="327"/>
      <c r="J28" s="327"/>
      <c r="K28" s="327"/>
      <c r="L28" s="327"/>
    </row>
    <row r="29" spans="2:12" ht="19.5" customHeight="1">
      <c r="B29" s="245"/>
      <c r="C29" s="1875" t="s">
        <v>7</v>
      </c>
      <c r="D29" s="1875"/>
      <c r="E29" s="1890"/>
      <c r="F29" s="75"/>
    </row>
    <row r="30" spans="2:12" ht="19.5" customHeight="1">
      <c r="B30" s="245"/>
      <c r="C30" s="56"/>
      <c r="D30" s="235"/>
      <c r="E30" s="283"/>
      <c r="F30" s="56"/>
    </row>
    <row r="31" spans="2:12" ht="19.5" customHeight="1">
      <c r="B31" s="245"/>
      <c r="C31" s="1875" t="s">
        <v>31</v>
      </c>
      <c r="D31" s="1875"/>
      <c r="E31" s="1890"/>
      <c r="F31" s="75"/>
    </row>
    <row r="32" spans="2:12" ht="19.5" customHeight="1">
      <c r="B32" s="245"/>
      <c r="C32" s="56"/>
      <c r="D32" s="235"/>
      <c r="E32" s="283"/>
      <c r="F32" s="56"/>
    </row>
    <row r="33" spans="2:6" ht="19.5" customHeight="1">
      <c r="B33" s="245"/>
      <c r="C33" s="1875" t="s">
        <v>17</v>
      </c>
      <c r="D33" s="1875"/>
      <c r="E33" s="1890"/>
      <c r="F33" s="75"/>
    </row>
    <row r="34" spans="2:6" ht="19.5" customHeight="1">
      <c r="B34" s="245"/>
      <c r="C34" s="56"/>
      <c r="D34" s="235"/>
      <c r="E34" s="283"/>
      <c r="F34" s="540"/>
    </row>
    <row r="35" spans="2:6" ht="19.5" customHeight="1">
      <c r="B35" s="245"/>
      <c r="C35" s="1873" t="s">
        <v>8</v>
      </c>
      <c r="D35" s="1873"/>
      <c r="E35" s="1874"/>
      <c r="F35" s="75"/>
    </row>
    <row r="36" spans="2:6" ht="19.5" customHeight="1">
      <c r="B36" s="245"/>
      <c r="C36" s="227"/>
      <c r="D36" s="227"/>
      <c r="E36" s="273"/>
      <c r="F36" s="56"/>
    </row>
    <row r="37" spans="2:6" ht="19.5" customHeight="1">
      <c r="B37" s="245"/>
      <c r="C37" s="1875" t="s">
        <v>25</v>
      </c>
      <c r="D37" s="1875"/>
      <c r="E37" s="1890"/>
      <c r="F37" s="56"/>
    </row>
    <row r="38" spans="2:6" ht="19.5" customHeight="1">
      <c r="B38" s="245"/>
      <c r="C38" s="235"/>
      <c r="D38" s="235"/>
      <c r="E38" s="283"/>
      <c r="F38" s="540"/>
    </row>
    <row r="39" spans="2:6" ht="19.5" customHeight="1">
      <c r="B39" s="245"/>
      <c r="C39" s="1875" t="s">
        <v>32</v>
      </c>
      <c r="D39" s="1875"/>
      <c r="E39" s="1890"/>
    </row>
    <row r="40" spans="2:6" ht="19.5" customHeight="1" thickBot="1">
      <c r="B40" s="296"/>
      <c r="C40" s="297"/>
      <c r="D40" s="297"/>
      <c r="E40" s="298"/>
    </row>
    <row r="41" spans="2:6" ht="19.5" customHeight="1" thickTop="1"/>
    <row r="42" spans="2:6" ht="19.5" customHeight="1"/>
    <row r="43" spans="2:6" ht="19.5" customHeight="1"/>
    <row r="44" spans="2:6" ht="19.5" customHeight="1"/>
    <row r="45" spans="2:6" ht="19.5" customHeight="1"/>
    <row r="46" spans="2:6" ht="19.5" customHeight="1"/>
    <row r="47" spans="2:6" ht="19.5" customHeight="1"/>
    <row r="48" spans="2:6" ht="19.5" customHeight="1"/>
    <row r="49" ht="19.5" customHeight="1"/>
    <row r="50" ht="19.5" customHeight="1"/>
    <row r="51" ht="19.5" customHeight="1"/>
    <row r="52" ht="19.5" customHeight="1"/>
    <row r="53" ht="19.5" customHeight="1"/>
  </sheetData>
  <mergeCells count="25">
    <mergeCell ref="D21:E21"/>
    <mergeCell ref="B4:E4"/>
    <mergeCell ref="C8:E8"/>
    <mergeCell ref="C10:E10"/>
    <mergeCell ref="C12:E12"/>
    <mergeCell ref="C14:E14"/>
    <mergeCell ref="D15:E15"/>
    <mergeCell ref="D16:E16"/>
    <mergeCell ref="D17:E17"/>
    <mergeCell ref="D18:E18"/>
    <mergeCell ref="D19:E19"/>
    <mergeCell ref="D20:E20"/>
    <mergeCell ref="D22:E22"/>
    <mergeCell ref="D23:E23"/>
    <mergeCell ref="D24:E24"/>
    <mergeCell ref="D25:E25"/>
    <mergeCell ref="D27:E27"/>
    <mergeCell ref="C39:E39"/>
    <mergeCell ref="D26:F26"/>
    <mergeCell ref="C28:E28"/>
    <mergeCell ref="C29:E29"/>
    <mergeCell ref="C31:E31"/>
    <mergeCell ref="C33:E33"/>
    <mergeCell ref="C35:E35"/>
    <mergeCell ref="C37:E37"/>
  </mergeCells>
  <phoneticPr fontId="3" type="noConversion"/>
  <hyperlinks>
    <hyperlink ref="C12" location="G_IS!A1" display="KB Financial Group" xr:uid="{00000000-0004-0000-1A00-000000000000}"/>
    <hyperlink ref="C14" location="B_IS!A1" display="KB Kookmin Bank" xr:uid="{00000000-0004-0000-1A00-000001000000}"/>
    <hyperlink ref="D16:E16" location="B_BS!A1" display="Condensed Balance Sheet" xr:uid="{00000000-0004-0000-1A00-000002000000}"/>
    <hyperlink ref="D17:E17" location="'B_Interest Income'!A1" display="Interest Income / Spread / Margin" xr:uid="{00000000-0004-0000-1A00-000003000000}"/>
    <hyperlink ref="D18:E18" location="B_Fee!A1" display="Fee and Commission Income" xr:uid="{00000000-0004-0000-1A00-000004000000}"/>
    <hyperlink ref="D19:E19" location="B_Other!A1" display="Other Operating Income" xr:uid="{00000000-0004-0000-1A00-000005000000}"/>
    <hyperlink ref="D20:E20" location="B_Provision!A1" display="Provision for Credit Losses" xr:uid="{00000000-0004-0000-1A00-000006000000}"/>
    <hyperlink ref="D21:E21" location="'B_G&amp;A'!A1" display="General &amp; Administrative Expenses" xr:uid="{00000000-0004-0000-1A00-000007000000}"/>
    <hyperlink ref="D22:E22" location="B_Loans!A1" display="Loans / Deposits" xr:uid="{00000000-0004-0000-1A00-000008000000}"/>
    <hyperlink ref="D23:E23" location="B_AQ!A1" display="Asset Quality" xr:uid="{00000000-0004-0000-1A00-000009000000}"/>
    <hyperlink ref="D24:E24" location="B_Delinquency!A1" display="Delinquency" xr:uid="{00000000-0004-0000-1A00-00000A000000}"/>
    <hyperlink ref="D25:E25" location="B_CAR!A1" display="Capital Adequacy" xr:uid="{00000000-0004-0000-1A00-00000B000000}"/>
    <hyperlink ref="D15:E15" location="B_IS!A1" display="Condensed Income Statement" xr:uid="{00000000-0004-0000-1A00-00000C000000}"/>
    <hyperlink ref="C10" location="Hightlights!A1" display="Highlights" xr:uid="{00000000-0004-0000-1A00-00000D000000}"/>
    <hyperlink ref="C10:E10" location="'Financial Highlights'!A1" display="Finanial Highlights" xr:uid="{00000000-0004-0000-1A00-00000E000000}"/>
    <hyperlink ref="D27:E27" location="B_HPI!A1" display="Housing Price Index" xr:uid="{00000000-0004-0000-1A00-00000F000000}"/>
    <hyperlink ref="C29" location="S_IS!A1" display="KB Securities" xr:uid="{00000000-0004-0000-1A00-000010000000}"/>
    <hyperlink ref="C33" location="C_IS!A1" display="KB Kookmin Card" xr:uid="{00000000-0004-0000-1A00-000011000000}"/>
    <hyperlink ref="C37" location="Other_IS!A1" display="Other Subsidiaries" xr:uid="{00000000-0004-0000-1A00-000012000000}"/>
    <hyperlink ref="C39" location="Contacts!A1" display="Contacts" xr:uid="{00000000-0004-0000-1A00-000013000000}"/>
    <hyperlink ref="C31" location="I_Key!A1" display="KB Insurance" xr:uid="{00000000-0004-0000-1A00-000014000000}"/>
    <hyperlink ref="C35:E35" location="L_IS!A1" display="KB Life Insurance" xr:uid="{00000000-0004-0000-1A00-000015000000}"/>
    <hyperlink ref="C8:E8" location="Disclaimer!A1" display="Disclaimer" xr:uid="{00000000-0004-0000-1A00-000016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1:O45"/>
  <sheetViews>
    <sheetView showGridLines="0" view="pageBreakPreview" topLeftCell="A4" zoomScale="70" zoomScaleNormal="70" zoomScaleSheetLayoutView="70" workbookViewId="0">
      <selection activeCell="Q21" sqref="Q21"/>
    </sheetView>
  </sheetViews>
  <sheetFormatPr defaultColWidth="9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10" width="25.5" style="38" customWidth="1"/>
    <col min="11" max="11" width="7.5" style="38" customWidth="1"/>
    <col min="12" max="14" width="25.5" style="38" customWidth="1"/>
    <col min="15" max="15" width="7.5" style="38" customWidth="1"/>
    <col min="16" max="16384" width="9" style="38"/>
  </cols>
  <sheetData>
    <row r="1" spans="2:15" ht="5.25" customHeight="1"/>
    <row r="2" spans="2:15" ht="28.5" customHeight="1">
      <c r="H2" s="39"/>
      <c r="I2" s="224"/>
      <c r="J2" s="224"/>
    </row>
    <row r="3" spans="2:15" ht="3" customHeight="1">
      <c r="H3" s="40"/>
    </row>
    <row r="4" spans="2:15" ht="30" customHeight="1">
      <c r="B4" s="1879" t="s">
        <v>6</v>
      </c>
      <c r="C4" s="1879"/>
      <c r="D4" s="1879"/>
      <c r="E4" s="1879"/>
      <c r="F4" s="183"/>
      <c r="G4" s="42"/>
      <c r="H4" s="64" t="s">
        <v>33</v>
      </c>
      <c r="I4" s="42"/>
      <c r="J4" s="42"/>
      <c r="K4" s="42"/>
      <c r="L4" s="42"/>
      <c r="M4" s="42"/>
      <c r="N4" s="42"/>
      <c r="O4" s="42"/>
    </row>
    <row r="5" spans="2:15" ht="18" customHeight="1">
      <c r="B5" s="44"/>
      <c r="C5" s="44"/>
      <c r="D5" s="44"/>
      <c r="E5" s="44"/>
      <c r="F5" s="44"/>
      <c r="N5" s="69"/>
      <c r="O5" s="69"/>
    </row>
    <row r="6" spans="2:15" ht="3" customHeight="1" thickBot="1">
      <c r="H6" s="40"/>
    </row>
    <row r="7" spans="2:15" ht="12" customHeight="1" thickTop="1">
      <c r="B7" s="185"/>
      <c r="C7" s="67"/>
      <c r="D7" s="67"/>
      <c r="E7" s="68"/>
    </row>
    <row r="8" spans="2:15" ht="19.5" customHeight="1">
      <c r="B8" s="74"/>
      <c r="C8" s="1875" t="s">
        <v>2</v>
      </c>
      <c r="D8" s="1875"/>
      <c r="E8" s="1876"/>
      <c r="F8" s="56"/>
      <c r="H8" s="673" t="s">
        <v>575</v>
      </c>
      <c r="I8" s="674"/>
      <c r="J8" s="674"/>
      <c r="K8" s="210"/>
      <c r="L8" s="673" t="s">
        <v>576</v>
      </c>
      <c r="M8" s="674"/>
      <c r="N8" s="674"/>
      <c r="O8" s="179"/>
    </row>
    <row r="9" spans="2:15" ht="19.5" customHeight="1" thickBot="1">
      <c r="B9" s="71"/>
      <c r="C9" s="75"/>
      <c r="D9" s="75"/>
      <c r="E9" s="76"/>
      <c r="F9" s="75"/>
      <c r="H9" s="675" t="s">
        <v>796</v>
      </c>
      <c r="I9" s="676" t="s">
        <v>577</v>
      </c>
      <c r="J9" s="677" t="s">
        <v>578</v>
      </c>
      <c r="K9" s="1469"/>
      <c r="L9" s="675" t="s">
        <v>796</v>
      </c>
      <c r="M9" s="676" t="s">
        <v>577</v>
      </c>
      <c r="N9" s="677" t="s">
        <v>578</v>
      </c>
      <c r="O9" s="179"/>
    </row>
    <row r="10" spans="2:15" ht="19.5" customHeight="1">
      <c r="B10" s="74"/>
      <c r="C10" s="1875" t="s">
        <v>36</v>
      </c>
      <c r="D10" s="1875"/>
      <c r="E10" s="1876"/>
      <c r="F10" s="56"/>
      <c r="H10" s="678">
        <v>2007</v>
      </c>
      <c r="I10" s="679">
        <v>65.610857815862005</v>
      </c>
      <c r="J10" s="645">
        <v>58.742104550545001</v>
      </c>
      <c r="K10" s="1469"/>
      <c r="L10" s="678">
        <v>2007</v>
      </c>
      <c r="M10" s="680">
        <v>58.715732869771003</v>
      </c>
      <c r="N10" s="681">
        <v>50.486109650297003</v>
      </c>
      <c r="O10" s="179"/>
    </row>
    <row r="11" spans="2:15" ht="19.5" customHeight="1">
      <c r="B11" s="74"/>
      <c r="C11" s="89"/>
      <c r="D11" s="75"/>
      <c r="E11" s="76"/>
      <c r="F11" s="75"/>
      <c r="H11" s="678">
        <v>2008</v>
      </c>
      <c r="I11" s="679">
        <v>67.649027895109995</v>
      </c>
      <c r="J11" s="645">
        <v>61.699550403191999</v>
      </c>
      <c r="K11" s="1469"/>
      <c r="L11" s="678">
        <v>2008</v>
      </c>
      <c r="M11" s="680">
        <v>59.702531280928</v>
      </c>
      <c r="N11" s="681">
        <v>51.066631393824998</v>
      </c>
      <c r="O11" s="179"/>
    </row>
    <row r="12" spans="2:15" ht="19.5" customHeight="1">
      <c r="B12" s="74"/>
      <c r="C12" s="1875" t="s">
        <v>0</v>
      </c>
      <c r="D12" s="1875"/>
      <c r="E12" s="1876"/>
      <c r="F12" s="56"/>
      <c r="H12" s="678">
        <v>2009</v>
      </c>
      <c r="I12" s="680">
        <v>68.640033444439993</v>
      </c>
      <c r="J12" s="645">
        <v>63.337511691240998</v>
      </c>
      <c r="K12" s="1470"/>
      <c r="L12" s="678">
        <v>2009</v>
      </c>
      <c r="M12" s="680">
        <v>61.725912111969997</v>
      </c>
      <c r="N12" s="681">
        <v>54.113107406992</v>
      </c>
      <c r="O12" s="179"/>
    </row>
    <row r="13" spans="2:15" ht="19.5" customHeight="1">
      <c r="B13" s="74"/>
      <c r="C13" s="89"/>
      <c r="D13" s="75"/>
      <c r="E13" s="76"/>
      <c r="F13" s="75"/>
      <c r="H13" s="678">
        <v>2010</v>
      </c>
      <c r="I13" s="680">
        <v>69.936098696754996</v>
      </c>
      <c r="J13" s="645">
        <v>62.590379220869004</v>
      </c>
      <c r="K13" s="1470"/>
      <c r="L13" s="678">
        <v>2010</v>
      </c>
      <c r="M13" s="680">
        <v>66.123282284756002</v>
      </c>
      <c r="N13" s="681">
        <v>57.552390457626998</v>
      </c>
      <c r="O13" s="179"/>
    </row>
    <row r="14" spans="2:15" ht="19.5" customHeight="1">
      <c r="B14" s="74"/>
      <c r="C14" s="1875" t="s">
        <v>6</v>
      </c>
      <c r="D14" s="1875"/>
      <c r="E14" s="1876"/>
      <c r="F14" s="56"/>
      <c r="H14" s="678">
        <v>2011</v>
      </c>
      <c r="I14" s="680">
        <v>74.737126142489998</v>
      </c>
      <c r="J14" s="645">
        <v>62.769153260346002</v>
      </c>
      <c r="K14" s="1470"/>
      <c r="L14" s="678">
        <v>2011</v>
      </c>
      <c r="M14" s="680">
        <v>74.258910923683004</v>
      </c>
      <c r="N14" s="681">
        <v>63.796005413327997</v>
      </c>
      <c r="O14" s="179"/>
    </row>
    <row r="15" spans="2:15" ht="19.5" customHeight="1">
      <c r="B15" s="74"/>
      <c r="C15" s="206"/>
      <c r="D15" s="1886" t="s">
        <v>9</v>
      </c>
      <c r="E15" s="1887"/>
      <c r="F15" s="208"/>
      <c r="H15" s="678">
        <v>2012</v>
      </c>
      <c r="I15" s="682">
        <v>74.715384686644001</v>
      </c>
      <c r="J15" s="683">
        <v>60.961210302456003</v>
      </c>
      <c r="K15" s="1471"/>
      <c r="L15" s="678">
        <v>2012</v>
      </c>
      <c r="M15" s="680">
        <v>76.875851518567998</v>
      </c>
      <c r="N15" s="683">
        <v>65.112798088527995</v>
      </c>
      <c r="O15" s="179"/>
    </row>
    <row r="16" spans="2:15" ht="19.5" customHeight="1">
      <c r="B16" s="74"/>
      <c r="C16" s="206"/>
      <c r="D16" s="1886" t="s">
        <v>11</v>
      </c>
      <c r="E16" s="1887"/>
      <c r="F16" s="208"/>
      <c r="H16" s="678">
        <v>2013</v>
      </c>
      <c r="I16" s="682">
        <v>74.991920320210994</v>
      </c>
      <c r="J16" s="683">
        <v>60.187800158409999</v>
      </c>
      <c r="K16" s="1471"/>
      <c r="L16" s="678">
        <v>2013</v>
      </c>
      <c r="M16" s="680">
        <v>81.267649691566007</v>
      </c>
      <c r="N16" s="683">
        <v>69.530400192521995</v>
      </c>
      <c r="O16" s="179"/>
    </row>
    <row r="17" spans="2:15" ht="19.5" customHeight="1">
      <c r="B17" s="74"/>
      <c r="C17" s="206"/>
      <c r="D17" s="1886" t="s">
        <v>12</v>
      </c>
      <c r="E17" s="1887"/>
      <c r="F17" s="208"/>
      <c r="H17" s="678">
        <v>2014</v>
      </c>
      <c r="I17" s="682">
        <v>76.568028029266998</v>
      </c>
      <c r="J17" s="683">
        <v>60.669341109953997</v>
      </c>
      <c r="K17" s="1471"/>
      <c r="L17" s="678">
        <v>2014</v>
      </c>
      <c r="M17" s="680">
        <v>84.378261425933999</v>
      </c>
      <c r="N17" s="683">
        <v>72.500661972342002</v>
      </c>
      <c r="O17" s="179"/>
    </row>
    <row r="18" spans="2:15" ht="19.5" customHeight="1">
      <c r="B18" s="74"/>
      <c r="C18" s="206"/>
      <c r="D18" s="1886" t="s">
        <v>14</v>
      </c>
      <c r="E18" s="1887"/>
      <c r="F18" s="208"/>
      <c r="H18" s="678">
        <v>2015</v>
      </c>
      <c r="I18" s="682">
        <v>79.951277281933002</v>
      </c>
      <c r="J18" s="683">
        <v>63.303501971761001</v>
      </c>
      <c r="K18" s="1472"/>
      <c r="L18" s="678">
        <v>2015</v>
      </c>
      <c r="M18" s="682">
        <v>89.072828904475998</v>
      </c>
      <c r="N18" s="683">
        <v>78.348834348736005</v>
      </c>
      <c r="O18" s="179"/>
    </row>
    <row r="19" spans="2:15" ht="19.5" customHeight="1">
      <c r="B19" s="74"/>
      <c r="C19" s="206"/>
      <c r="D19" s="1886" t="s">
        <v>16</v>
      </c>
      <c r="E19" s="1887"/>
      <c r="F19" s="208"/>
      <c r="H19" s="678">
        <v>2016</v>
      </c>
      <c r="I19" s="682">
        <v>81.034450071430001</v>
      </c>
      <c r="J19" s="683">
        <v>65.205945693299995</v>
      </c>
      <c r="K19" s="1472"/>
      <c r="L19" s="678">
        <v>2016</v>
      </c>
      <c r="M19" s="682">
        <v>90.482845353368006</v>
      </c>
      <c r="N19" s="683">
        <v>80.339413863901001</v>
      </c>
      <c r="O19" s="179"/>
    </row>
    <row r="20" spans="2:15" ht="19.5" customHeight="1">
      <c r="B20" s="74"/>
      <c r="C20" s="206"/>
      <c r="D20" s="1886" t="s">
        <v>19</v>
      </c>
      <c r="E20" s="1887"/>
      <c r="F20" s="208"/>
      <c r="H20" s="684">
        <v>2017</v>
      </c>
      <c r="I20" s="685">
        <v>82.038977396785</v>
      </c>
      <c r="J20" s="686">
        <v>67.608764738879003</v>
      </c>
      <c r="K20" s="1438"/>
      <c r="L20" s="684">
        <v>2017</v>
      </c>
      <c r="M20" s="685">
        <v>90.898066206449997</v>
      </c>
      <c r="N20" s="686">
        <v>81.720831944731998</v>
      </c>
      <c r="O20" s="179"/>
    </row>
    <row r="21" spans="2:15" ht="19.5" customHeight="1">
      <c r="B21" s="74"/>
      <c r="C21" s="206"/>
      <c r="D21" s="1886" t="s">
        <v>21</v>
      </c>
      <c r="E21" s="1887"/>
      <c r="F21" s="208"/>
      <c r="H21" s="684">
        <v>2018</v>
      </c>
      <c r="I21" s="685">
        <v>84.635022741186006</v>
      </c>
      <c r="J21" s="686">
        <v>74.669682930055998</v>
      </c>
      <c r="K21" s="1438"/>
      <c r="L21" s="684">
        <v>2018</v>
      </c>
      <c r="M21" s="685">
        <v>91.007874598754</v>
      </c>
      <c r="N21" s="686">
        <v>83.689820643681003</v>
      </c>
      <c r="O21" s="179"/>
    </row>
    <row r="22" spans="2:15" ht="19.5" customHeight="1">
      <c r="B22" s="74"/>
      <c r="C22" s="206"/>
      <c r="D22" s="1886" t="s">
        <v>23</v>
      </c>
      <c r="E22" s="1887"/>
      <c r="F22" s="208"/>
      <c r="H22" s="684">
        <v>2019</v>
      </c>
      <c r="I22" s="685">
        <v>84.839819518837004</v>
      </c>
      <c r="J22" s="686">
        <v>76.611578538101995</v>
      </c>
      <c r="K22" s="1438"/>
      <c r="L22" s="684">
        <v>2019</v>
      </c>
      <c r="M22" s="685">
        <v>90.548694624681005</v>
      </c>
      <c r="N22" s="686">
        <v>84.224954088402001</v>
      </c>
      <c r="O22" s="179"/>
    </row>
    <row r="23" spans="2:15" ht="19.5" customHeight="1">
      <c r="B23" s="71"/>
      <c r="C23" s="206"/>
      <c r="D23" s="1886" t="s">
        <v>22</v>
      </c>
      <c r="E23" s="1887"/>
      <c r="F23" s="208"/>
      <c r="H23" s="684">
        <v>2020</v>
      </c>
      <c r="I23" s="685">
        <v>91.920106102993003</v>
      </c>
      <c r="J23" s="686">
        <v>84.807873127581999</v>
      </c>
      <c r="K23" s="1438"/>
      <c r="L23" s="684">
        <v>2020</v>
      </c>
      <c r="M23" s="685">
        <v>96.473859312494</v>
      </c>
      <c r="N23" s="686">
        <v>92.770640808763005</v>
      </c>
      <c r="O23" s="179"/>
    </row>
    <row r="24" spans="2:15" ht="19.5" customHeight="1">
      <c r="B24" s="71"/>
      <c r="C24" s="206"/>
      <c r="D24" s="1886" t="s">
        <v>28</v>
      </c>
      <c r="E24" s="1887"/>
      <c r="F24" s="208"/>
      <c r="H24" s="687">
        <v>2021</v>
      </c>
      <c r="I24" s="688">
        <v>105.681716402993</v>
      </c>
      <c r="J24" s="689">
        <v>95.407188501440999</v>
      </c>
      <c r="K24" s="1468"/>
      <c r="L24" s="687">
        <v>2021</v>
      </c>
      <c r="M24" s="688">
        <v>105.523526584124</v>
      </c>
      <c r="N24" s="689">
        <v>101.873397953829</v>
      </c>
      <c r="O24" s="179"/>
    </row>
    <row r="25" spans="2:15" ht="19.5" customHeight="1">
      <c r="B25" s="71"/>
      <c r="C25" s="206"/>
      <c r="D25" s="1886" t="s">
        <v>26</v>
      </c>
      <c r="E25" s="1887"/>
      <c r="F25" s="208"/>
      <c r="H25" s="690">
        <v>2022</v>
      </c>
      <c r="I25" s="691">
        <v>103.746189037148</v>
      </c>
      <c r="J25" s="692">
        <v>94.194655724862002</v>
      </c>
      <c r="K25" s="1438"/>
      <c r="L25" s="690">
        <v>2022</v>
      </c>
      <c r="M25" s="691">
        <v>102.93152376177299</v>
      </c>
      <c r="N25" s="692">
        <v>99.018409453559002</v>
      </c>
      <c r="O25" s="179"/>
    </row>
    <row r="26" spans="2:15" ht="19.5" customHeight="1">
      <c r="B26" s="71"/>
      <c r="C26" s="206"/>
      <c r="D26" s="1886" t="s">
        <v>30</v>
      </c>
      <c r="E26" s="1887"/>
      <c r="F26" s="208"/>
      <c r="H26" s="687">
        <v>2023</v>
      </c>
      <c r="I26" s="685">
        <v>98.929272659937993</v>
      </c>
      <c r="J26" s="643">
        <v>90.711997172688996</v>
      </c>
      <c r="K26" s="1816"/>
      <c r="L26" s="687">
        <v>2023</v>
      </c>
      <c r="M26" s="685">
        <v>97.358582348612003</v>
      </c>
      <c r="N26" s="643">
        <v>93.953314384774004</v>
      </c>
      <c r="O26" s="179"/>
    </row>
    <row r="27" spans="2:15" ht="19.5" customHeight="1">
      <c r="B27" s="71"/>
      <c r="C27" s="206"/>
      <c r="D27" s="1884" t="s">
        <v>33</v>
      </c>
      <c r="E27" s="1884"/>
      <c r="F27" s="1884"/>
      <c r="H27" s="687">
        <v>2024</v>
      </c>
      <c r="I27" s="685">
        <v>98.773229690159994</v>
      </c>
      <c r="J27" s="1380">
        <v>92.514519686328001</v>
      </c>
      <c r="K27" s="1468"/>
      <c r="L27" s="687">
        <v>2024</v>
      </c>
      <c r="M27" s="685">
        <v>98.766510831841998</v>
      </c>
      <c r="N27" s="1380">
        <v>97.147815171370993</v>
      </c>
      <c r="O27" s="1560"/>
    </row>
    <row r="28" spans="2:15" ht="19.5" customHeight="1">
      <c r="B28" s="71"/>
      <c r="C28" s="1875"/>
      <c r="D28" s="1875"/>
      <c r="E28" s="1876"/>
      <c r="F28" s="56"/>
      <c r="H28" s="687">
        <v>2025</v>
      </c>
      <c r="I28" s="688">
        <v>99.806251856106996</v>
      </c>
      <c r="J28" s="1649">
        <v>99.396765520119004</v>
      </c>
      <c r="K28" s="1468"/>
      <c r="L28" s="1650">
        <f>H28</f>
        <v>2025</v>
      </c>
      <c r="M28" s="688">
        <v>99.765438913040001</v>
      </c>
      <c r="N28" s="1651">
        <v>99.653816218448995</v>
      </c>
      <c r="O28" s="1438"/>
    </row>
    <row r="29" spans="2:15" ht="19.5" customHeight="1">
      <c r="B29" s="245"/>
      <c r="C29" s="1875" t="s">
        <v>7</v>
      </c>
      <c r="D29" s="1875"/>
      <c r="E29" s="1890"/>
      <c r="F29" s="75"/>
      <c r="H29" s="1796" t="s">
        <v>865</v>
      </c>
      <c r="I29" s="1797">
        <v>100.647118695507</v>
      </c>
      <c r="J29" s="1798">
        <v>101.898291367428</v>
      </c>
      <c r="K29" s="1724"/>
      <c r="L29" s="1796" t="str">
        <f>H29</f>
        <v>Mar.2026</v>
      </c>
      <c r="M29" s="1797">
        <v>100.563593783006</v>
      </c>
      <c r="N29" s="1798">
        <v>100.801578406076</v>
      </c>
    </row>
    <row r="30" spans="2:15" ht="19.5" customHeight="1">
      <c r="B30" s="245"/>
      <c r="C30" s="56"/>
      <c r="D30" s="235"/>
      <c r="E30" s="283"/>
      <c r="F30" s="56"/>
      <c r="H30" s="1708" t="s">
        <v>886</v>
      </c>
      <c r="I30" s="1702">
        <v>101.28221105180801</v>
      </c>
      <c r="J30" s="1703">
        <v>103.92821615119099</v>
      </c>
      <c r="K30" s="1468"/>
      <c r="L30" s="1708" t="str">
        <f>H30</f>
        <v>Jun.2026</v>
      </c>
      <c r="M30" s="1702">
        <v>101.552351313692</v>
      </c>
      <c r="N30" s="1704">
        <v>102.89783078147801</v>
      </c>
    </row>
    <row r="31" spans="2:15" ht="19.5" customHeight="1">
      <c r="B31" s="245"/>
      <c r="C31" s="1875" t="s">
        <v>31</v>
      </c>
      <c r="D31" s="1875"/>
      <c r="E31" s="1890"/>
      <c r="F31" s="75"/>
      <c r="H31" s="38" t="s">
        <v>905</v>
      </c>
      <c r="L31" s="1776" t="s">
        <v>905</v>
      </c>
    </row>
    <row r="32" spans="2:15" ht="19.5" customHeight="1">
      <c r="B32" s="245"/>
      <c r="C32" s="56"/>
      <c r="D32" s="235"/>
      <c r="E32" s="283"/>
      <c r="F32" s="56"/>
      <c r="H32" s="694"/>
      <c r="I32" s="694"/>
      <c r="J32" s="694"/>
      <c r="K32" s="179"/>
      <c r="L32" s="179"/>
      <c r="M32" s="179"/>
      <c r="N32" s="179"/>
    </row>
    <row r="33" spans="2:14" ht="19.5" customHeight="1">
      <c r="B33" s="245"/>
      <c r="C33" s="1875" t="s">
        <v>17</v>
      </c>
      <c r="D33" s="1875"/>
      <c r="E33" s="1890"/>
      <c r="F33" s="75"/>
      <c r="H33" s="693"/>
      <c r="I33" s="694"/>
      <c r="J33" s="694"/>
      <c r="K33" s="179"/>
      <c r="L33" s="179"/>
      <c r="M33" s="179"/>
      <c r="N33" s="179"/>
    </row>
    <row r="34" spans="2:14" ht="19.5" customHeight="1">
      <c r="B34" s="245"/>
      <c r="C34" s="56"/>
      <c r="D34" s="235"/>
      <c r="E34" s="283"/>
      <c r="F34" s="56"/>
      <c r="K34" s="179"/>
    </row>
    <row r="35" spans="2:14" ht="19.5" customHeight="1">
      <c r="B35" s="245"/>
      <c r="C35" s="1873" t="s">
        <v>8</v>
      </c>
      <c r="D35" s="1873"/>
      <c r="E35" s="1874"/>
      <c r="F35" s="75"/>
      <c r="K35" s="179"/>
    </row>
    <row r="36" spans="2:14" ht="19.5" customHeight="1">
      <c r="B36" s="245"/>
      <c r="C36" s="227"/>
      <c r="D36" s="227"/>
      <c r="E36" s="273"/>
      <c r="F36" s="56"/>
    </row>
    <row r="37" spans="2:14" ht="19.5" customHeight="1">
      <c r="B37" s="245"/>
      <c r="C37" s="1875" t="s">
        <v>25</v>
      </c>
      <c r="D37" s="1875"/>
      <c r="E37" s="1890"/>
      <c r="F37" s="56"/>
    </row>
    <row r="38" spans="2:14" ht="19.5" customHeight="1">
      <c r="B38" s="245"/>
      <c r="C38" s="235"/>
      <c r="D38" s="235"/>
      <c r="E38" s="283"/>
      <c r="F38" s="56"/>
    </row>
    <row r="39" spans="2:14" ht="19.5" customHeight="1">
      <c r="B39" s="245"/>
      <c r="C39" s="1875" t="s">
        <v>32</v>
      </c>
      <c r="D39" s="1875"/>
      <c r="E39" s="1890"/>
    </row>
    <row r="40" spans="2:14" ht="19.5" customHeight="1" thickBot="1">
      <c r="B40" s="296"/>
      <c r="C40" s="297"/>
      <c r="D40" s="297"/>
      <c r="E40" s="298"/>
    </row>
    <row r="41" spans="2:14" ht="19.5" customHeight="1" thickTop="1"/>
    <row r="42" spans="2:14" ht="19.5" customHeight="1"/>
    <row r="43" spans="2:14" ht="19.5" customHeight="1"/>
    <row r="44" spans="2:14" ht="19.5" customHeight="1"/>
    <row r="45" spans="2:14" ht="19.5" customHeight="1"/>
  </sheetData>
  <mergeCells count="25">
    <mergeCell ref="D20:E20"/>
    <mergeCell ref="D15:E15"/>
    <mergeCell ref="D16:E16"/>
    <mergeCell ref="D17:E17"/>
    <mergeCell ref="D18:E18"/>
    <mergeCell ref="D19:E19"/>
    <mergeCell ref="B4:E4"/>
    <mergeCell ref="C8:E8"/>
    <mergeCell ref="C10:E10"/>
    <mergeCell ref="C12:E12"/>
    <mergeCell ref="C14:E14"/>
    <mergeCell ref="D26:E26"/>
    <mergeCell ref="C39:E39"/>
    <mergeCell ref="D27:F27"/>
    <mergeCell ref="C28:E28"/>
    <mergeCell ref="C29:E29"/>
    <mergeCell ref="C31:E31"/>
    <mergeCell ref="C33:E33"/>
    <mergeCell ref="C35:E35"/>
    <mergeCell ref="C37:E37"/>
    <mergeCell ref="D21:E21"/>
    <mergeCell ref="D22:E22"/>
    <mergeCell ref="D23:E23"/>
    <mergeCell ref="D24:E24"/>
    <mergeCell ref="D25:E25"/>
  </mergeCells>
  <phoneticPr fontId="3" type="noConversion"/>
  <hyperlinks>
    <hyperlink ref="C12" location="G_IS!A1" display="KB Financial Group" xr:uid="{00000000-0004-0000-1B00-000000000000}"/>
    <hyperlink ref="C14" location="B_IS!A1" display="KB Kookmin Bank" xr:uid="{00000000-0004-0000-1B00-000001000000}"/>
    <hyperlink ref="D16:E16" location="B_BS!A1" display="Condensed Balance Sheet" xr:uid="{00000000-0004-0000-1B00-000002000000}"/>
    <hyperlink ref="D17:E17" location="'B_Interest Income'!A1" display="Interest Income / Spread / Margin" xr:uid="{00000000-0004-0000-1B00-000003000000}"/>
    <hyperlink ref="D18:E18" location="B_Fee!A1" display="Fee and Commission Income" xr:uid="{00000000-0004-0000-1B00-000004000000}"/>
    <hyperlink ref="D19:E19" location="B_Other!A1" display="Other Operating Income" xr:uid="{00000000-0004-0000-1B00-000005000000}"/>
    <hyperlink ref="D20:E20" location="B_Provision!A1" display="Provision for Credit Losses" xr:uid="{00000000-0004-0000-1B00-000006000000}"/>
    <hyperlink ref="D21:E21" location="'B_G&amp;A'!A1" display="General &amp; Administrative Expenses" xr:uid="{00000000-0004-0000-1B00-000007000000}"/>
    <hyperlink ref="D22:E22" location="B_Loans!A1" display="Loans / Deposits" xr:uid="{00000000-0004-0000-1B00-000008000000}"/>
    <hyperlink ref="D23:E23" location="B_AQ!A1" display="Asset Quality" xr:uid="{00000000-0004-0000-1B00-000009000000}"/>
    <hyperlink ref="D24:E24" location="B_Delinquency!A1" display="Delinquency" xr:uid="{00000000-0004-0000-1B00-00000A000000}"/>
    <hyperlink ref="D25:E25" location="B_CAR!A1" display="Capital Adequacy" xr:uid="{00000000-0004-0000-1B00-00000B000000}"/>
    <hyperlink ref="D26:E26" location="'B_Credit Rating'!A1" display="Credit Ratings" xr:uid="{00000000-0004-0000-1B00-00000C000000}"/>
    <hyperlink ref="D15:E15" location="B_IS!A1" display="Condensed Income Statement" xr:uid="{00000000-0004-0000-1B00-00000D000000}"/>
    <hyperlink ref="C10" location="Hightlights!A1" display="Highlights" xr:uid="{00000000-0004-0000-1B00-00000E000000}"/>
    <hyperlink ref="C10:E10" location="'Financial Highlights'!A1" display="Finanial Highlights" xr:uid="{00000000-0004-0000-1B00-00000F000000}"/>
    <hyperlink ref="C29" location="S_IS!A1" display="KB Securities" xr:uid="{00000000-0004-0000-1B00-000010000000}"/>
    <hyperlink ref="C33" location="C_IS!A1" display="KB Kookmin Card" xr:uid="{00000000-0004-0000-1B00-000011000000}"/>
    <hyperlink ref="C37" location="Other_IS!A1" display="Other Subsidiaries" xr:uid="{00000000-0004-0000-1B00-000012000000}"/>
    <hyperlink ref="C39" location="Contacts!A1" display="Contacts" xr:uid="{00000000-0004-0000-1B00-000013000000}"/>
    <hyperlink ref="C31" location="I_Key!A1" display="KB Insurance" xr:uid="{00000000-0004-0000-1B00-000014000000}"/>
    <hyperlink ref="C35:E35" location="L_IS!A1" display="KB Life Insurance" xr:uid="{00000000-0004-0000-1B00-000015000000}"/>
    <hyperlink ref="C8:E8" location="Disclaimer!A1" display="Disclaimer" xr:uid="{00000000-0004-0000-1B00-000016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B1:BS40"/>
  <sheetViews>
    <sheetView showGridLines="0" view="pageBreakPreview" zoomScale="85" zoomScaleNormal="70" zoomScaleSheetLayoutView="85" workbookViewId="0">
      <selection activeCell="Q21" sqref="Q21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56" width="13.75" style="38" hidden="1" customWidth="1"/>
    <col min="57" max="60" width="17.375" style="38" hidden="1" customWidth="1"/>
    <col min="61" max="61" width="15.125" style="38" hidden="1" customWidth="1"/>
    <col min="62" max="66" width="15.125" style="38" customWidth="1"/>
    <col min="67" max="67" width="15.125" style="1728" customWidth="1"/>
    <col min="68" max="68" width="15.125" style="38" customWidth="1"/>
    <col min="69" max="69" width="15.125" style="1776" customWidth="1"/>
    <col min="70" max="70" width="15.125" style="38" customWidth="1"/>
    <col min="71" max="16384" width="10.75" style="38"/>
  </cols>
  <sheetData>
    <row r="1" spans="2:71" ht="5.25" customHeight="1"/>
    <row r="2" spans="2:71" ht="28.5" customHeight="1">
      <c r="H2" s="39"/>
      <c r="I2" s="224"/>
    </row>
    <row r="3" spans="2:71" ht="3" customHeight="1">
      <c r="H3" s="40"/>
    </row>
    <row r="4" spans="2:71" ht="30" customHeight="1">
      <c r="B4" s="1879" t="s">
        <v>7</v>
      </c>
      <c r="C4" s="1879"/>
      <c r="D4" s="1879"/>
      <c r="E4" s="1879"/>
      <c r="F4" s="183"/>
      <c r="G4" s="42"/>
      <c r="H4" s="64" t="s">
        <v>9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</row>
    <row r="5" spans="2:71" ht="18" customHeight="1">
      <c r="B5" s="44"/>
      <c r="C5" s="44"/>
      <c r="D5" s="44"/>
      <c r="E5" s="44"/>
      <c r="F5" s="44"/>
      <c r="AZ5" s="69"/>
      <c r="BA5" s="69"/>
      <c r="BB5" s="69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</row>
    <row r="6" spans="2:71" ht="3" customHeight="1" thickBot="1">
      <c r="H6" s="40"/>
    </row>
    <row r="7" spans="2:71" ht="12" customHeight="1" thickTop="1">
      <c r="B7" s="185"/>
      <c r="C7" s="67"/>
      <c r="D7" s="67"/>
      <c r="E7" s="68"/>
      <c r="AG7" s="1902"/>
      <c r="AH7" s="1902"/>
      <c r="AI7" s="1902"/>
      <c r="AJ7" s="1902"/>
    </row>
    <row r="8" spans="2:71" ht="19.5" customHeight="1" thickBot="1">
      <c r="B8" s="74"/>
      <c r="C8" s="1875" t="s">
        <v>2</v>
      </c>
      <c r="D8" s="1875"/>
      <c r="E8" s="1876"/>
      <c r="F8" s="56"/>
      <c r="H8" s="77" t="s">
        <v>39</v>
      </c>
      <c r="I8" s="78" t="s">
        <v>40</v>
      </c>
      <c r="J8" s="78" t="s">
        <v>41</v>
      </c>
      <c r="K8" s="78" t="s">
        <v>42</v>
      </c>
      <c r="L8" s="78" t="s">
        <v>43</v>
      </c>
      <c r="M8" s="78" t="s">
        <v>44</v>
      </c>
      <c r="N8" s="78" t="s">
        <v>45</v>
      </c>
      <c r="O8" s="78" t="s">
        <v>46</v>
      </c>
      <c r="P8" s="78" t="s">
        <v>47</v>
      </c>
      <c r="Q8" s="78" t="s">
        <v>48</v>
      </c>
      <c r="R8" s="78" t="s">
        <v>49</v>
      </c>
      <c r="S8" s="78" t="s">
        <v>50</v>
      </c>
      <c r="T8" s="78" t="s">
        <v>51</v>
      </c>
      <c r="U8" s="78" t="s">
        <v>52</v>
      </c>
      <c r="V8" s="78" t="s">
        <v>53</v>
      </c>
      <c r="W8" s="78" t="s">
        <v>54</v>
      </c>
      <c r="X8" s="78" t="s">
        <v>55</v>
      </c>
      <c r="Y8" s="78" t="s">
        <v>56</v>
      </c>
      <c r="Z8" s="78" t="s">
        <v>57</v>
      </c>
      <c r="AA8" s="78" t="s">
        <v>58</v>
      </c>
      <c r="AB8" s="78" t="s">
        <v>59</v>
      </c>
      <c r="AC8" s="78" t="s">
        <v>60</v>
      </c>
      <c r="AD8" s="78" t="s">
        <v>61</v>
      </c>
      <c r="AE8" s="78" t="s">
        <v>62</v>
      </c>
      <c r="AF8" s="78" t="s">
        <v>63</v>
      </c>
      <c r="AG8" s="188" t="s">
        <v>60</v>
      </c>
      <c r="AH8" s="78" t="s">
        <v>61</v>
      </c>
      <c r="AI8" s="78" t="s">
        <v>62</v>
      </c>
      <c r="AJ8" s="187" t="s">
        <v>63</v>
      </c>
      <c r="AK8" s="78" t="s">
        <v>64</v>
      </c>
      <c r="AL8" s="78" t="s">
        <v>65</v>
      </c>
      <c r="AM8" s="78" t="s">
        <v>66</v>
      </c>
      <c r="AN8" s="78" t="s">
        <v>67</v>
      </c>
      <c r="AO8" s="78" t="s">
        <v>68</v>
      </c>
      <c r="AP8" s="78" t="s">
        <v>69</v>
      </c>
      <c r="AQ8" s="78" t="s">
        <v>70</v>
      </c>
      <c r="AR8" s="78" t="s">
        <v>71</v>
      </c>
      <c r="AS8" s="78" t="s">
        <v>72</v>
      </c>
      <c r="AT8" s="78" t="s">
        <v>73</v>
      </c>
      <c r="AU8" s="78" t="s">
        <v>74</v>
      </c>
      <c r="AV8" s="81" t="s">
        <v>75</v>
      </c>
      <c r="AW8" s="81" t="s">
        <v>76</v>
      </c>
      <c r="AX8" s="81" t="s">
        <v>77</v>
      </c>
      <c r="AY8" s="81" t="s">
        <v>78</v>
      </c>
      <c r="AZ8" s="78" t="s">
        <v>79</v>
      </c>
      <c r="BA8" s="81" t="s">
        <v>80</v>
      </c>
      <c r="BB8" s="81" t="s">
        <v>81</v>
      </c>
      <c r="BC8" s="81" t="s">
        <v>82</v>
      </c>
      <c r="BD8" s="81" t="s">
        <v>83</v>
      </c>
      <c r="BE8" s="81" t="s">
        <v>84</v>
      </c>
      <c r="BF8" s="81" t="s">
        <v>85</v>
      </c>
      <c r="BG8" s="81" t="s">
        <v>783</v>
      </c>
      <c r="BH8" s="81" t="s">
        <v>793</v>
      </c>
      <c r="BI8" s="81" t="s">
        <v>797</v>
      </c>
      <c r="BJ8" s="81" t="s">
        <v>805</v>
      </c>
      <c r="BK8" s="81" t="s">
        <v>815</v>
      </c>
      <c r="BL8" s="81" t="s">
        <v>822</v>
      </c>
      <c r="BM8" s="81" t="s">
        <v>835</v>
      </c>
      <c r="BN8" s="81" t="s">
        <v>837</v>
      </c>
      <c r="BO8" s="81" t="s">
        <v>855</v>
      </c>
      <c r="BP8" s="81" t="s">
        <v>863</v>
      </c>
      <c r="BQ8" s="1778" t="s">
        <v>897</v>
      </c>
      <c r="BR8" s="1778" t="s">
        <v>890</v>
      </c>
    </row>
    <row r="9" spans="2:71" ht="19.5" customHeight="1">
      <c r="B9" s="74"/>
      <c r="C9" s="75"/>
      <c r="D9" s="75"/>
      <c r="E9" s="76"/>
      <c r="F9" s="75"/>
      <c r="H9" s="1" t="s">
        <v>137</v>
      </c>
      <c r="I9" s="83">
        <v>5.7</v>
      </c>
      <c r="J9" s="83">
        <v>3</v>
      </c>
      <c r="K9" s="83">
        <v>5.6</v>
      </c>
      <c r="L9" s="83">
        <v>4.8</v>
      </c>
      <c r="M9" s="83">
        <v>5.6</v>
      </c>
      <c r="N9" s="83">
        <v>3.9</v>
      </c>
      <c r="O9" s="83">
        <v>7.5</v>
      </c>
      <c r="P9" s="83">
        <v>7</v>
      </c>
      <c r="Q9" s="83">
        <v>5.6</v>
      </c>
      <c r="R9" s="83">
        <v>4.9000000000000004</v>
      </c>
      <c r="S9" s="83">
        <v>4</v>
      </c>
      <c r="T9" s="83">
        <v>3.6</v>
      </c>
      <c r="U9" s="83">
        <v>5.3</v>
      </c>
      <c r="V9" s="83">
        <v>6.4</v>
      </c>
      <c r="W9" s="83">
        <v>7</v>
      </c>
      <c r="X9" s="83">
        <v>5.6</v>
      </c>
      <c r="Y9" s="83">
        <v>2.1</v>
      </c>
      <c r="Z9" s="83">
        <v>2.5</v>
      </c>
      <c r="AA9" s="83">
        <v>3.3</v>
      </c>
      <c r="AB9" s="84">
        <v>65.3</v>
      </c>
      <c r="AC9" s="83">
        <v>68.900000000000006</v>
      </c>
      <c r="AD9" s="83">
        <v>72.400000000000006</v>
      </c>
      <c r="AE9" s="84">
        <v>77</v>
      </c>
      <c r="AF9" s="84">
        <v>33.700000000000003</v>
      </c>
      <c r="AG9" s="191">
        <v>147.30000000000001</v>
      </c>
      <c r="AH9" s="84">
        <v>153.19999999999999</v>
      </c>
      <c r="AI9" s="84">
        <v>170.1</v>
      </c>
      <c r="AJ9" s="190">
        <v>127.9</v>
      </c>
      <c r="AK9" s="695">
        <v>123.8</v>
      </c>
      <c r="AL9" s="695">
        <v>132.30000000000001</v>
      </c>
      <c r="AM9" s="695">
        <v>140.5</v>
      </c>
      <c r="AN9" s="85">
        <v>145.60000000000002</v>
      </c>
      <c r="AO9" s="85">
        <v>127.7</v>
      </c>
      <c r="AP9" s="85">
        <v>139.19999999999999</v>
      </c>
      <c r="AQ9" s="85">
        <v>133.80000000000001</v>
      </c>
      <c r="AR9" s="85">
        <v>129.19999999999999</v>
      </c>
      <c r="AS9" s="86">
        <v>124.2</v>
      </c>
      <c r="AT9" s="87">
        <v>120.2</v>
      </c>
      <c r="AU9" s="87">
        <v>132.70000000000002</v>
      </c>
      <c r="AV9" s="87">
        <v>133.5</v>
      </c>
      <c r="AW9" s="86">
        <v>133.6</v>
      </c>
      <c r="AX9" s="86">
        <v>145.00000000000003</v>
      </c>
      <c r="AY9" s="86">
        <v>141.49999999999997</v>
      </c>
      <c r="AZ9" s="86">
        <v>136.30000000000001</v>
      </c>
      <c r="BA9" s="86">
        <v>134.1</v>
      </c>
      <c r="BB9" s="87">
        <v>130.70000000000002</v>
      </c>
      <c r="BC9" s="87">
        <v>134.4</v>
      </c>
      <c r="BD9" s="87">
        <v>139.1</v>
      </c>
      <c r="BE9" s="86">
        <v>141.6</v>
      </c>
      <c r="BF9" s="86">
        <v>148.4</v>
      </c>
      <c r="BG9" s="1318">
        <v>160.9</v>
      </c>
      <c r="BH9" s="87">
        <v>163.19999999999999</v>
      </c>
      <c r="BI9" s="1318">
        <v>149.9</v>
      </c>
      <c r="BJ9" s="87">
        <v>152.70000000000002</v>
      </c>
      <c r="BK9" s="87">
        <v>144.29999999999995</v>
      </c>
      <c r="BL9" s="1318">
        <v>157.30000000000007</v>
      </c>
      <c r="BM9" s="1318">
        <v>166.5</v>
      </c>
      <c r="BN9" s="1318">
        <v>157.9</v>
      </c>
      <c r="BO9" s="1318">
        <v>164.8</v>
      </c>
      <c r="BP9" s="1318">
        <v>142.30000000000001</v>
      </c>
      <c r="BQ9" s="1318">
        <v>154.1</v>
      </c>
      <c r="BR9" s="88">
        <v>157.70000000000002</v>
      </c>
      <c r="BS9" s="83"/>
    </row>
    <row r="10" spans="2:71" ht="19.5" customHeight="1">
      <c r="B10" s="71"/>
      <c r="C10" s="1875" t="s">
        <v>36</v>
      </c>
      <c r="D10" s="1875"/>
      <c r="E10" s="1876"/>
      <c r="F10" s="56"/>
      <c r="H10" s="207" t="s">
        <v>138</v>
      </c>
      <c r="I10" s="83">
        <v>21.6</v>
      </c>
      <c r="J10" s="83">
        <v>16.5</v>
      </c>
      <c r="K10" s="83">
        <v>30.3</v>
      </c>
      <c r="L10" s="83">
        <v>17.2</v>
      </c>
      <c r="M10" s="83">
        <v>20.399999999999999</v>
      </c>
      <c r="N10" s="83">
        <v>20.6</v>
      </c>
      <c r="O10" s="83">
        <v>15.3</v>
      </c>
      <c r="P10" s="83">
        <v>19.5</v>
      </c>
      <c r="Q10" s="83">
        <v>16.399999999999999</v>
      </c>
      <c r="R10" s="83">
        <v>19.399999999999999</v>
      </c>
      <c r="S10" s="83">
        <v>18.5</v>
      </c>
      <c r="T10" s="83">
        <v>22</v>
      </c>
      <c r="U10" s="83">
        <v>21.1</v>
      </c>
      <c r="V10" s="83">
        <v>27.6</v>
      </c>
      <c r="W10" s="83">
        <v>27.4</v>
      </c>
      <c r="X10" s="83">
        <v>21.9</v>
      </c>
      <c r="Y10" s="83">
        <v>24.7</v>
      </c>
      <c r="Z10" s="83">
        <v>31.2</v>
      </c>
      <c r="AA10" s="83">
        <v>23.8</v>
      </c>
      <c r="AB10" s="84">
        <v>113.7</v>
      </c>
      <c r="AC10" s="83">
        <v>114.4</v>
      </c>
      <c r="AD10" s="83">
        <v>156.4</v>
      </c>
      <c r="AE10" s="84">
        <v>124.4</v>
      </c>
      <c r="AF10" s="84">
        <v>156.4</v>
      </c>
      <c r="AG10" s="191">
        <v>114.4</v>
      </c>
      <c r="AH10" s="84">
        <v>156.4</v>
      </c>
      <c r="AI10" s="84">
        <v>124.4</v>
      </c>
      <c r="AJ10" s="190">
        <v>156.4</v>
      </c>
      <c r="AK10" s="695">
        <v>180.3</v>
      </c>
      <c r="AL10" s="695">
        <v>183.4</v>
      </c>
      <c r="AM10" s="695">
        <v>142</v>
      </c>
      <c r="AN10" s="85">
        <v>120.00000000000006</v>
      </c>
      <c r="AO10" s="85">
        <v>134.4</v>
      </c>
      <c r="AP10" s="85">
        <v>149.1</v>
      </c>
      <c r="AQ10" s="85">
        <v>142.80000000000001</v>
      </c>
      <c r="AR10" s="85">
        <v>154.1</v>
      </c>
      <c r="AS10" s="86">
        <v>174.3</v>
      </c>
      <c r="AT10" s="87">
        <v>224.89999999999998</v>
      </c>
      <c r="AU10" s="87">
        <v>280.90000000000003</v>
      </c>
      <c r="AV10" s="87">
        <v>236.7</v>
      </c>
      <c r="AW10" s="86">
        <v>301</v>
      </c>
      <c r="AX10" s="86">
        <v>254.70000000000005</v>
      </c>
      <c r="AY10" s="86">
        <v>254.5</v>
      </c>
      <c r="AZ10" s="86">
        <v>204.6</v>
      </c>
      <c r="BA10" s="86">
        <v>275.10000000000002</v>
      </c>
      <c r="BB10" s="87">
        <v>235.7</v>
      </c>
      <c r="BC10" s="87">
        <v>155</v>
      </c>
      <c r="BD10" s="87">
        <v>118.9</v>
      </c>
      <c r="BE10" s="86">
        <v>161.1</v>
      </c>
      <c r="BF10" s="86">
        <v>224.6</v>
      </c>
      <c r="BG10" s="1318">
        <v>193.1</v>
      </c>
      <c r="BH10" s="87">
        <v>163.80000000000001</v>
      </c>
      <c r="BI10" s="1318">
        <v>196.7</v>
      </c>
      <c r="BJ10" s="87">
        <v>179.90000000000003</v>
      </c>
      <c r="BK10" s="87">
        <v>174.89999999999998</v>
      </c>
      <c r="BL10" s="1318">
        <v>237</v>
      </c>
      <c r="BM10" s="1318">
        <v>203.6</v>
      </c>
      <c r="BN10" s="1318">
        <v>206.8</v>
      </c>
      <c r="BO10" s="1318">
        <v>232</v>
      </c>
      <c r="BP10" s="1318">
        <v>308.7</v>
      </c>
      <c r="BQ10" s="1318">
        <v>488.8</v>
      </c>
      <c r="BR10" s="88">
        <v>661.90000000000009</v>
      </c>
      <c r="BS10" s="83"/>
    </row>
    <row r="11" spans="2:71" ht="19.5" customHeight="1">
      <c r="B11" s="74"/>
      <c r="C11" s="89"/>
      <c r="D11" s="75"/>
      <c r="E11" s="76"/>
      <c r="F11" s="75"/>
      <c r="H11" s="207" t="s">
        <v>139</v>
      </c>
      <c r="I11" s="83">
        <v>11.2</v>
      </c>
      <c r="J11" s="83">
        <v>13.5</v>
      </c>
      <c r="K11" s="83">
        <v>9.9</v>
      </c>
      <c r="L11" s="83">
        <v>9.3000000000000007</v>
      </c>
      <c r="M11" s="83">
        <v>11</v>
      </c>
      <c r="N11" s="83">
        <v>3.1</v>
      </c>
      <c r="O11" s="83">
        <v>4.5</v>
      </c>
      <c r="P11" s="83">
        <v>1.8</v>
      </c>
      <c r="Q11" s="83">
        <v>10.5</v>
      </c>
      <c r="R11" s="83">
        <v>11.3</v>
      </c>
      <c r="S11" s="83">
        <v>14.9</v>
      </c>
      <c r="T11" s="83">
        <v>15.5</v>
      </c>
      <c r="U11" s="83">
        <v>19.5</v>
      </c>
      <c r="V11" s="83">
        <v>27</v>
      </c>
      <c r="W11" s="83">
        <v>17</v>
      </c>
      <c r="X11" s="83">
        <v>1.8</v>
      </c>
      <c r="Y11" s="83">
        <v>27.3</v>
      </c>
      <c r="Z11" s="83">
        <v>25</v>
      </c>
      <c r="AA11" s="83">
        <v>18.2</v>
      </c>
      <c r="AB11" s="84">
        <v>-149</v>
      </c>
      <c r="AC11" s="83">
        <v>76.599999999999994</v>
      </c>
      <c r="AD11" s="83">
        <v>49.2</v>
      </c>
      <c r="AE11" s="84">
        <v>35.9</v>
      </c>
      <c r="AF11" s="84">
        <v>107.9</v>
      </c>
      <c r="AG11" s="191">
        <v>-1.8000000000000114</v>
      </c>
      <c r="AH11" s="84">
        <v>-31.599999999999994</v>
      </c>
      <c r="AI11" s="84">
        <v>-57.199999999999996</v>
      </c>
      <c r="AJ11" s="190">
        <v>13.700000000000003</v>
      </c>
      <c r="AK11" s="695">
        <v>-13.5</v>
      </c>
      <c r="AL11" s="695">
        <v>-41.7</v>
      </c>
      <c r="AM11" s="695">
        <v>-17.5</v>
      </c>
      <c r="AN11" s="85">
        <v>-114.80000000000013</v>
      </c>
      <c r="AO11" s="85">
        <v>16.400000000000006</v>
      </c>
      <c r="AP11" s="85">
        <v>9.9999999999994316E-2</v>
      </c>
      <c r="AQ11" s="85">
        <v>-10.6</v>
      </c>
      <c r="AR11" s="85">
        <v>-21.8</v>
      </c>
      <c r="AS11" s="86">
        <v>-124.6</v>
      </c>
      <c r="AT11" s="87">
        <v>91.600000000000065</v>
      </c>
      <c r="AU11" s="87">
        <v>26.499999999999943</v>
      </c>
      <c r="AV11" s="87">
        <v>21.1</v>
      </c>
      <c r="AW11" s="86">
        <v>76.700000000000045</v>
      </c>
      <c r="AX11" s="86">
        <v>17.099999999999909</v>
      </c>
      <c r="AY11" s="86">
        <v>53.199999999999932</v>
      </c>
      <c r="AZ11" s="86">
        <v>-31.2</v>
      </c>
      <c r="BA11" s="86">
        <v>-38.400000000000006</v>
      </c>
      <c r="BB11" s="87">
        <v>-74.8</v>
      </c>
      <c r="BC11" s="87">
        <v>11.5</v>
      </c>
      <c r="BD11" s="87">
        <v>-133.30000000000001</v>
      </c>
      <c r="BE11" s="86">
        <v>201.7</v>
      </c>
      <c r="BF11" s="86">
        <v>59.5</v>
      </c>
      <c r="BG11" s="1318">
        <v>27.5</v>
      </c>
      <c r="BH11" s="87">
        <v>74.599999999999994</v>
      </c>
      <c r="BI11" s="1318">
        <v>158.09999999999997</v>
      </c>
      <c r="BJ11" s="87">
        <v>141.99999999999994</v>
      </c>
      <c r="BK11" s="87">
        <v>163.50000000000011</v>
      </c>
      <c r="BL11" s="1318">
        <v>-35.700000000000159</v>
      </c>
      <c r="BM11" s="1318">
        <v>115.4</v>
      </c>
      <c r="BN11" s="1318">
        <v>207.9</v>
      </c>
      <c r="BO11" s="1318">
        <v>144.00000000000011</v>
      </c>
      <c r="BP11" s="1318">
        <v>18.7</v>
      </c>
      <c r="BQ11" s="1318">
        <v>206.7</v>
      </c>
      <c r="BR11" s="88">
        <v>183.89999999999992</v>
      </c>
      <c r="BS11" s="83"/>
    </row>
    <row r="12" spans="2:71" ht="19.5" customHeight="1">
      <c r="B12" s="74"/>
      <c r="C12" s="1873" t="s">
        <v>0</v>
      </c>
      <c r="D12" s="1873"/>
      <c r="E12" s="1874"/>
      <c r="F12" s="89"/>
      <c r="H12" s="197" t="s">
        <v>140</v>
      </c>
      <c r="I12" s="198">
        <v>38.5</v>
      </c>
      <c r="J12" s="198">
        <v>33</v>
      </c>
      <c r="K12" s="198">
        <v>45.8</v>
      </c>
      <c r="L12" s="198">
        <v>31.3</v>
      </c>
      <c r="M12" s="198">
        <v>37</v>
      </c>
      <c r="N12" s="198">
        <v>27.6</v>
      </c>
      <c r="O12" s="198">
        <v>27.3</v>
      </c>
      <c r="P12" s="198">
        <v>28.3</v>
      </c>
      <c r="Q12" s="198">
        <v>32.5</v>
      </c>
      <c r="R12" s="198">
        <v>35.6</v>
      </c>
      <c r="S12" s="198">
        <v>37.4</v>
      </c>
      <c r="T12" s="198">
        <v>41.1</v>
      </c>
      <c r="U12" s="198">
        <v>45.9</v>
      </c>
      <c r="V12" s="198">
        <v>61</v>
      </c>
      <c r="W12" s="198">
        <v>51.4</v>
      </c>
      <c r="X12" s="198">
        <v>29.3</v>
      </c>
      <c r="Y12" s="198">
        <v>54.1</v>
      </c>
      <c r="Z12" s="198">
        <v>58.7</v>
      </c>
      <c r="AA12" s="198">
        <v>45.3</v>
      </c>
      <c r="AB12" s="199">
        <v>30</v>
      </c>
      <c r="AC12" s="198">
        <v>259.89999999999998</v>
      </c>
      <c r="AD12" s="198">
        <v>278</v>
      </c>
      <c r="AE12" s="199">
        <v>237.3</v>
      </c>
      <c r="AF12" s="199">
        <v>298</v>
      </c>
      <c r="AG12" s="696">
        <v>259.89999999999998</v>
      </c>
      <c r="AH12" s="198">
        <v>278</v>
      </c>
      <c r="AI12" s="199">
        <v>237.3</v>
      </c>
      <c r="AJ12" s="200">
        <v>298</v>
      </c>
      <c r="AK12" s="697">
        <v>290.60000000000002</v>
      </c>
      <c r="AL12" s="697">
        <v>274</v>
      </c>
      <c r="AM12" s="697">
        <v>265</v>
      </c>
      <c r="AN12" s="698">
        <v>150.80000000000007</v>
      </c>
      <c r="AO12" s="698">
        <v>278.5</v>
      </c>
      <c r="AP12" s="698">
        <v>288.39999999999998</v>
      </c>
      <c r="AQ12" s="698">
        <v>266</v>
      </c>
      <c r="AR12" s="698">
        <v>261.5</v>
      </c>
      <c r="AS12" s="331">
        <v>173.9</v>
      </c>
      <c r="AT12" s="332">
        <v>436.70000000000016</v>
      </c>
      <c r="AU12" s="332">
        <v>440.09999999999991</v>
      </c>
      <c r="AV12" s="332">
        <v>391.3</v>
      </c>
      <c r="AW12" s="331">
        <v>511.3</v>
      </c>
      <c r="AX12" s="331">
        <v>416.8</v>
      </c>
      <c r="AY12" s="331">
        <v>449.2</v>
      </c>
      <c r="AZ12" s="331">
        <v>309.7</v>
      </c>
      <c r="BA12" s="331">
        <v>370.80000000000007</v>
      </c>
      <c r="BB12" s="332">
        <v>291.60000000000002</v>
      </c>
      <c r="BC12" s="332">
        <v>300.89999999999998</v>
      </c>
      <c r="BD12" s="332">
        <v>124.7</v>
      </c>
      <c r="BE12" s="331">
        <v>504.4</v>
      </c>
      <c r="BF12" s="331">
        <v>432.5</v>
      </c>
      <c r="BG12" s="1333">
        <v>381.5</v>
      </c>
      <c r="BH12" s="332">
        <v>401.6</v>
      </c>
      <c r="BI12" s="1333">
        <v>504.7</v>
      </c>
      <c r="BJ12" s="332">
        <v>474.59999999999997</v>
      </c>
      <c r="BK12" s="332">
        <v>482.70000000000005</v>
      </c>
      <c r="BL12" s="1333">
        <v>358.59999999999991</v>
      </c>
      <c r="BM12" s="1333">
        <v>485.5</v>
      </c>
      <c r="BN12" s="1333">
        <v>572.6</v>
      </c>
      <c r="BO12" s="1333">
        <v>540.80000000000018</v>
      </c>
      <c r="BP12" s="1333">
        <v>469.7</v>
      </c>
      <c r="BQ12" s="1333">
        <v>849.6</v>
      </c>
      <c r="BR12" s="334">
        <v>1003.4999999999999</v>
      </c>
      <c r="BS12" s="83"/>
    </row>
    <row r="13" spans="2:71" ht="19.5" customHeight="1">
      <c r="B13" s="74"/>
      <c r="C13" s="89"/>
      <c r="D13" s="75"/>
      <c r="E13" s="76"/>
      <c r="F13" s="75"/>
      <c r="H13" s="207" t="s">
        <v>141</v>
      </c>
      <c r="I13" s="83">
        <v>26.9</v>
      </c>
      <c r="J13" s="83">
        <v>24.8</v>
      </c>
      <c r="K13" s="83">
        <v>39.200000000000003</v>
      </c>
      <c r="L13" s="83">
        <v>26.9</v>
      </c>
      <c r="M13" s="83">
        <v>26.8</v>
      </c>
      <c r="N13" s="83">
        <v>21.9</v>
      </c>
      <c r="O13" s="83">
        <v>22.9</v>
      </c>
      <c r="P13" s="83">
        <v>24.7</v>
      </c>
      <c r="Q13" s="83">
        <v>24.9</v>
      </c>
      <c r="R13" s="83">
        <v>24.8</v>
      </c>
      <c r="S13" s="83">
        <v>25.3</v>
      </c>
      <c r="T13" s="83">
        <v>27.6</v>
      </c>
      <c r="U13" s="83">
        <v>27.6</v>
      </c>
      <c r="V13" s="83">
        <v>32.799999999999997</v>
      </c>
      <c r="W13" s="83">
        <v>30.4</v>
      </c>
      <c r="X13" s="83">
        <v>28.7</v>
      </c>
      <c r="Y13" s="83">
        <v>34.4</v>
      </c>
      <c r="Z13" s="83">
        <v>37.4</v>
      </c>
      <c r="AA13" s="83">
        <v>35.200000000000003</v>
      </c>
      <c r="AB13" s="84">
        <v>210</v>
      </c>
      <c r="AC13" s="83">
        <v>164.6</v>
      </c>
      <c r="AD13" s="83">
        <v>180.6</v>
      </c>
      <c r="AE13" s="84">
        <v>202.1</v>
      </c>
      <c r="AF13" s="84">
        <v>186.7</v>
      </c>
      <c r="AG13" s="699">
        <v>164.6</v>
      </c>
      <c r="AH13" s="83">
        <v>180.6</v>
      </c>
      <c r="AI13" s="84">
        <v>202.1</v>
      </c>
      <c r="AJ13" s="190">
        <v>186.7</v>
      </c>
      <c r="AK13" s="695">
        <v>177.8</v>
      </c>
      <c r="AL13" s="695">
        <v>179.8</v>
      </c>
      <c r="AM13" s="695">
        <v>185</v>
      </c>
      <c r="AN13" s="85">
        <v>192.60000000000002</v>
      </c>
      <c r="AO13" s="85">
        <v>168.5</v>
      </c>
      <c r="AP13" s="85">
        <v>194.79999999999995</v>
      </c>
      <c r="AQ13" s="85">
        <v>193.1</v>
      </c>
      <c r="AR13" s="85">
        <v>200.9</v>
      </c>
      <c r="AS13" s="86">
        <v>181.7</v>
      </c>
      <c r="AT13" s="87">
        <v>201</v>
      </c>
      <c r="AU13" s="87">
        <v>205.40000000000003</v>
      </c>
      <c r="AV13" s="87">
        <v>256.39999999999998</v>
      </c>
      <c r="AW13" s="86">
        <v>222.7</v>
      </c>
      <c r="AX13" s="86">
        <v>212</v>
      </c>
      <c r="AY13" s="86">
        <v>209.3</v>
      </c>
      <c r="AZ13" s="86">
        <v>211.1</v>
      </c>
      <c r="BA13" s="86">
        <v>210.5</v>
      </c>
      <c r="BB13" s="87">
        <v>204.9</v>
      </c>
      <c r="BC13" s="87">
        <v>186.3</v>
      </c>
      <c r="BD13" s="87">
        <v>220.7</v>
      </c>
      <c r="BE13" s="86">
        <v>234</v>
      </c>
      <c r="BF13" s="86">
        <v>227.2</v>
      </c>
      <c r="BG13" s="1318">
        <v>214.1</v>
      </c>
      <c r="BH13" s="87">
        <v>228</v>
      </c>
      <c r="BI13" s="1318">
        <v>255.2</v>
      </c>
      <c r="BJ13" s="87">
        <v>231.10000000000002</v>
      </c>
      <c r="BK13" s="87">
        <v>244.09999999999997</v>
      </c>
      <c r="BL13" s="1318">
        <v>249.89999999999998</v>
      </c>
      <c r="BM13" s="1318">
        <v>242.8</v>
      </c>
      <c r="BN13" s="1318">
        <v>294.39999999999998</v>
      </c>
      <c r="BO13" s="1318">
        <v>258.09999999999991</v>
      </c>
      <c r="BP13" s="1318">
        <v>275.2</v>
      </c>
      <c r="BQ13" s="1318">
        <v>375.4</v>
      </c>
      <c r="BR13" s="88">
        <v>377.9</v>
      </c>
      <c r="BS13" s="83"/>
    </row>
    <row r="14" spans="2:71" ht="19.5" customHeight="1">
      <c r="B14" s="74"/>
      <c r="C14" s="1873" t="s">
        <v>6</v>
      </c>
      <c r="D14" s="1873"/>
      <c r="E14" s="1874"/>
      <c r="F14" s="89"/>
      <c r="H14" s="209" t="s">
        <v>142</v>
      </c>
      <c r="I14" s="198">
        <v>11.6</v>
      </c>
      <c r="J14" s="198">
        <v>8.1999999999999993</v>
      </c>
      <c r="K14" s="198">
        <v>6.6</v>
      </c>
      <c r="L14" s="198">
        <v>4.4000000000000004</v>
      </c>
      <c r="M14" s="198">
        <v>10.199999999999999</v>
      </c>
      <c r="N14" s="198">
        <v>5.7</v>
      </c>
      <c r="O14" s="198">
        <v>4.4000000000000004</v>
      </c>
      <c r="P14" s="198">
        <v>3.6</v>
      </c>
      <c r="Q14" s="198">
        <v>7.6</v>
      </c>
      <c r="R14" s="198">
        <v>10.8</v>
      </c>
      <c r="S14" s="198">
        <v>12.1</v>
      </c>
      <c r="T14" s="198">
        <v>13.5</v>
      </c>
      <c r="U14" s="198">
        <v>18.3</v>
      </c>
      <c r="V14" s="198">
        <v>28.2</v>
      </c>
      <c r="W14" s="198">
        <v>21</v>
      </c>
      <c r="X14" s="198">
        <v>0.6</v>
      </c>
      <c r="Y14" s="198">
        <v>19.7</v>
      </c>
      <c r="Z14" s="198">
        <v>21.3</v>
      </c>
      <c r="AA14" s="198">
        <v>10.1</v>
      </c>
      <c r="AB14" s="199">
        <v>-180</v>
      </c>
      <c r="AC14" s="198">
        <v>95.3</v>
      </c>
      <c r="AD14" s="198">
        <v>97.4</v>
      </c>
      <c r="AE14" s="199">
        <v>35.200000000000003</v>
      </c>
      <c r="AF14" s="199">
        <v>111.3</v>
      </c>
      <c r="AG14" s="696">
        <v>95.3</v>
      </c>
      <c r="AH14" s="198">
        <v>97.4</v>
      </c>
      <c r="AI14" s="199">
        <v>35.200000000000003</v>
      </c>
      <c r="AJ14" s="200">
        <v>111.3</v>
      </c>
      <c r="AK14" s="697">
        <v>112.8</v>
      </c>
      <c r="AL14" s="697">
        <v>94.2</v>
      </c>
      <c r="AM14" s="697">
        <v>80</v>
      </c>
      <c r="AN14" s="698">
        <v>-41.799999999999955</v>
      </c>
      <c r="AO14" s="698">
        <v>110</v>
      </c>
      <c r="AP14" s="698">
        <v>93.600000000000023</v>
      </c>
      <c r="AQ14" s="698">
        <v>72.900000000000006</v>
      </c>
      <c r="AR14" s="698">
        <v>60.6</v>
      </c>
      <c r="AS14" s="331">
        <v>-7.8</v>
      </c>
      <c r="AT14" s="332">
        <v>235.70000000000016</v>
      </c>
      <c r="AU14" s="332">
        <v>234.69999999999987</v>
      </c>
      <c r="AV14" s="332">
        <v>134.9</v>
      </c>
      <c r="AW14" s="331">
        <v>288.60000000000002</v>
      </c>
      <c r="AX14" s="331">
        <v>204.8</v>
      </c>
      <c r="AY14" s="331">
        <v>239.89999999999998</v>
      </c>
      <c r="AZ14" s="331">
        <v>98.6</v>
      </c>
      <c r="BA14" s="331">
        <v>160.30000000000007</v>
      </c>
      <c r="BB14" s="332">
        <v>86.7</v>
      </c>
      <c r="BC14" s="332">
        <v>114.6</v>
      </c>
      <c r="BD14" s="332">
        <v>-96</v>
      </c>
      <c r="BE14" s="331">
        <v>270.39999999999998</v>
      </c>
      <c r="BF14" s="331">
        <v>205.3</v>
      </c>
      <c r="BG14" s="1333">
        <v>167.4</v>
      </c>
      <c r="BH14" s="332">
        <v>173.6</v>
      </c>
      <c r="BI14" s="1333">
        <v>249.5</v>
      </c>
      <c r="BJ14" s="332">
        <v>243.49999999999994</v>
      </c>
      <c r="BK14" s="332">
        <v>238.60000000000008</v>
      </c>
      <c r="BL14" s="1333">
        <v>108.69999999999993</v>
      </c>
      <c r="BM14" s="1333">
        <v>242.7</v>
      </c>
      <c r="BN14" s="1333">
        <v>278.2</v>
      </c>
      <c r="BO14" s="1333">
        <v>282.70000000000027</v>
      </c>
      <c r="BP14" s="1333">
        <v>194.5</v>
      </c>
      <c r="BQ14" s="1333">
        <v>474.20000000000005</v>
      </c>
      <c r="BR14" s="334">
        <v>625.59999999999991</v>
      </c>
      <c r="BS14" s="83"/>
    </row>
    <row r="15" spans="2:71" ht="19.5" customHeight="1">
      <c r="B15" s="74"/>
      <c r="C15" s="89"/>
      <c r="D15" s="75"/>
      <c r="E15" s="76"/>
      <c r="F15" s="75"/>
      <c r="H15" s="1" t="s">
        <v>143</v>
      </c>
      <c r="I15" s="83">
        <v>1.2</v>
      </c>
      <c r="J15" s="83">
        <v>0.5</v>
      </c>
      <c r="K15" s="83">
        <v>1.6</v>
      </c>
      <c r="L15" s="83">
        <v>0</v>
      </c>
      <c r="M15" s="83">
        <v>1.3</v>
      </c>
      <c r="N15" s="83">
        <v>0.4</v>
      </c>
      <c r="O15" s="83">
        <v>2.2000000000000002</v>
      </c>
      <c r="P15" s="83">
        <v>1.5</v>
      </c>
      <c r="Q15" s="83">
        <v>0.7</v>
      </c>
      <c r="R15" s="83">
        <v>0</v>
      </c>
      <c r="S15" s="83">
        <v>0.8</v>
      </c>
      <c r="T15" s="83">
        <v>2.9</v>
      </c>
      <c r="U15" s="83">
        <v>1.4</v>
      </c>
      <c r="V15" s="83">
        <v>0</v>
      </c>
      <c r="W15" s="83">
        <v>0.8</v>
      </c>
      <c r="X15" s="83">
        <v>2.8</v>
      </c>
      <c r="Y15" s="83">
        <v>-1.8</v>
      </c>
      <c r="Z15" s="83">
        <v>-0.5</v>
      </c>
      <c r="AA15" s="83">
        <v>-0.2</v>
      </c>
      <c r="AB15" s="84">
        <v>-6.6</v>
      </c>
      <c r="AC15" s="83">
        <v>13.5</v>
      </c>
      <c r="AD15" s="83">
        <v>6.8</v>
      </c>
      <c r="AE15" s="84">
        <v>2</v>
      </c>
      <c r="AF15" s="84">
        <v>0.8</v>
      </c>
      <c r="AG15" s="699">
        <v>13.5</v>
      </c>
      <c r="AH15" s="83">
        <v>6.8</v>
      </c>
      <c r="AI15" s="84">
        <v>2</v>
      </c>
      <c r="AJ15" s="190">
        <v>0.8</v>
      </c>
      <c r="AK15" s="695">
        <v>0.3</v>
      </c>
      <c r="AL15" s="695">
        <v>0</v>
      </c>
      <c r="AM15" s="695">
        <v>0.5</v>
      </c>
      <c r="AN15" s="85">
        <v>9.3000000000000007</v>
      </c>
      <c r="AO15" s="85">
        <v>1.2</v>
      </c>
      <c r="AP15" s="85">
        <v>3.8999999999999631</v>
      </c>
      <c r="AQ15" s="85">
        <v>4.9000000000000004</v>
      </c>
      <c r="AR15" s="85">
        <v>4.3</v>
      </c>
      <c r="AS15" s="86">
        <v>20.8</v>
      </c>
      <c r="AT15" s="87">
        <v>3.0000000000000213</v>
      </c>
      <c r="AU15" s="87">
        <v>-0.30000000000003979</v>
      </c>
      <c r="AV15" s="87">
        <v>0.3</v>
      </c>
      <c r="AW15" s="86">
        <v>0.90000000000003411</v>
      </c>
      <c r="AX15" s="86">
        <v>3.1000000000000227</v>
      </c>
      <c r="AY15" s="86">
        <v>5.6999999999998749</v>
      </c>
      <c r="AZ15" s="86">
        <v>8.8000000000000007</v>
      </c>
      <c r="BA15" s="86">
        <v>11.200000000000017</v>
      </c>
      <c r="BB15" s="87">
        <v>3.3</v>
      </c>
      <c r="BC15" s="87">
        <v>3.7</v>
      </c>
      <c r="BD15" s="87">
        <v>10.199999999999999</v>
      </c>
      <c r="BE15" s="86">
        <v>8.1</v>
      </c>
      <c r="BF15" s="86">
        <v>13.1</v>
      </c>
      <c r="BG15" s="1318">
        <v>16.2</v>
      </c>
      <c r="BH15" s="87">
        <v>106.7</v>
      </c>
      <c r="BI15" s="1318">
        <v>-2</v>
      </c>
      <c r="BJ15" s="87">
        <v>1.9999999999999432</v>
      </c>
      <c r="BK15" s="87">
        <v>1.7000000000001023</v>
      </c>
      <c r="BL15" s="1318">
        <v>65.299999999999955</v>
      </c>
      <c r="BM15" s="1318">
        <v>20</v>
      </c>
      <c r="BN15" s="1318">
        <v>62</v>
      </c>
      <c r="BO15" s="1318">
        <v>59.300000000000296</v>
      </c>
      <c r="BP15" s="1318">
        <v>-47.3</v>
      </c>
      <c r="BQ15" s="1318">
        <v>22.900000000000034</v>
      </c>
      <c r="BR15" s="88">
        <v>26.89999999999992</v>
      </c>
      <c r="BS15" s="83"/>
    </row>
    <row r="16" spans="2:71" ht="19.5" customHeight="1">
      <c r="B16" s="74"/>
      <c r="C16" s="1873" t="s">
        <v>7</v>
      </c>
      <c r="D16" s="1873"/>
      <c r="E16" s="1874"/>
      <c r="F16" s="89"/>
      <c r="H16" s="10" t="s">
        <v>144</v>
      </c>
      <c r="I16" s="198">
        <v>10.4</v>
      </c>
      <c r="J16" s="198">
        <v>7.7</v>
      </c>
      <c r="K16" s="198">
        <v>5</v>
      </c>
      <c r="L16" s="198">
        <v>4.4000000000000004</v>
      </c>
      <c r="M16" s="198">
        <v>8.9</v>
      </c>
      <c r="N16" s="198">
        <v>5.3</v>
      </c>
      <c r="O16" s="198">
        <v>2.2000000000000002</v>
      </c>
      <c r="P16" s="198">
        <v>2.1</v>
      </c>
      <c r="Q16" s="198">
        <v>6.9</v>
      </c>
      <c r="R16" s="198">
        <v>10.8</v>
      </c>
      <c r="S16" s="198">
        <v>11.3</v>
      </c>
      <c r="T16" s="198">
        <v>10.6</v>
      </c>
      <c r="U16" s="198">
        <v>16.899999999999999</v>
      </c>
      <c r="V16" s="198">
        <v>28.2</v>
      </c>
      <c r="W16" s="198">
        <v>20.2</v>
      </c>
      <c r="X16" s="198">
        <v>-2.2000000000000002</v>
      </c>
      <c r="Y16" s="198">
        <v>21.5</v>
      </c>
      <c r="Z16" s="198">
        <v>21.8</v>
      </c>
      <c r="AA16" s="198">
        <v>10.3</v>
      </c>
      <c r="AB16" s="199">
        <v>-173.4</v>
      </c>
      <c r="AC16" s="198">
        <v>81.8</v>
      </c>
      <c r="AD16" s="198">
        <v>90.6</v>
      </c>
      <c r="AE16" s="199">
        <v>33.200000000000003</v>
      </c>
      <c r="AF16" s="199">
        <v>110.5</v>
      </c>
      <c r="AG16" s="696">
        <v>81.8</v>
      </c>
      <c r="AH16" s="198">
        <v>90.6</v>
      </c>
      <c r="AI16" s="199">
        <v>33.200000000000003</v>
      </c>
      <c r="AJ16" s="200">
        <v>110.5</v>
      </c>
      <c r="AK16" s="697">
        <v>112.5</v>
      </c>
      <c r="AL16" s="697">
        <v>94.2</v>
      </c>
      <c r="AM16" s="697">
        <v>79.5</v>
      </c>
      <c r="AN16" s="698">
        <v>-51.099999999999909</v>
      </c>
      <c r="AO16" s="698">
        <v>108.80000000000001</v>
      </c>
      <c r="AP16" s="698">
        <v>89.699999999999989</v>
      </c>
      <c r="AQ16" s="698">
        <v>68</v>
      </c>
      <c r="AR16" s="698">
        <v>56.3</v>
      </c>
      <c r="AS16" s="331">
        <v>-28.6</v>
      </c>
      <c r="AT16" s="332">
        <v>232.7000000000001</v>
      </c>
      <c r="AU16" s="332">
        <v>234.99999999999994</v>
      </c>
      <c r="AV16" s="332">
        <v>134.6</v>
      </c>
      <c r="AW16" s="331">
        <v>287.7</v>
      </c>
      <c r="AX16" s="331">
        <v>201.7</v>
      </c>
      <c r="AY16" s="331">
        <v>234.2</v>
      </c>
      <c r="AZ16" s="331">
        <v>89.8</v>
      </c>
      <c r="BA16" s="331">
        <v>149.10000000000002</v>
      </c>
      <c r="BB16" s="332">
        <v>83.4</v>
      </c>
      <c r="BC16" s="332">
        <v>110.9</v>
      </c>
      <c r="BD16" s="332">
        <v>-106.2</v>
      </c>
      <c r="BE16" s="331">
        <v>262.3</v>
      </c>
      <c r="BF16" s="331">
        <v>192.2</v>
      </c>
      <c r="BG16" s="1333">
        <v>151.19999999999999</v>
      </c>
      <c r="BH16" s="332">
        <v>66.900000000000006</v>
      </c>
      <c r="BI16" s="1333">
        <v>251.5</v>
      </c>
      <c r="BJ16" s="332">
        <v>241.5</v>
      </c>
      <c r="BK16" s="332">
        <v>236.89999999999998</v>
      </c>
      <c r="BL16" s="1333">
        <v>43.399999999999977</v>
      </c>
      <c r="BM16" s="1333">
        <v>222.7</v>
      </c>
      <c r="BN16" s="1333">
        <v>216.2</v>
      </c>
      <c r="BO16" s="1333">
        <v>223.39999999999998</v>
      </c>
      <c r="BP16" s="1333">
        <v>241.8</v>
      </c>
      <c r="BQ16" s="1333">
        <v>451.3</v>
      </c>
      <c r="BR16" s="334">
        <v>598.70000000000005</v>
      </c>
      <c r="BS16" s="83"/>
    </row>
    <row r="17" spans="2:71" ht="19.5" customHeight="1">
      <c r="B17" s="74"/>
      <c r="C17" s="206"/>
      <c r="D17" s="1884" t="s">
        <v>579</v>
      </c>
      <c r="E17" s="1884"/>
      <c r="F17" s="1884"/>
      <c r="H17" s="1" t="s">
        <v>145</v>
      </c>
      <c r="I17" s="83">
        <v>-0.4</v>
      </c>
      <c r="J17" s="83">
        <v>0</v>
      </c>
      <c r="K17" s="83">
        <v>-0.6</v>
      </c>
      <c r="L17" s="83">
        <v>-2</v>
      </c>
      <c r="M17" s="83">
        <v>0</v>
      </c>
      <c r="N17" s="83">
        <v>-0.1</v>
      </c>
      <c r="O17" s="83">
        <v>0</v>
      </c>
      <c r="P17" s="83">
        <v>-1.6</v>
      </c>
      <c r="Q17" s="83">
        <v>0</v>
      </c>
      <c r="R17" s="83">
        <v>0.3</v>
      </c>
      <c r="S17" s="83">
        <v>-1</v>
      </c>
      <c r="T17" s="83">
        <v>-0.2</v>
      </c>
      <c r="U17" s="83">
        <v>-1.6</v>
      </c>
      <c r="V17" s="83">
        <v>0.7</v>
      </c>
      <c r="W17" s="83">
        <v>-0.8</v>
      </c>
      <c r="X17" s="83">
        <v>1.2</v>
      </c>
      <c r="Y17" s="83">
        <v>0</v>
      </c>
      <c r="Z17" s="83">
        <v>-0.1</v>
      </c>
      <c r="AA17" s="83">
        <v>0</v>
      </c>
      <c r="AB17" s="84">
        <v>5.7</v>
      </c>
      <c r="AC17" s="83">
        <v>5.6</v>
      </c>
      <c r="AD17" s="83">
        <v>-2.8</v>
      </c>
      <c r="AE17" s="84">
        <v>8.6</v>
      </c>
      <c r="AF17" s="84">
        <v>-9.1</v>
      </c>
      <c r="AG17" s="699">
        <v>5.6</v>
      </c>
      <c r="AH17" s="83">
        <v>-2.8</v>
      </c>
      <c r="AI17" s="84">
        <v>8.6</v>
      </c>
      <c r="AJ17" s="190">
        <v>-9.1</v>
      </c>
      <c r="AK17" s="695">
        <v>-1.3</v>
      </c>
      <c r="AL17" s="695">
        <v>4.7</v>
      </c>
      <c r="AM17" s="695">
        <v>5.6999999999999993</v>
      </c>
      <c r="AN17" s="85">
        <v>4.8</v>
      </c>
      <c r="AO17" s="85">
        <v>4.3</v>
      </c>
      <c r="AP17" s="85">
        <v>29.999999999999993</v>
      </c>
      <c r="AQ17" s="85">
        <v>9.1999999999999993</v>
      </c>
      <c r="AR17" s="85">
        <v>-13.1</v>
      </c>
      <c r="AS17" s="86">
        <v>2.9</v>
      </c>
      <c r="AT17" s="87">
        <v>-23.6</v>
      </c>
      <c r="AU17" s="87">
        <v>47.4</v>
      </c>
      <c r="AV17" s="87">
        <v>-18.600000000000001</v>
      </c>
      <c r="AW17" s="86">
        <v>7.1</v>
      </c>
      <c r="AX17" s="86">
        <v>14.000000000000002</v>
      </c>
      <c r="AY17" s="86">
        <v>-2.5</v>
      </c>
      <c r="AZ17" s="86">
        <v>-22.4</v>
      </c>
      <c r="BA17" s="86">
        <v>10.9</v>
      </c>
      <c r="BB17" s="87">
        <v>3.1999999999999993</v>
      </c>
      <c r="BC17" s="87">
        <v>54</v>
      </c>
      <c r="BD17" s="87">
        <v>-52.1</v>
      </c>
      <c r="BE17" s="86">
        <v>-75.400000000000006</v>
      </c>
      <c r="BF17" s="86">
        <v>-51.3</v>
      </c>
      <c r="BG17" s="1318">
        <v>-2.4</v>
      </c>
      <c r="BH17" s="87">
        <v>-58.2</v>
      </c>
      <c r="BI17" s="1318">
        <v>-10.3</v>
      </c>
      <c r="BJ17" s="87">
        <v>-9.6999999999999993</v>
      </c>
      <c r="BK17" s="87">
        <v>-5.1000000000000014</v>
      </c>
      <c r="BL17" s="1318">
        <v>-7</v>
      </c>
      <c r="BM17" s="1318">
        <v>14.2</v>
      </c>
      <c r="BN17" s="1318">
        <v>3.7</v>
      </c>
      <c r="BO17" s="1318">
        <v>-11.899999999999999</v>
      </c>
      <c r="BP17" s="1318">
        <v>-10.7</v>
      </c>
      <c r="BQ17" s="1318">
        <v>18.3</v>
      </c>
      <c r="BR17" s="88">
        <v>8</v>
      </c>
      <c r="BS17" s="83"/>
    </row>
    <row r="18" spans="2:71" ht="19.5" customHeight="1">
      <c r="B18" s="74"/>
      <c r="C18" s="206"/>
      <c r="D18" s="1903" t="s">
        <v>11</v>
      </c>
      <c r="E18" s="1904"/>
      <c r="F18" s="181"/>
      <c r="H18" s="1" t="s">
        <v>447</v>
      </c>
      <c r="I18" s="83">
        <v>0</v>
      </c>
      <c r="J18" s="83">
        <v>0</v>
      </c>
      <c r="K18" s="83">
        <v>0</v>
      </c>
      <c r="L18" s="83">
        <v>0</v>
      </c>
      <c r="M18" s="83">
        <v>0</v>
      </c>
      <c r="N18" s="83">
        <v>0</v>
      </c>
      <c r="O18" s="83">
        <v>0</v>
      </c>
      <c r="P18" s="83">
        <v>0</v>
      </c>
      <c r="Q18" s="83">
        <v>0</v>
      </c>
      <c r="R18" s="83">
        <v>0</v>
      </c>
      <c r="S18" s="83">
        <v>0</v>
      </c>
      <c r="T18" s="83">
        <v>0.1</v>
      </c>
      <c r="U18" s="83">
        <v>0</v>
      </c>
      <c r="V18" s="83">
        <v>0</v>
      </c>
      <c r="W18" s="83">
        <v>0.1</v>
      </c>
      <c r="X18" s="83">
        <v>0</v>
      </c>
      <c r="Y18" s="83">
        <v>0</v>
      </c>
      <c r="Z18" s="83">
        <v>0</v>
      </c>
      <c r="AA18" s="83">
        <v>0</v>
      </c>
      <c r="AB18" s="84">
        <v>-0.7</v>
      </c>
      <c r="AC18" s="83">
        <v>-0.1</v>
      </c>
      <c r="AD18" s="83">
        <v>0.6</v>
      </c>
      <c r="AE18" s="84">
        <v>-0.3</v>
      </c>
      <c r="AF18" s="84">
        <v>0.3</v>
      </c>
      <c r="AG18" s="699">
        <v>-0.1</v>
      </c>
      <c r="AH18" s="83">
        <v>0.6</v>
      </c>
      <c r="AI18" s="84">
        <v>-0.3</v>
      </c>
      <c r="AJ18" s="190">
        <v>0.3</v>
      </c>
      <c r="AK18" s="695">
        <v>-0.3</v>
      </c>
      <c r="AL18" s="695">
        <v>0</v>
      </c>
      <c r="AM18" s="695">
        <v>0.19999999999999998</v>
      </c>
      <c r="AN18" s="85">
        <v>0.3</v>
      </c>
      <c r="AO18" s="85">
        <v>0.2</v>
      </c>
      <c r="AP18" s="85">
        <v>0.39999999999999997</v>
      </c>
      <c r="AQ18" s="85">
        <v>1.9</v>
      </c>
      <c r="AR18" s="85">
        <v>-2.6</v>
      </c>
      <c r="AS18" s="86">
        <v>0.3</v>
      </c>
      <c r="AT18" s="87">
        <v>0.8</v>
      </c>
      <c r="AU18" s="87">
        <v>0.29999999999999982</v>
      </c>
      <c r="AV18" s="87">
        <v>2.2000000000000002</v>
      </c>
      <c r="AW18" s="86">
        <v>4</v>
      </c>
      <c r="AX18" s="86">
        <v>15.5</v>
      </c>
      <c r="AY18" s="86">
        <v>-0.7</v>
      </c>
      <c r="AZ18" s="86">
        <v>-4.3</v>
      </c>
      <c r="BA18" s="86">
        <v>3.1</v>
      </c>
      <c r="BB18" s="87">
        <v>-1.3</v>
      </c>
      <c r="BC18" s="87">
        <v>-5.4</v>
      </c>
      <c r="BD18" s="87">
        <v>6.6</v>
      </c>
      <c r="BE18" s="86">
        <v>-18</v>
      </c>
      <c r="BF18" s="86">
        <v>2.9</v>
      </c>
      <c r="BG18" s="1318">
        <v>-15.3</v>
      </c>
      <c r="BH18" s="87">
        <v>33.299999999999997</v>
      </c>
      <c r="BI18" s="1318">
        <v>-6.9</v>
      </c>
      <c r="BJ18" s="87">
        <v>-6.7999999999999989</v>
      </c>
      <c r="BK18" s="87">
        <v>-10.7</v>
      </c>
      <c r="BL18" s="1318">
        <v>-10.8</v>
      </c>
      <c r="BM18" s="1318">
        <v>-6.5</v>
      </c>
      <c r="BN18" s="1318">
        <v>-1.5</v>
      </c>
      <c r="BO18" s="1318">
        <v>-24.799999999999997</v>
      </c>
      <c r="BP18" s="1318">
        <v>24.299999999999997</v>
      </c>
      <c r="BQ18" s="1318">
        <v>9.9</v>
      </c>
      <c r="BR18" s="88">
        <v>-2.3000000000000007</v>
      </c>
      <c r="BS18" s="83"/>
    </row>
    <row r="19" spans="2:71" ht="19.5" customHeight="1">
      <c r="B19" s="74"/>
      <c r="C19" s="206"/>
      <c r="D19" s="1903" t="s">
        <v>13</v>
      </c>
      <c r="E19" s="1904"/>
      <c r="F19" s="181"/>
      <c r="H19" s="1" t="s">
        <v>448</v>
      </c>
      <c r="I19" s="83">
        <v>-0.4</v>
      </c>
      <c r="J19" s="83">
        <v>0</v>
      </c>
      <c r="K19" s="83">
        <v>-0.6</v>
      </c>
      <c r="L19" s="83">
        <v>-2</v>
      </c>
      <c r="M19" s="83">
        <v>0</v>
      </c>
      <c r="N19" s="83">
        <v>-0.1</v>
      </c>
      <c r="O19" s="83">
        <v>0</v>
      </c>
      <c r="P19" s="83">
        <v>-1.6</v>
      </c>
      <c r="Q19" s="83">
        <v>0</v>
      </c>
      <c r="R19" s="83">
        <v>0.3</v>
      </c>
      <c r="S19" s="83">
        <v>-1</v>
      </c>
      <c r="T19" s="83">
        <v>-0.3</v>
      </c>
      <c r="U19" s="83">
        <v>-1.6</v>
      </c>
      <c r="V19" s="83">
        <v>0.7</v>
      </c>
      <c r="W19" s="83">
        <v>-0.9</v>
      </c>
      <c r="X19" s="83">
        <v>1.2</v>
      </c>
      <c r="Y19" s="83">
        <v>0</v>
      </c>
      <c r="Z19" s="83">
        <v>-0.1</v>
      </c>
      <c r="AA19" s="83">
        <v>0</v>
      </c>
      <c r="AB19" s="84">
        <v>6.4</v>
      </c>
      <c r="AC19" s="83">
        <v>5.7</v>
      </c>
      <c r="AD19" s="83">
        <v>-3.4</v>
      </c>
      <c r="AE19" s="84">
        <v>8.9</v>
      </c>
      <c r="AF19" s="84">
        <v>-9.4</v>
      </c>
      <c r="AG19" s="699">
        <v>5.7</v>
      </c>
      <c r="AH19" s="83">
        <v>-3.4</v>
      </c>
      <c r="AI19" s="84">
        <v>8.9</v>
      </c>
      <c r="AJ19" s="190">
        <v>-9.4</v>
      </c>
      <c r="AK19" s="695">
        <v>-1</v>
      </c>
      <c r="AL19" s="695">
        <v>4.7</v>
      </c>
      <c r="AM19" s="695">
        <v>5.5</v>
      </c>
      <c r="AN19" s="85">
        <v>4.5</v>
      </c>
      <c r="AO19" s="85">
        <v>4.0999999999999996</v>
      </c>
      <c r="AP19" s="85">
        <v>29.599999999999994</v>
      </c>
      <c r="AQ19" s="85">
        <v>7.3</v>
      </c>
      <c r="AR19" s="85">
        <v>-10.5</v>
      </c>
      <c r="AS19" s="86">
        <v>2.6</v>
      </c>
      <c r="AT19" s="87">
        <v>-24.4</v>
      </c>
      <c r="AU19" s="87">
        <v>47.1</v>
      </c>
      <c r="AV19" s="87">
        <v>-20.8</v>
      </c>
      <c r="AW19" s="86">
        <v>3.0999999999999996</v>
      </c>
      <c r="AX19" s="86">
        <v>-1.5</v>
      </c>
      <c r="AY19" s="86">
        <v>-1.8</v>
      </c>
      <c r="AZ19" s="86">
        <v>-18.100000000000001</v>
      </c>
      <c r="BA19" s="86">
        <v>7.8000000000000007</v>
      </c>
      <c r="BB19" s="87">
        <v>4.4999999999999982</v>
      </c>
      <c r="BC19" s="87">
        <v>59.4</v>
      </c>
      <c r="BD19" s="87">
        <f>BD17-BD18</f>
        <v>-58.7</v>
      </c>
      <c r="BE19" s="86">
        <f>BE17-BE18</f>
        <v>-57.400000000000006</v>
      </c>
      <c r="BF19" s="86">
        <v>-54.2</v>
      </c>
      <c r="BG19" s="1318">
        <v>12.9</v>
      </c>
      <c r="BH19" s="87">
        <v>-91.5</v>
      </c>
      <c r="BI19" s="1318">
        <v>-3.4</v>
      </c>
      <c r="BJ19" s="87">
        <v>-2.9000000000000004</v>
      </c>
      <c r="BK19" s="87">
        <v>5.6</v>
      </c>
      <c r="BL19" s="1318">
        <v>3.8</v>
      </c>
      <c r="BM19" s="1318">
        <v>20.7</v>
      </c>
      <c r="BN19" s="1318">
        <v>5.2</v>
      </c>
      <c r="BO19" s="1318">
        <v>12.899999999999999</v>
      </c>
      <c r="BP19" s="1318">
        <v>-35</v>
      </c>
      <c r="BQ19" s="1318">
        <v>8.4</v>
      </c>
      <c r="BR19" s="88">
        <v>10.300000000000002</v>
      </c>
      <c r="BS19" s="83"/>
    </row>
    <row r="20" spans="2:71" ht="19.5" customHeight="1">
      <c r="B20" s="245"/>
      <c r="C20" s="56"/>
      <c r="D20" s="235"/>
      <c r="E20" s="283"/>
      <c r="F20" s="56"/>
      <c r="H20" s="10" t="s">
        <v>146</v>
      </c>
      <c r="I20" s="198">
        <v>10</v>
      </c>
      <c r="J20" s="198">
        <v>7.7</v>
      </c>
      <c r="K20" s="198">
        <v>4.4000000000000004</v>
      </c>
      <c r="L20" s="198">
        <v>2.4</v>
      </c>
      <c r="M20" s="198">
        <v>8.9</v>
      </c>
      <c r="N20" s="198">
        <v>5.2</v>
      </c>
      <c r="O20" s="198">
        <v>2.2000000000000002</v>
      </c>
      <c r="P20" s="198">
        <v>0.5</v>
      </c>
      <c r="Q20" s="198">
        <v>6.9</v>
      </c>
      <c r="R20" s="198">
        <v>11.1</v>
      </c>
      <c r="S20" s="198">
        <v>10.3</v>
      </c>
      <c r="T20" s="198">
        <v>10.4</v>
      </c>
      <c r="U20" s="198">
        <v>15.3</v>
      </c>
      <c r="V20" s="198">
        <v>28.9</v>
      </c>
      <c r="W20" s="198">
        <v>19.399999999999999</v>
      </c>
      <c r="X20" s="198">
        <v>-1</v>
      </c>
      <c r="Y20" s="198">
        <v>21.5</v>
      </c>
      <c r="Z20" s="198">
        <v>21.7</v>
      </c>
      <c r="AA20" s="198">
        <v>10.3</v>
      </c>
      <c r="AB20" s="199">
        <v>-167.7</v>
      </c>
      <c r="AC20" s="198">
        <v>87.4</v>
      </c>
      <c r="AD20" s="198">
        <v>87.8</v>
      </c>
      <c r="AE20" s="199">
        <v>41.8</v>
      </c>
      <c r="AF20" s="199">
        <v>101.4</v>
      </c>
      <c r="AG20" s="696">
        <v>87.4</v>
      </c>
      <c r="AH20" s="198">
        <v>87.8</v>
      </c>
      <c r="AI20" s="199">
        <v>41.8</v>
      </c>
      <c r="AJ20" s="200">
        <v>101.4</v>
      </c>
      <c r="AK20" s="697">
        <v>111.2</v>
      </c>
      <c r="AL20" s="697">
        <v>98.9</v>
      </c>
      <c r="AM20" s="697">
        <v>85.200000000000031</v>
      </c>
      <c r="AN20" s="698">
        <v>-46.299999999999926</v>
      </c>
      <c r="AO20" s="698">
        <v>113.10000000000001</v>
      </c>
      <c r="AP20" s="698">
        <v>119.7</v>
      </c>
      <c r="AQ20" s="698">
        <v>77.2</v>
      </c>
      <c r="AR20" s="698">
        <v>43.2</v>
      </c>
      <c r="AS20" s="331">
        <v>-25.7</v>
      </c>
      <c r="AT20" s="332">
        <v>209.10000000000011</v>
      </c>
      <c r="AU20" s="332">
        <v>282.39999999999992</v>
      </c>
      <c r="AV20" s="332">
        <v>116</v>
      </c>
      <c r="AW20" s="331">
        <v>294.8</v>
      </c>
      <c r="AX20" s="331">
        <v>215.7</v>
      </c>
      <c r="AY20" s="331">
        <v>231.7</v>
      </c>
      <c r="AZ20" s="331">
        <v>67.400000000000006</v>
      </c>
      <c r="BA20" s="331">
        <v>160.00000000000003</v>
      </c>
      <c r="BB20" s="332">
        <v>86.6</v>
      </c>
      <c r="BC20" s="332">
        <v>164.9</v>
      </c>
      <c r="BD20" s="332">
        <v>-158.30000000000001</v>
      </c>
      <c r="BE20" s="331">
        <v>186.9</v>
      </c>
      <c r="BF20" s="331">
        <v>140.9</v>
      </c>
      <c r="BG20" s="1333">
        <v>148.80000000000001</v>
      </c>
      <c r="BH20" s="332">
        <v>8.6999999999999993</v>
      </c>
      <c r="BI20" s="1333">
        <v>241.2</v>
      </c>
      <c r="BJ20" s="332">
        <v>231.8</v>
      </c>
      <c r="BK20" s="332">
        <v>231.79999999999995</v>
      </c>
      <c r="BL20" s="1333">
        <v>36.399999999999977</v>
      </c>
      <c r="BM20" s="1333">
        <v>236.89999999999998</v>
      </c>
      <c r="BN20" s="1333">
        <v>219.9</v>
      </c>
      <c r="BO20" s="1333">
        <v>211.5</v>
      </c>
      <c r="BP20" s="1333">
        <v>231.1</v>
      </c>
      <c r="BQ20" s="1333">
        <v>469.6</v>
      </c>
      <c r="BR20" s="334">
        <v>606.69999999999993</v>
      </c>
      <c r="BS20" s="83"/>
    </row>
    <row r="21" spans="2:71" ht="19.5" customHeight="1">
      <c r="B21" s="245"/>
      <c r="C21" s="1877" t="s">
        <v>31</v>
      </c>
      <c r="D21" s="1877"/>
      <c r="E21" s="1900"/>
      <c r="F21" s="75"/>
      <c r="H21" s="1" t="s">
        <v>147</v>
      </c>
      <c r="I21" s="83">
        <v>4</v>
      </c>
      <c r="J21" s="83">
        <v>1.2</v>
      </c>
      <c r="K21" s="83">
        <v>0.7</v>
      </c>
      <c r="L21" s="83">
        <v>0.7</v>
      </c>
      <c r="M21" s="83">
        <v>2.2000000000000002</v>
      </c>
      <c r="N21" s="83">
        <v>1.6</v>
      </c>
      <c r="O21" s="83">
        <v>0.7</v>
      </c>
      <c r="P21" s="83">
        <v>0.4</v>
      </c>
      <c r="Q21" s="83">
        <v>2.8</v>
      </c>
      <c r="R21" s="83">
        <v>2</v>
      </c>
      <c r="S21" s="83">
        <v>2.1</v>
      </c>
      <c r="T21" s="83">
        <v>6.2</v>
      </c>
      <c r="U21" s="83">
        <v>3.5</v>
      </c>
      <c r="V21" s="83">
        <v>7.2</v>
      </c>
      <c r="W21" s="83">
        <v>5.3</v>
      </c>
      <c r="X21" s="83">
        <v>-0.5</v>
      </c>
      <c r="Y21" s="83">
        <v>5.5</v>
      </c>
      <c r="Z21" s="83">
        <v>9.1999999999999993</v>
      </c>
      <c r="AA21" s="83">
        <v>-1.3</v>
      </c>
      <c r="AB21" s="84">
        <v>-34.200000000000003</v>
      </c>
      <c r="AC21" s="83">
        <v>23.6</v>
      </c>
      <c r="AD21" s="83">
        <v>21.9</v>
      </c>
      <c r="AE21" s="84">
        <v>11.4</v>
      </c>
      <c r="AF21" s="84">
        <v>-10.199999999999999</v>
      </c>
      <c r="AG21" s="699">
        <v>23.6</v>
      </c>
      <c r="AH21" s="83">
        <v>21.9</v>
      </c>
      <c r="AI21" s="84">
        <v>11.4</v>
      </c>
      <c r="AJ21" s="190">
        <v>-10.199999999999999</v>
      </c>
      <c r="AK21" s="695">
        <v>32.299999999999997</v>
      </c>
      <c r="AL21" s="695">
        <v>25</v>
      </c>
      <c r="AM21" s="695">
        <v>26.80000000000004</v>
      </c>
      <c r="AN21" s="85">
        <v>-14.000000000000028</v>
      </c>
      <c r="AO21" s="85">
        <v>32.199999999999989</v>
      </c>
      <c r="AP21" s="85">
        <v>31.700000000000017</v>
      </c>
      <c r="AQ21" s="85">
        <v>21.4</v>
      </c>
      <c r="AR21" s="85">
        <v>10</v>
      </c>
      <c r="AS21" s="86">
        <v>-4.3</v>
      </c>
      <c r="AT21" s="87">
        <v>58.9</v>
      </c>
      <c r="AU21" s="87">
        <v>72.700000000000017</v>
      </c>
      <c r="AV21" s="87">
        <v>28.9</v>
      </c>
      <c r="AW21" s="86">
        <v>73.700000000000017</v>
      </c>
      <c r="AX21" s="86">
        <v>62.4</v>
      </c>
      <c r="AY21" s="86">
        <v>62.9</v>
      </c>
      <c r="AZ21" s="86">
        <v>16.399999999999999</v>
      </c>
      <c r="BA21" s="86">
        <v>45.5</v>
      </c>
      <c r="BB21" s="87">
        <v>18.699999999999989</v>
      </c>
      <c r="BC21" s="87">
        <v>42.8</v>
      </c>
      <c r="BD21" s="87">
        <v>-42.7</v>
      </c>
      <c r="BE21" s="86">
        <v>46.2</v>
      </c>
      <c r="BF21" s="86">
        <v>32</v>
      </c>
      <c r="BG21" s="1318">
        <v>36.9</v>
      </c>
      <c r="BH21" s="87">
        <v>-12.4</v>
      </c>
      <c r="BI21" s="1318">
        <v>43.699999999999989</v>
      </c>
      <c r="BJ21" s="87">
        <v>52.600000000000023</v>
      </c>
      <c r="BK21" s="87">
        <v>59.999999999999943</v>
      </c>
      <c r="BL21" s="1318">
        <v>0</v>
      </c>
      <c r="BM21" s="1318">
        <v>56.599999999999966</v>
      </c>
      <c r="BN21" s="1318">
        <v>60.6</v>
      </c>
      <c r="BO21" s="1318">
        <v>52.800000000000011</v>
      </c>
      <c r="BP21" s="1318">
        <v>52.9</v>
      </c>
      <c r="BQ21" s="1318">
        <v>120.70000000000005</v>
      </c>
      <c r="BR21" s="88">
        <v>157.29999999999995</v>
      </c>
      <c r="BS21" s="83"/>
    </row>
    <row r="22" spans="2:71" ht="19.5" customHeight="1">
      <c r="B22" s="245"/>
      <c r="C22" s="56"/>
      <c r="D22" s="235"/>
      <c r="E22" s="283"/>
      <c r="F22" s="89"/>
      <c r="H22" s="10" t="s">
        <v>148</v>
      </c>
      <c r="I22" s="198">
        <v>6</v>
      </c>
      <c r="J22" s="198">
        <v>6.5</v>
      </c>
      <c r="K22" s="198">
        <v>3.7</v>
      </c>
      <c r="L22" s="198">
        <v>1.7</v>
      </c>
      <c r="M22" s="198">
        <v>6.7</v>
      </c>
      <c r="N22" s="198">
        <v>3.6</v>
      </c>
      <c r="O22" s="198">
        <v>1.5</v>
      </c>
      <c r="P22" s="198">
        <v>0.1</v>
      </c>
      <c r="Q22" s="198">
        <v>4.0999999999999996</v>
      </c>
      <c r="R22" s="198">
        <v>9.1</v>
      </c>
      <c r="S22" s="198">
        <v>8.1999999999999993</v>
      </c>
      <c r="T22" s="198">
        <v>4.2</v>
      </c>
      <c r="U22" s="198">
        <v>11.8</v>
      </c>
      <c r="V22" s="198">
        <v>21.7</v>
      </c>
      <c r="W22" s="198">
        <v>14.1</v>
      </c>
      <c r="X22" s="198">
        <v>-0.5</v>
      </c>
      <c r="Y22" s="198">
        <v>16</v>
      </c>
      <c r="Z22" s="198">
        <v>12.5</v>
      </c>
      <c r="AA22" s="198">
        <v>11.6</v>
      </c>
      <c r="AB22" s="199">
        <v>-133.5</v>
      </c>
      <c r="AC22" s="198">
        <v>63.8</v>
      </c>
      <c r="AD22" s="198">
        <v>65.900000000000006</v>
      </c>
      <c r="AE22" s="199">
        <v>30.4</v>
      </c>
      <c r="AF22" s="199">
        <v>111.6</v>
      </c>
      <c r="AG22" s="696">
        <v>63.8</v>
      </c>
      <c r="AH22" s="198">
        <v>65.900000000000006</v>
      </c>
      <c r="AI22" s="199">
        <v>30.4</v>
      </c>
      <c r="AJ22" s="200">
        <v>111.6</v>
      </c>
      <c r="AK22" s="697">
        <v>78.900000000000006</v>
      </c>
      <c r="AL22" s="697">
        <v>73.900000000000006</v>
      </c>
      <c r="AM22" s="697">
        <v>58.399999999999977</v>
      </c>
      <c r="AN22" s="698">
        <v>-32.299999999999898</v>
      </c>
      <c r="AO22" s="698">
        <v>80.90000000000002</v>
      </c>
      <c r="AP22" s="698">
        <v>87.999999999999986</v>
      </c>
      <c r="AQ22" s="698">
        <v>55.8</v>
      </c>
      <c r="AR22" s="698">
        <v>33.200000000000003</v>
      </c>
      <c r="AS22" s="331">
        <v>-21.4</v>
      </c>
      <c r="AT22" s="332">
        <v>150.2000000000001</v>
      </c>
      <c r="AU22" s="332">
        <v>209.6999999999999</v>
      </c>
      <c r="AV22" s="332">
        <v>87.1</v>
      </c>
      <c r="AW22" s="331">
        <v>221.1</v>
      </c>
      <c r="AX22" s="331">
        <v>153.30000000000001</v>
      </c>
      <c r="AY22" s="331">
        <v>168.8</v>
      </c>
      <c r="AZ22" s="331">
        <v>51</v>
      </c>
      <c r="BA22" s="331">
        <v>114.50000000000003</v>
      </c>
      <c r="BB22" s="332">
        <v>67.900000000000006</v>
      </c>
      <c r="BC22" s="332">
        <v>122.1</v>
      </c>
      <c r="BD22" s="332">
        <v>-115.6</v>
      </c>
      <c r="BE22" s="331">
        <v>140.69999999999999</v>
      </c>
      <c r="BF22" s="331">
        <v>108.9</v>
      </c>
      <c r="BG22" s="1333">
        <v>111.9</v>
      </c>
      <c r="BH22" s="332">
        <v>21.1</v>
      </c>
      <c r="BI22" s="1333">
        <v>197.5</v>
      </c>
      <c r="BJ22" s="332">
        <v>179.2</v>
      </c>
      <c r="BK22" s="332">
        <v>171.8</v>
      </c>
      <c r="BL22" s="1333">
        <v>36.399999999999977</v>
      </c>
      <c r="BM22" s="1333">
        <v>180.3</v>
      </c>
      <c r="BN22" s="1333">
        <v>159.30000000000001</v>
      </c>
      <c r="BO22" s="1333">
        <v>158.69999999999999</v>
      </c>
      <c r="BP22" s="1333">
        <v>178.2</v>
      </c>
      <c r="BQ22" s="1333">
        <v>348.9</v>
      </c>
      <c r="BR22" s="334">
        <v>449.4</v>
      </c>
      <c r="BS22" s="83"/>
    </row>
    <row r="23" spans="2:71" ht="19.5" customHeight="1">
      <c r="B23" s="245"/>
      <c r="C23" s="1875" t="s">
        <v>17</v>
      </c>
      <c r="D23" s="1875"/>
      <c r="E23" s="1890"/>
      <c r="F23" s="75"/>
      <c r="H23" s="210" t="s">
        <v>149</v>
      </c>
      <c r="I23" s="83">
        <v>0</v>
      </c>
      <c r="J23" s="83">
        <v>0</v>
      </c>
      <c r="K23" s="83">
        <v>0</v>
      </c>
      <c r="L23" s="83">
        <v>0</v>
      </c>
      <c r="M23" s="83">
        <v>0</v>
      </c>
      <c r="N23" s="83">
        <v>0</v>
      </c>
      <c r="O23" s="83">
        <v>0</v>
      </c>
      <c r="P23" s="83">
        <v>0</v>
      </c>
      <c r="Q23" s="83">
        <v>0</v>
      </c>
      <c r="R23" s="83">
        <v>0</v>
      </c>
      <c r="S23" s="83">
        <v>0</v>
      </c>
      <c r="T23" s="83">
        <v>0</v>
      </c>
      <c r="U23" s="83">
        <v>0</v>
      </c>
      <c r="V23" s="83">
        <v>0</v>
      </c>
      <c r="W23" s="83">
        <v>0</v>
      </c>
      <c r="X23" s="83">
        <v>0</v>
      </c>
      <c r="Y23" s="83">
        <v>0</v>
      </c>
      <c r="Z23" s="83">
        <v>0</v>
      </c>
      <c r="AA23" s="83">
        <v>0</v>
      </c>
      <c r="AB23" s="84">
        <v>0</v>
      </c>
      <c r="AC23" s="83">
        <v>0</v>
      </c>
      <c r="AD23" s="83">
        <v>0</v>
      </c>
      <c r="AE23" s="84">
        <v>0</v>
      </c>
      <c r="AF23" s="84">
        <v>0</v>
      </c>
      <c r="AG23" s="699">
        <v>0</v>
      </c>
      <c r="AH23" s="83">
        <v>0</v>
      </c>
      <c r="AI23" s="84">
        <v>0</v>
      </c>
      <c r="AJ23" s="190">
        <v>0</v>
      </c>
      <c r="AK23" s="695">
        <v>0.1</v>
      </c>
      <c r="AL23" s="695">
        <v>-0.1</v>
      </c>
      <c r="AM23" s="695">
        <v>0</v>
      </c>
      <c r="AN23" s="85">
        <v>9.9999999999994316E-2</v>
      </c>
      <c r="AO23" s="85">
        <v>0</v>
      </c>
      <c r="AP23" s="85">
        <v>0</v>
      </c>
      <c r="AQ23" s="85">
        <v>0</v>
      </c>
      <c r="AR23" s="85">
        <v>0</v>
      </c>
      <c r="AS23" s="86">
        <v>0</v>
      </c>
      <c r="AT23" s="87">
        <v>0</v>
      </c>
      <c r="AU23" s="87">
        <v>0</v>
      </c>
      <c r="AV23" s="87">
        <v>0</v>
      </c>
      <c r="AW23" s="86">
        <v>0</v>
      </c>
      <c r="AX23" s="86">
        <v>0</v>
      </c>
      <c r="AY23" s="86">
        <v>-0.1</v>
      </c>
      <c r="AZ23" s="86">
        <v>0</v>
      </c>
      <c r="BA23" s="86">
        <v>0.20000000000000284</v>
      </c>
      <c r="BB23" s="87">
        <v>0.20000000000000284</v>
      </c>
      <c r="BC23" s="87">
        <v>0.4</v>
      </c>
      <c r="BD23" s="87">
        <v>0.3</v>
      </c>
      <c r="BE23" s="86">
        <v>0.1</v>
      </c>
      <c r="BF23" s="86">
        <v>-0.1</v>
      </c>
      <c r="BG23" s="1318">
        <v>0.4</v>
      </c>
      <c r="BH23" s="87">
        <v>-7.4</v>
      </c>
      <c r="BI23" s="1318">
        <v>-0.5</v>
      </c>
      <c r="BJ23" s="87">
        <v>1.0999999999999659</v>
      </c>
      <c r="BK23" s="87">
        <v>1.1000000000000796</v>
      </c>
      <c r="BL23" s="1318">
        <v>-2.5000000000001137</v>
      </c>
      <c r="BM23" s="1318">
        <v>0.40000000000000568</v>
      </c>
      <c r="BN23" s="1318">
        <v>0.3</v>
      </c>
      <c r="BO23" s="1318">
        <v>0.89999999999997726</v>
      </c>
      <c r="BP23" s="1318">
        <v>1</v>
      </c>
      <c r="BQ23" s="1318">
        <v>1.0999999999999659</v>
      </c>
      <c r="BR23" s="88">
        <v>0.90000000000003411</v>
      </c>
      <c r="BS23" s="83"/>
    </row>
    <row r="24" spans="2:71" ht="19.5" customHeight="1">
      <c r="B24" s="245"/>
      <c r="C24" s="56"/>
      <c r="D24" s="235"/>
      <c r="E24" s="283"/>
      <c r="F24" s="89"/>
      <c r="H24" s="545" t="s">
        <v>150</v>
      </c>
      <c r="I24" s="212">
        <v>6</v>
      </c>
      <c r="J24" s="212">
        <v>6.5</v>
      </c>
      <c r="K24" s="212">
        <v>3.7</v>
      </c>
      <c r="L24" s="212">
        <v>1.7</v>
      </c>
      <c r="M24" s="212">
        <v>6.7</v>
      </c>
      <c r="N24" s="212">
        <v>3.6</v>
      </c>
      <c r="O24" s="212">
        <v>1.5</v>
      </c>
      <c r="P24" s="212">
        <v>0.1</v>
      </c>
      <c r="Q24" s="212">
        <v>4.0999999999999996</v>
      </c>
      <c r="R24" s="212">
        <v>9.1</v>
      </c>
      <c r="S24" s="212">
        <v>8.1999999999999993</v>
      </c>
      <c r="T24" s="212">
        <v>4.2</v>
      </c>
      <c r="U24" s="212">
        <v>11.8</v>
      </c>
      <c r="V24" s="212">
        <v>21.7</v>
      </c>
      <c r="W24" s="212">
        <v>14.1</v>
      </c>
      <c r="X24" s="212">
        <v>-0.5</v>
      </c>
      <c r="Y24" s="212">
        <v>16</v>
      </c>
      <c r="Z24" s="212">
        <v>12.5</v>
      </c>
      <c r="AA24" s="212">
        <v>11.6</v>
      </c>
      <c r="AB24" s="700">
        <v>-133.5</v>
      </c>
      <c r="AC24" s="701">
        <v>63.8</v>
      </c>
      <c r="AD24" s="212">
        <v>65.900000000000006</v>
      </c>
      <c r="AE24" s="213">
        <v>30.4</v>
      </c>
      <c r="AF24" s="213">
        <v>111.6</v>
      </c>
      <c r="AG24" s="702">
        <v>63.8</v>
      </c>
      <c r="AH24" s="212">
        <v>65.900000000000006</v>
      </c>
      <c r="AI24" s="213">
        <v>30.4</v>
      </c>
      <c r="AJ24" s="214">
        <v>111.6</v>
      </c>
      <c r="AK24" s="703">
        <v>78.8</v>
      </c>
      <c r="AL24" s="703">
        <v>74</v>
      </c>
      <c r="AM24" s="703">
        <v>58.399999999999991</v>
      </c>
      <c r="AN24" s="704">
        <v>-32.399999999999892</v>
      </c>
      <c r="AO24" s="704">
        <v>80.90000000000002</v>
      </c>
      <c r="AP24" s="704">
        <v>87.999999999999986</v>
      </c>
      <c r="AQ24" s="704">
        <v>55.8</v>
      </c>
      <c r="AR24" s="704">
        <v>33.200000000000003</v>
      </c>
      <c r="AS24" s="705">
        <v>-21.4</v>
      </c>
      <c r="AT24" s="706">
        <v>150.2000000000001</v>
      </c>
      <c r="AU24" s="706">
        <v>209.6999999999999</v>
      </c>
      <c r="AV24" s="706">
        <v>87.1</v>
      </c>
      <c r="AW24" s="705">
        <v>221.1</v>
      </c>
      <c r="AX24" s="705">
        <v>153.30000000000001</v>
      </c>
      <c r="AY24" s="705">
        <v>168.9</v>
      </c>
      <c r="AZ24" s="705">
        <v>51</v>
      </c>
      <c r="BA24" s="705">
        <v>114.30000000000003</v>
      </c>
      <c r="BB24" s="706">
        <v>67.7</v>
      </c>
      <c r="BC24" s="706">
        <v>121.7</v>
      </c>
      <c r="BD24" s="706">
        <v>-115.9</v>
      </c>
      <c r="BE24" s="705">
        <v>140.6</v>
      </c>
      <c r="BF24" s="705">
        <v>109</v>
      </c>
      <c r="BG24" s="1381">
        <v>111.5</v>
      </c>
      <c r="BH24" s="706">
        <v>28.5</v>
      </c>
      <c r="BI24" s="1381">
        <v>198</v>
      </c>
      <c r="BJ24" s="706">
        <v>178.10000000000002</v>
      </c>
      <c r="BK24" s="706">
        <v>170.69999999999993</v>
      </c>
      <c r="BL24" s="1381">
        <v>38.900000000000091</v>
      </c>
      <c r="BM24" s="1381">
        <v>179.9</v>
      </c>
      <c r="BN24" s="1381">
        <v>159</v>
      </c>
      <c r="BO24" s="1381">
        <v>157.80000000000001</v>
      </c>
      <c r="BP24" s="1381">
        <v>177.2</v>
      </c>
      <c r="BQ24" s="1381">
        <v>347.8</v>
      </c>
      <c r="BR24" s="707">
        <v>448.49999999999994</v>
      </c>
      <c r="BS24" s="83"/>
    </row>
    <row r="25" spans="2:71" ht="19.5" customHeight="1">
      <c r="B25" s="245"/>
      <c r="C25" s="1873" t="s">
        <v>8</v>
      </c>
      <c r="D25" s="1873"/>
      <c r="E25" s="1874"/>
      <c r="F25" s="75"/>
      <c r="H25" s="135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79"/>
      <c r="T25" s="179"/>
      <c r="U25" s="179"/>
      <c r="V25" s="179"/>
      <c r="W25" s="179"/>
      <c r="X25" s="179"/>
      <c r="Y25" s="179"/>
      <c r="Z25" s="179"/>
      <c r="AA25" s="179"/>
      <c r="AB25" s="179"/>
      <c r="AC25" s="179"/>
      <c r="AD25" s="179"/>
      <c r="AE25" s="179"/>
      <c r="AF25" s="179"/>
      <c r="AG25" s="179"/>
      <c r="AH25" s="179"/>
      <c r="AI25" s="179"/>
      <c r="AJ25" s="179"/>
      <c r="AK25" s="179"/>
      <c r="AL25" s="179"/>
      <c r="AM25" s="179"/>
      <c r="AN25" s="179"/>
      <c r="AO25" s="179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1410"/>
      <c r="BJ25" s="3"/>
      <c r="BK25" s="3"/>
      <c r="BL25" s="3"/>
      <c r="BM25" s="1410"/>
      <c r="BN25" s="3"/>
      <c r="BO25" s="3"/>
      <c r="BP25" s="3"/>
      <c r="BQ25" s="3"/>
      <c r="BR25" s="3"/>
    </row>
    <row r="26" spans="2:71" ht="19.5" customHeight="1">
      <c r="B26" s="245"/>
      <c r="C26" s="227"/>
      <c r="D26" s="227"/>
      <c r="E26" s="273"/>
      <c r="F26" s="89"/>
      <c r="H26" s="708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79"/>
      <c r="T26" s="179"/>
      <c r="U26" s="179"/>
      <c r="V26" s="179"/>
      <c r="W26" s="179"/>
      <c r="X26" s="179"/>
      <c r="Y26" s="179"/>
      <c r="Z26" s="179"/>
      <c r="AA26" s="179"/>
      <c r="AB26" s="179"/>
      <c r="AC26" s="179"/>
      <c r="AD26" s="179"/>
      <c r="AE26" s="179"/>
      <c r="AF26" s="179"/>
      <c r="AG26" s="179"/>
      <c r="AH26" s="179"/>
      <c r="AI26" s="179"/>
      <c r="AJ26" s="179"/>
      <c r="AK26" s="179"/>
      <c r="AL26" s="179"/>
      <c r="AM26" s="179"/>
      <c r="AN26" s="179"/>
      <c r="AO26" s="179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1410"/>
      <c r="BJ26" s="3"/>
      <c r="BK26" s="3"/>
      <c r="BL26" s="3"/>
      <c r="BM26" s="1410"/>
      <c r="BN26" s="3"/>
      <c r="BO26" s="3"/>
      <c r="BP26" s="3"/>
      <c r="BQ26" s="3"/>
      <c r="BR26" s="3"/>
    </row>
    <row r="27" spans="2:71" ht="19.5" customHeight="1">
      <c r="B27" s="245"/>
      <c r="C27" s="1875" t="s">
        <v>25</v>
      </c>
      <c r="D27" s="1875"/>
      <c r="E27" s="1890"/>
      <c r="F27" s="89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1410"/>
      <c r="BN27" s="3"/>
      <c r="BO27" s="3"/>
      <c r="BP27" s="3"/>
      <c r="BQ27" s="3"/>
      <c r="BR27" s="3"/>
    </row>
    <row r="28" spans="2:71" ht="19.5" customHeight="1">
      <c r="B28" s="245"/>
      <c r="C28" s="235"/>
      <c r="D28" s="235"/>
      <c r="E28" s="283"/>
      <c r="F28" s="89"/>
    </row>
    <row r="29" spans="2:71" ht="19.5" customHeight="1">
      <c r="B29" s="245"/>
      <c r="C29" s="1875" t="s">
        <v>32</v>
      </c>
      <c r="D29" s="1875"/>
      <c r="E29" s="1890"/>
    </row>
    <row r="30" spans="2:71" ht="19.5" customHeight="1" thickBot="1">
      <c r="B30" s="296"/>
      <c r="C30" s="297"/>
      <c r="D30" s="297"/>
      <c r="E30" s="298"/>
    </row>
    <row r="31" spans="2:71" ht="19.5" customHeight="1" thickTop="1"/>
    <row r="32" spans="2:71" ht="19.5" customHeight="1">
      <c r="H32" s="613"/>
    </row>
    <row r="33" ht="19.5" customHeight="1"/>
    <row r="34" ht="19.5" customHeight="1"/>
    <row r="35" ht="19.5" customHeight="1"/>
    <row r="36" ht="19.5" customHeight="1"/>
    <row r="37" ht="19.5" customHeight="1"/>
    <row r="38" ht="19.5" customHeight="1"/>
    <row r="39" ht="19.5" customHeight="1"/>
    <row r="40" ht="19.5" customHeight="1"/>
  </sheetData>
  <mergeCells count="15">
    <mergeCell ref="C27:E27"/>
    <mergeCell ref="C29:E29"/>
    <mergeCell ref="D17:F17"/>
    <mergeCell ref="C16:E16"/>
    <mergeCell ref="D18:E18"/>
    <mergeCell ref="D19:E19"/>
    <mergeCell ref="C21:E21"/>
    <mergeCell ref="C23:E23"/>
    <mergeCell ref="C25:E25"/>
    <mergeCell ref="C14:E14"/>
    <mergeCell ref="B4:E4"/>
    <mergeCell ref="AG7:AJ7"/>
    <mergeCell ref="C8:E8"/>
    <mergeCell ref="C10:E10"/>
    <mergeCell ref="C12:E12"/>
  </mergeCells>
  <phoneticPr fontId="3" type="noConversion"/>
  <hyperlinks>
    <hyperlink ref="C12" location="G_IS!A1" display="KB Financial Group" xr:uid="{00000000-0004-0000-1C00-000000000000}"/>
    <hyperlink ref="C14" location="B_IS!A1" display="KB Kookmin Bank" xr:uid="{00000000-0004-0000-1C00-000001000000}"/>
    <hyperlink ref="C16" location="S_IS!A1" display="KB Securities" xr:uid="{00000000-0004-0000-1C00-000002000000}"/>
    <hyperlink ref="C10" location="Hightlights!A1" display="Highlights" xr:uid="{00000000-0004-0000-1C00-000003000000}"/>
    <hyperlink ref="C10:E10" location="'Financial Highlights'!A1" display="Finanial Highlights" xr:uid="{00000000-0004-0000-1C00-000004000000}"/>
    <hyperlink ref="D19:E19" location="S_Key!A1" display="Key Indicators" xr:uid="{00000000-0004-0000-1C00-000005000000}"/>
    <hyperlink ref="D18:E18" location="S_BS!A1" display="Condensed Balance Sheet" xr:uid="{00000000-0004-0000-1C00-000006000000}"/>
    <hyperlink ref="C23" location="C_IS!A1" display="KB Kookmin Card" xr:uid="{00000000-0004-0000-1C00-000007000000}"/>
    <hyperlink ref="C27" location="Other_IS!A1" display="Other Subsidiaries" xr:uid="{00000000-0004-0000-1C00-000008000000}"/>
    <hyperlink ref="C29" location="Contacts!A1" display="Contacts" xr:uid="{00000000-0004-0000-1C00-000009000000}"/>
    <hyperlink ref="C21" location="I_Key!A1" display="KB Insurance" xr:uid="{00000000-0004-0000-1C00-00000A000000}"/>
    <hyperlink ref="C25:E25" location="L_IS!A1" display="KB Life Insurance" xr:uid="{00000000-0004-0000-1C00-00000B000000}"/>
    <hyperlink ref="C21:E21" location="I_IS!A1" display="KB Insurance" xr:uid="{00000000-0004-0000-1C00-00000C000000}"/>
    <hyperlink ref="C8:E8" location="Disclaimer!A1" display="Disclaimer" xr:uid="{00000000-0004-0000-1C00-00000D000000}"/>
  </hyperlinks>
  <pageMargins left="0.39370078740157483" right="0.39370078740157483" top="0.47244094488188981" bottom="0.47244094488188981" header="0.31496062992125984" footer="0.31496062992125984"/>
  <pageSetup paperSize="9" scale="57" fitToHeight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O103"/>
  <sheetViews>
    <sheetView showGridLines="0" view="pageBreakPreview" zoomScale="70" zoomScaleNormal="70" zoomScaleSheetLayoutView="70" workbookViewId="0">
      <pane xSplit="8" topLeftCell="I1" activePane="topRight" state="frozen"/>
      <selection activeCell="Q21" sqref="Q21"/>
      <selection pane="topRight" activeCell="Q21" sqref="Q21"/>
    </sheetView>
  </sheetViews>
  <sheetFormatPr defaultColWidth="9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28" width="13.75" style="38" hidden="1" customWidth="1"/>
    <col min="29" max="29" width="13.75" style="48" hidden="1" customWidth="1"/>
    <col min="30" max="34" width="13.75" style="38" hidden="1" customWidth="1"/>
    <col min="35" max="35" width="13.75" style="48" hidden="1" customWidth="1"/>
    <col min="36" max="52" width="13.75" style="38" hidden="1" customWidth="1"/>
    <col min="53" max="56" width="13.375" style="38" hidden="1" customWidth="1"/>
    <col min="57" max="57" width="15.125" style="38" hidden="1" customWidth="1"/>
    <col min="58" max="63" width="13" style="38" bestFit="1" customWidth="1"/>
    <col min="64" max="64" width="13" style="1728" bestFit="1" customWidth="1"/>
    <col min="65" max="65" width="13" style="1776" customWidth="1"/>
    <col min="66" max="66" width="13" style="1799" bestFit="1" customWidth="1"/>
    <col min="67" max="16384" width="9" style="38"/>
  </cols>
  <sheetData>
    <row r="1" spans="1:66" ht="5.25" customHeight="1">
      <c r="A1" s="38" t="s">
        <v>850</v>
      </c>
      <c r="AC1" s="38"/>
    </row>
    <row r="2" spans="1:66" ht="28.5" customHeight="1">
      <c r="H2" s="39"/>
      <c r="AC2" s="38"/>
    </row>
    <row r="3" spans="1:66" ht="3" customHeight="1">
      <c r="H3" s="40"/>
      <c r="AC3" s="38"/>
      <c r="AI3" s="38"/>
    </row>
    <row r="4" spans="1:66" ht="30" customHeight="1">
      <c r="B4" s="1879" t="s">
        <v>37</v>
      </c>
      <c r="C4" s="1879"/>
      <c r="D4" s="1879"/>
      <c r="E4" s="1879"/>
      <c r="F4" s="63"/>
      <c r="G4" s="42"/>
      <c r="H4" s="64" t="s">
        <v>4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65"/>
      <c r="AV4" s="65"/>
      <c r="AW4" s="65"/>
      <c r="AX4" s="65"/>
      <c r="AY4" s="65"/>
      <c r="AZ4" s="1880"/>
      <c r="BA4" s="1880"/>
      <c r="BB4" s="1880"/>
      <c r="BC4" s="63"/>
      <c r="BD4" s="1449"/>
      <c r="BE4" s="1475"/>
      <c r="BF4" s="1306"/>
      <c r="BG4" s="1572"/>
      <c r="BH4" s="1540"/>
      <c r="BI4" s="1594"/>
      <c r="BJ4" s="1640"/>
      <c r="BK4" s="1692"/>
      <c r="BL4" s="1730"/>
      <c r="BM4" s="1790"/>
      <c r="BN4" s="1800"/>
    </row>
    <row r="5" spans="1:66" ht="18" customHeight="1">
      <c r="H5" s="40"/>
      <c r="AC5" s="38"/>
    </row>
    <row r="6" spans="1:66" ht="3" customHeight="1" thickBot="1">
      <c r="H6" s="40"/>
      <c r="AC6" s="38"/>
      <c r="AI6" s="38"/>
    </row>
    <row r="7" spans="1:66" ht="12" customHeight="1" thickTop="1">
      <c r="B7" s="66"/>
      <c r="C7" s="67"/>
      <c r="D7" s="67"/>
      <c r="E7" s="68"/>
      <c r="F7" s="44"/>
      <c r="AC7" s="38"/>
      <c r="AI7" s="38"/>
      <c r="AU7" s="69"/>
      <c r="AV7" s="69"/>
      <c r="AW7" s="69"/>
      <c r="AX7" s="69"/>
      <c r="AY7" s="70"/>
      <c r="AZ7" s="70"/>
      <c r="BA7" s="70"/>
      <c r="BB7" s="70"/>
      <c r="BC7" s="70"/>
      <c r="BD7" s="70"/>
      <c r="BE7" s="70"/>
      <c r="BF7" s="70"/>
      <c r="BG7" s="70"/>
      <c r="BH7" s="70"/>
      <c r="BI7" s="70"/>
      <c r="BJ7" s="70"/>
      <c r="BK7" s="70"/>
      <c r="BL7" s="70"/>
      <c r="BM7" s="70"/>
      <c r="BN7" s="1801"/>
    </row>
    <row r="8" spans="1:66" ht="19.5" customHeight="1">
      <c r="B8" s="71"/>
      <c r="C8" s="1875" t="s">
        <v>2</v>
      </c>
      <c r="D8" s="1875"/>
      <c r="E8" s="1876"/>
      <c r="F8" s="56"/>
      <c r="H8" s="72" t="s">
        <v>38</v>
      </c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I8" s="38"/>
    </row>
    <row r="9" spans="1:66" ht="19.5" customHeight="1" thickBot="1">
      <c r="B9" s="74"/>
      <c r="C9" s="75"/>
      <c r="D9" s="75"/>
      <c r="E9" s="76"/>
      <c r="F9" s="75"/>
      <c r="H9" s="77" t="s">
        <v>39</v>
      </c>
      <c r="I9" s="78" t="s">
        <v>40</v>
      </c>
      <c r="J9" s="78" t="s">
        <v>41</v>
      </c>
      <c r="K9" s="78" t="s">
        <v>42</v>
      </c>
      <c r="L9" s="78" t="s">
        <v>43</v>
      </c>
      <c r="M9" s="78" t="s">
        <v>44</v>
      </c>
      <c r="N9" s="78" t="s">
        <v>45</v>
      </c>
      <c r="O9" s="78" t="s">
        <v>46</v>
      </c>
      <c r="P9" s="78" t="s">
        <v>47</v>
      </c>
      <c r="Q9" s="78" t="s">
        <v>48</v>
      </c>
      <c r="R9" s="78" t="s">
        <v>49</v>
      </c>
      <c r="S9" s="78" t="s">
        <v>50</v>
      </c>
      <c r="T9" s="78" t="s">
        <v>51</v>
      </c>
      <c r="U9" s="78" t="s">
        <v>52</v>
      </c>
      <c r="V9" s="78" t="s">
        <v>53</v>
      </c>
      <c r="W9" s="78" t="s">
        <v>54</v>
      </c>
      <c r="X9" s="78" t="s">
        <v>55</v>
      </c>
      <c r="Y9" s="78" t="s">
        <v>56</v>
      </c>
      <c r="Z9" s="78" t="s">
        <v>57</v>
      </c>
      <c r="AA9" s="78" t="s">
        <v>58</v>
      </c>
      <c r="AB9" s="78" t="s">
        <v>59</v>
      </c>
      <c r="AC9" s="78" t="s">
        <v>60</v>
      </c>
      <c r="AD9" s="78" t="s">
        <v>61</v>
      </c>
      <c r="AE9" s="78" t="s">
        <v>62</v>
      </c>
      <c r="AF9" s="78" t="s">
        <v>63</v>
      </c>
      <c r="AG9" s="78" t="s">
        <v>64</v>
      </c>
      <c r="AH9" s="78" t="s">
        <v>65</v>
      </c>
      <c r="AI9" s="78" t="s">
        <v>66</v>
      </c>
      <c r="AJ9" s="78" t="s">
        <v>67</v>
      </c>
      <c r="AK9" s="78" t="s">
        <v>68</v>
      </c>
      <c r="AL9" s="78" t="s">
        <v>69</v>
      </c>
      <c r="AM9" s="79" t="s">
        <v>70</v>
      </c>
      <c r="AN9" s="79" t="s">
        <v>71</v>
      </c>
      <c r="AO9" s="79" t="s">
        <v>72</v>
      </c>
      <c r="AP9" s="79" t="s">
        <v>73</v>
      </c>
      <c r="AQ9" s="79" t="s">
        <v>74</v>
      </c>
      <c r="AR9" s="80" t="s">
        <v>75</v>
      </c>
      <c r="AS9" s="79" t="s">
        <v>76</v>
      </c>
      <c r="AT9" s="79" t="s">
        <v>77</v>
      </c>
      <c r="AU9" s="79" t="s">
        <v>78</v>
      </c>
      <c r="AV9" s="79" t="s">
        <v>79</v>
      </c>
      <c r="AW9" s="79" t="s">
        <v>80</v>
      </c>
      <c r="AX9" s="79" t="s">
        <v>81</v>
      </c>
      <c r="AY9" s="79" t="s">
        <v>82</v>
      </c>
      <c r="AZ9" s="79" t="s">
        <v>83</v>
      </c>
      <c r="BA9" s="81" t="s">
        <v>84</v>
      </c>
      <c r="BB9" s="81" t="s">
        <v>85</v>
      </c>
      <c r="BC9" s="81" t="s">
        <v>783</v>
      </c>
      <c r="BD9" s="81" t="s">
        <v>793</v>
      </c>
      <c r="BE9" s="81" t="s">
        <v>797</v>
      </c>
      <c r="BF9" s="81" t="s">
        <v>805</v>
      </c>
      <c r="BG9" s="81" t="s">
        <v>815</v>
      </c>
      <c r="BH9" s="81" t="s">
        <v>822</v>
      </c>
      <c r="BI9" s="81" t="s">
        <v>835</v>
      </c>
      <c r="BJ9" s="81" t="s">
        <v>837</v>
      </c>
      <c r="BK9" s="81" t="s">
        <v>840</v>
      </c>
      <c r="BL9" s="81" t="s">
        <v>851</v>
      </c>
      <c r="BM9" s="1778" t="s">
        <v>888</v>
      </c>
      <c r="BN9" s="1778" t="s">
        <v>891</v>
      </c>
    </row>
    <row r="10" spans="1:66" ht="19.5" customHeight="1">
      <c r="B10" s="71"/>
      <c r="C10" s="1871" t="s">
        <v>4</v>
      </c>
      <c r="D10" s="1871"/>
      <c r="E10" s="1871"/>
      <c r="F10" s="1871"/>
      <c r="H10" s="82" t="s">
        <v>0</v>
      </c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4"/>
      <c r="AF10" s="84"/>
      <c r="AG10" s="84"/>
      <c r="AH10" s="84"/>
      <c r="AI10" s="84"/>
      <c r="AJ10" s="85"/>
      <c r="AK10" s="85"/>
      <c r="AL10" s="85"/>
      <c r="AM10" s="85"/>
      <c r="AN10" s="85"/>
      <c r="AO10" s="86"/>
      <c r="AP10" s="87"/>
      <c r="AQ10" s="87"/>
      <c r="AR10" s="87"/>
      <c r="AS10" s="86"/>
      <c r="AT10" s="86"/>
      <c r="AU10" s="86"/>
      <c r="AV10" s="86"/>
      <c r="AW10" s="86"/>
      <c r="AX10" s="87"/>
      <c r="AY10" s="87"/>
      <c r="AZ10" s="87"/>
      <c r="BA10" s="86"/>
      <c r="BB10" s="86"/>
      <c r="BC10" s="1318"/>
      <c r="BD10" s="87"/>
      <c r="BE10" s="1318"/>
      <c r="BF10" s="1318"/>
      <c r="BG10" s="87"/>
      <c r="BH10" s="1318"/>
      <c r="BI10" s="1318"/>
      <c r="BJ10" s="1318"/>
      <c r="BK10" s="1318"/>
      <c r="BL10" s="1318"/>
      <c r="BM10" s="1318"/>
      <c r="BN10" s="88"/>
    </row>
    <row r="11" spans="1:66" ht="19.5" customHeight="1">
      <c r="B11" s="74"/>
      <c r="C11" s="89"/>
      <c r="D11" s="75"/>
      <c r="E11" s="76"/>
      <c r="F11" s="75"/>
      <c r="H11" s="38" t="s">
        <v>86</v>
      </c>
      <c r="I11" s="83">
        <v>288245.59999999998</v>
      </c>
      <c r="J11" s="83">
        <v>292886.90000000002</v>
      </c>
      <c r="K11" s="83">
        <v>294856.5</v>
      </c>
      <c r="L11" s="83">
        <v>286069.5</v>
      </c>
      <c r="M11" s="83">
        <v>286988.79999999999</v>
      </c>
      <c r="N11" s="83">
        <v>293906.59999999998</v>
      </c>
      <c r="O11" s="83">
        <v>297288.5</v>
      </c>
      <c r="P11" s="83">
        <v>292167.59999999998</v>
      </c>
      <c r="Q11" s="83">
        <v>298115.7</v>
      </c>
      <c r="R11" s="83">
        <v>299413.8</v>
      </c>
      <c r="S11" s="83">
        <v>301976.7</v>
      </c>
      <c r="T11" s="83">
        <v>308355.7</v>
      </c>
      <c r="U11" s="83">
        <v>315756.09999999998</v>
      </c>
      <c r="V11" s="83">
        <v>317321.40000000002</v>
      </c>
      <c r="W11" s="83">
        <v>324636.3</v>
      </c>
      <c r="X11" s="83">
        <v>329065.5</v>
      </c>
      <c r="Y11" s="83">
        <v>335951.6</v>
      </c>
      <c r="Z11" s="83">
        <v>343198.1</v>
      </c>
      <c r="AA11" s="83">
        <v>351840.3</v>
      </c>
      <c r="AB11" s="83">
        <v>375673.59999999998</v>
      </c>
      <c r="AC11" s="83">
        <v>380889.49999999994</v>
      </c>
      <c r="AD11" s="90">
        <v>422249.4</v>
      </c>
      <c r="AE11" s="91">
        <v>432808.5</v>
      </c>
      <c r="AF11" s="91">
        <v>436785.6</v>
      </c>
      <c r="AG11" s="91">
        <v>451617.9</v>
      </c>
      <c r="AH11" s="91">
        <v>463337.4</v>
      </c>
      <c r="AI11" s="91">
        <v>477715.6</v>
      </c>
      <c r="AJ11" s="92">
        <v>479588.3</v>
      </c>
      <c r="AK11" s="92">
        <v>490699.4</v>
      </c>
      <c r="AL11" s="92">
        <v>498179.1</v>
      </c>
      <c r="AM11" s="93">
        <v>506195.3</v>
      </c>
      <c r="AN11" s="93">
        <v>518538.1</v>
      </c>
      <c r="AO11" s="93">
        <v>544881.69999999995</v>
      </c>
      <c r="AP11" s="94">
        <v>569476.6</v>
      </c>
      <c r="AQ11" s="94">
        <v>605506.4</v>
      </c>
      <c r="AR11" s="94">
        <v>610672.19999999995</v>
      </c>
      <c r="AS11" s="93">
        <v>620939.19999999995</v>
      </c>
      <c r="AT11" s="93">
        <v>633747.80000000005</v>
      </c>
      <c r="AU11" s="94">
        <v>650506.5</v>
      </c>
      <c r="AV11" s="93">
        <v>663895.80000000005</v>
      </c>
      <c r="AW11" s="93">
        <v>670166</v>
      </c>
      <c r="AX11" s="94">
        <v>682678.2</v>
      </c>
      <c r="AY11" s="94">
        <v>713722.7</v>
      </c>
      <c r="AZ11" s="94">
        <v>688653.5</v>
      </c>
      <c r="BA11" s="93">
        <v>691435.7</v>
      </c>
      <c r="BB11" s="93">
        <v>706317.7</v>
      </c>
      <c r="BC11" s="1319">
        <v>716439.8</v>
      </c>
      <c r="BD11" s="94">
        <v>715726.3</v>
      </c>
      <c r="BE11" s="1319">
        <v>732229.2</v>
      </c>
      <c r="BF11" s="1319">
        <v>742227.2</v>
      </c>
      <c r="BG11" s="94">
        <v>745331.1</v>
      </c>
      <c r="BH11" s="1319">
        <v>757845.5</v>
      </c>
      <c r="BI11" s="1319">
        <v>770327.1</v>
      </c>
      <c r="BJ11" s="1319">
        <v>780622.7</v>
      </c>
      <c r="BK11" s="1319">
        <v>796063.2</v>
      </c>
      <c r="BL11" s="1319">
        <v>797923</v>
      </c>
      <c r="BM11" s="1319">
        <v>829740.8</v>
      </c>
      <c r="BN11" s="88">
        <v>866889.3</v>
      </c>
    </row>
    <row r="12" spans="1:66" ht="19.5" customHeight="1">
      <c r="B12" s="74"/>
      <c r="C12" s="1875" t="s">
        <v>0</v>
      </c>
      <c r="D12" s="1875"/>
      <c r="E12" s="1876"/>
      <c r="F12" s="56"/>
      <c r="H12" s="38" t="s">
        <v>87</v>
      </c>
      <c r="I12" s="83">
        <v>264741.3</v>
      </c>
      <c r="J12" s="83">
        <v>268826.90000000002</v>
      </c>
      <c r="K12" s="83">
        <v>270181.90000000002</v>
      </c>
      <c r="L12" s="83">
        <v>260987.9</v>
      </c>
      <c r="M12" s="83">
        <v>261587</v>
      </c>
      <c r="N12" s="83">
        <v>268631</v>
      </c>
      <c r="O12" s="83">
        <v>271598.59999999998</v>
      </c>
      <c r="P12" s="83">
        <v>266185.3</v>
      </c>
      <c r="Q12" s="83">
        <v>271786</v>
      </c>
      <c r="R12" s="83">
        <v>272663.8</v>
      </c>
      <c r="S12" s="83">
        <v>274549.3</v>
      </c>
      <c r="T12" s="83">
        <v>280843</v>
      </c>
      <c r="U12" s="83">
        <v>287826</v>
      </c>
      <c r="V12" s="83">
        <v>289132.79999999999</v>
      </c>
      <c r="W12" s="83">
        <v>296045.90000000002</v>
      </c>
      <c r="X12" s="83">
        <v>300162.8</v>
      </c>
      <c r="Y12" s="83">
        <v>306833.7</v>
      </c>
      <c r="Z12" s="83">
        <v>313614.40000000002</v>
      </c>
      <c r="AA12" s="83">
        <v>321903.40000000002</v>
      </c>
      <c r="AB12" s="83">
        <v>344412.2</v>
      </c>
      <c r="AC12" s="83">
        <v>349287.20000000007</v>
      </c>
      <c r="AD12" s="90">
        <v>389371.4</v>
      </c>
      <c r="AE12" s="91">
        <v>399081.3</v>
      </c>
      <c r="AF12" s="91">
        <v>402740.8</v>
      </c>
      <c r="AG12" s="91">
        <v>417987.3</v>
      </c>
      <c r="AH12" s="91">
        <v>428744</v>
      </c>
      <c r="AI12" s="91">
        <v>442126.4</v>
      </c>
      <c r="AJ12" s="92">
        <v>443875.3</v>
      </c>
      <c r="AK12" s="92">
        <v>454872.1</v>
      </c>
      <c r="AL12" s="92">
        <v>460976.8</v>
      </c>
      <c r="AM12" s="93">
        <v>467455</v>
      </c>
      <c r="AN12" s="93">
        <v>479418.8</v>
      </c>
      <c r="AO12" s="93">
        <v>506072.2</v>
      </c>
      <c r="AP12" s="94">
        <v>529172.5</v>
      </c>
      <c r="AQ12" s="94">
        <v>563398.5</v>
      </c>
      <c r="AR12" s="94">
        <v>567310.69999999995</v>
      </c>
      <c r="AS12" s="93">
        <v>576873.80000000005</v>
      </c>
      <c r="AT12" s="93">
        <v>588022.4</v>
      </c>
      <c r="AU12" s="94">
        <v>602832.9</v>
      </c>
      <c r="AV12" s="93">
        <v>615601.9</v>
      </c>
      <c r="AW12" s="93">
        <v>619320.4</v>
      </c>
      <c r="AX12" s="94">
        <v>630266.1</v>
      </c>
      <c r="AY12" s="94">
        <v>659434.5</v>
      </c>
      <c r="AZ12" s="94">
        <v>634850.19999999995</v>
      </c>
      <c r="BA12" s="93">
        <v>635222.30000000005</v>
      </c>
      <c r="BB12" s="93">
        <v>648645.19999999995</v>
      </c>
      <c r="BC12" s="1319">
        <v>657625.5</v>
      </c>
      <c r="BD12" s="94">
        <v>657089.19999999995</v>
      </c>
      <c r="BE12" s="1319">
        <v>673243.9</v>
      </c>
      <c r="BF12" s="1319">
        <v>682577</v>
      </c>
      <c r="BG12" s="94">
        <v>685502.2</v>
      </c>
      <c r="BH12" s="1319">
        <v>698030.4</v>
      </c>
      <c r="BI12" s="1319">
        <v>710192.4</v>
      </c>
      <c r="BJ12" s="1319">
        <v>719668.7</v>
      </c>
      <c r="BK12" s="1319">
        <v>734692.1</v>
      </c>
      <c r="BL12" s="1319">
        <v>737093</v>
      </c>
      <c r="BM12" s="1319">
        <v>768600.7</v>
      </c>
      <c r="BN12" s="88">
        <v>804187.5</v>
      </c>
    </row>
    <row r="13" spans="1:66" ht="19.5" customHeight="1">
      <c r="B13" s="74"/>
      <c r="C13" s="89"/>
      <c r="D13" s="75"/>
      <c r="E13" s="76"/>
      <c r="F13" s="75"/>
      <c r="H13" s="38" t="s">
        <v>88</v>
      </c>
      <c r="I13" s="83">
        <v>23504.3</v>
      </c>
      <c r="J13" s="83">
        <v>24060</v>
      </c>
      <c r="K13" s="83">
        <v>24674.6</v>
      </c>
      <c r="L13" s="83">
        <v>25081.599999999999</v>
      </c>
      <c r="M13" s="83">
        <v>25401.8</v>
      </c>
      <c r="N13" s="83">
        <v>25275.599999999999</v>
      </c>
      <c r="O13" s="83">
        <v>25689.9</v>
      </c>
      <c r="P13" s="83">
        <v>25982.3</v>
      </c>
      <c r="Q13" s="83">
        <v>26329.7</v>
      </c>
      <c r="R13" s="83">
        <v>26750</v>
      </c>
      <c r="S13" s="83">
        <v>27427.4</v>
      </c>
      <c r="T13" s="83">
        <v>27512.7</v>
      </c>
      <c r="U13" s="83">
        <v>27930.1</v>
      </c>
      <c r="V13" s="83">
        <v>28188.6</v>
      </c>
      <c r="W13" s="83">
        <v>28590.400000000001</v>
      </c>
      <c r="X13" s="83">
        <v>28902.7</v>
      </c>
      <c r="Y13" s="83">
        <v>29117.9</v>
      </c>
      <c r="Z13" s="83">
        <v>29583.7</v>
      </c>
      <c r="AA13" s="83">
        <v>29936.6</v>
      </c>
      <c r="AB13" s="83">
        <v>31261.4</v>
      </c>
      <c r="AC13" s="83">
        <v>31602.300000000003</v>
      </c>
      <c r="AD13" s="90">
        <v>32878</v>
      </c>
      <c r="AE13" s="91">
        <v>33727.199999999997</v>
      </c>
      <c r="AF13" s="91">
        <v>34044.800000000003</v>
      </c>
      <c r="AG13" s="91">
        <v>33630.5</v>
      </c>
      <c r="AH13" s="91">
        <v>34593.4</v>
      </c>
      <c r="AI13" s="91">
        <v>35589.199999999997</v>
      </c>
      <c r="AJ13" s="92">
        <v>35713</v>
      </c>
      <c r="AK13" s="92">
        <v>35827.300000000003</v>
      </c>
      <c r="AL13" s="92">
        <v>37202.300000000003</v>
      </c>
      <c r="AM13" s="93">
        <v>38740.300000000003</v>
      </c>
      <c r="AN13" s="93">
        <v>39119.300000000003</v>
      </c>
      <c r="AO13" s="93">
        <v>38809.5</v>
      </c>
      <c r="AP13" s="94">
        <v>40304.1</v>
      </c>
      <c r="AQ13" s="94">
        <v>42107.9</v>
      </c>
      <c r="AR13" s="94">
        <v>43361.5</v>
      </c>
      <c r="AS13" s="93">
        <v>44065.4</v>
      </c>
      <c r="AT13" s="93">
        <v>45725.4</v>
      </c>
      <c r="AU13" s="94">
        <v>47673.599999999999</v>
      </c>
      <c r="AV13" s="93">
        <v>48293.9</v>
      </c>
      <c r="AW13" s="93">
        <v>50845.599999999999</v>
      </c>
      <c r="AX13" s="94">
        <v>52412.1</v>
      </c>
      <c r="AY13" s="94">
        <v>54288.2</v>
      </c>
      <c r="AZ13" s="94">
        <v>53803.3</v>
      </c>
      <c r="BA13" s="93">
        <v>56213.4</v>
      </c>
      <c r="BB13" s="93">
        <v>57672.5</v>
      </c>
      <c r="BC13" s="1319">
        <v>58814.3</v>
      </c>
      <c r="BD13" s="94">
        <v>58636.2</v>
      </c>
      <c r="BE13" s="1319">
        <v>58985.3</v>
      </c>
      <c r="BF13" s="1319">
        <v>59650.2</v>
      </c>
      <c r="BG13" s="94">
        <v>59828.9</v>
      </c>
      <c r="BH13" s="1319">
        <v>59815.199999999997</v>
      </c>
      <c r="BI13" s="1319">
        <v>60134.8</v>
      </c>
      <c r="BJ13" s="1319">
        <v>60953.9</v>
      </c>
      <c r="BK13" s="1319">
        <v>61371.1</v>
      </c>
      <c r="BL13" s="1319">
        <v>60830</v>
      </c>
      <c r="BM13" s="1319">
        <v>61140.1</v>
      </c>
      <c r="BN13" s="88">
        <v>62701.8</v>
      </c>
    </row>
    <row r="14" spans="1:66" ht="19.5" customHeight="1">
      <c r="B14" s="74"/>
      <c r="C14" s="1875" t="s">
        <v>6</v>
      </c>
      <c r="D14" s="1875"/>
      <c r="E14" s="1876"/>
      <c r="F14" s="56"/>
      <c r="H14" s="38" t="s">
        <v>89</v>
      </c>
      <c r="I14" s="83">
        <v>608.6</v>
      </c>
      <c r="J14" s="83">
        <v>553.4</v>
      </c>
      <c r="K14" s="83">
        <v>463.1</v>
      </c>
      <c r="L14" s="83">
        <v>115</v>
      </c>
      <c r="M14" s="83">
        <v>412.9</v>
      </c>
      <c r="N14" s="83">
        <v>176.8</v>
      </c>
      <c r="O14" s="83">
        <v>426.6</v>
      </c>
      <c r="P14" s="83">
        <v>258.39999999999998</v>
      </c>
      <c r="Q14" s="83">
        <v>359.2</v>
      </c>
      <c r="R14" s="83">
        <v>399</v>
      </c>
      <c r="S14" s="83">
        <v>449.8</v>
      </c>
      <c r="T14" s="83">
        <v>207.1</v>
      </c>
      <c r="U14" s="83">
        <v>613.20000000000005</v>
      </c>
      <c r="V14" s="83">
        <v>338.5</v>
      </c>
      <c r="W14" s="83">
        <v>423.9</v>
      </c>
      <c r="X14" s="83">
        <v>351.7</v>
      </c>
      <c r="Y14" s="83">
        <v>554.20000000000005</v>
      </c>
      <c r="Z14" s="83">
        <v>595.5</v>
      </c>
      <c r="AA14" s="83">
        <v>577.29999999999995</v>
      </c>
      <c r="AB14" s="83">
        <v>463.20000000000027</v>
      </c>
      <c r="AC14" s="83">
        <v>887.6</v>
      </c>
      <c r="AD14" s="90">
        <v>1004.8</v>
      </c>
      <c r="AE14" s="91">
        <v>897.3</v>
      </c>
      <c r="AF14" s="91">
        <v>553.79999999999995</v>
      </c>
      <c r="AG14" s="91">
        <v>968.4</v>
      </c>
      <c r="AH14" s="91">
        <v>946.8</v>
      </c>
      <c r="AI14" s="91">
        <v>953.99999999999966</v>
      </c>
      <c r="AJ14" s="92">
        <v>192.70000000000027</v>
      </c>
      <c r="AK14" s="92">
        <v>845.9000000000002</v>
      </c>
      <c r="AL14" s="92">
        <v>991.5</v>
      </c>
      <c r="AM14" s="93">
        <v>940.7</v>
      </c>
      <c r="AN14" s="93">
        <v>535.1</v>
      </c>
      <c r="AO14" s="93">
        <v>738.9</v>
      </c>
      <c r="AP14" s="94">
        <v>992.50000000000011</v>
      </c>
      <c r="AQ14" s="94">
        <v>1194.1999999999998</v>
      </c>
      <c r="AR14" s="94">
        <v>576.70000000000027</v>
      </c>
      <c r="AS14" s="93">
        <v>1285.2</v>
      </c>
      <c r="AT14" s="93">
        <v>1207.3999999999999</v>
      </c>
      <c r="AU14" s="94">
        <v>1305.7</v>
      </c>
      <c r="AV14" s="93">
        <v>586.1</v>
      </c>
      <c r="AW14" s="93">
        <v>1471.5</v>
      </c>
      <c r="AX14" s="94">
        <v>1214.5</v>
      </c>
      <c r="AY14" s="94">
        <v>1360</v>
      </c>
      <c r="AZ14" s="94">
        <v>-155.1</v>
      </c>
      <c r="BA14" s="94">
        <v>1510.3</v>
      </c>
      <c r="BB14" s="94">
        <v>1504.6</v>
      </c>
      <c r="BC14" s="94">
        <v>1337.1</v>
      </c>
      <c r="BD14" s="94">
        <v>174.3</v>
      </c>
      <c r="BE14" s="1319">
        <v>1056.0999999999999</v>
      </c>
      <c r="BF14" s="1319">
        <v>1710.9</v>
      </c>
      <c r="BG14" s="94">
        <v>1601.8</v>
      </c>
      <c r="BH14" s="1319">
        <v>659.8</v>
      </c>
      <c r="BI14" s="1319">
        <v>1699.1</v>
      </c>
      <c r="BJ14" s="1319">
        <v>1747.6</v>
      </c>
      <c r="BK14" s="1319">
        <v>1655.1999999999998</v>
      </c>
      <c r="BL14" s="1319">
        <v>738.80000000000018</v>
      </c>
      <c r="BM14" s="1319">
        <v>1916.5</v>
      </c>
      <c r="BN14" s="88">
        <v>2010.5</v>
      </c>
    </row>
    <row r="15" spans="1:66" ht="19.5" customHeight="1">
      <c r="B15" s="74"/>
      <c r="C15" s="89"/>
      <c r="D15" s="75"/>
      <c r="E15" s="76"/>
      <c r="F15" s="75"/>
      <c r="H15" s="38" t="s">
        <v>90</v>
      </c>
      <c r="I15" s="83">
        <v>604.9</v>
      </c>
      <c r="J15" s="83">
        <v>551.70000000000005</v>
      </c>
      <c r="K15" s="83">
        <v>464.1</v>
      </c>
      <c r="L15" s="83">
        <v>110.3</v>
      </c>
      <c r="M15" s="83">
        <v>411.5</v>
      </c>
      <c r="N15" s="83">
        <v>175</v>
      </c>
      <c r="O15" s="83">
        <v>426.6</v>
      </c>
      <c r="P15" s="83">
        <v>258.39999999999998</v>
      </c>
      <c r="Q15" s="83">
        <v>359.2</v>
      </c>
      <c r="R15" s="83">
        <v>392.3</v>
      </c>
      <c r="S15" s="83">
        <v>446.2</v>
      </c>
      <c r="T15" s="83">
        <v>203</v>
      </c>
      <c r="U15" s="83">
        <v>605</v>
      </c>
      <c r="V15" s="83">
        <v>331.7</v>
      </c>
      <c r="W15" s="83">
        <v>414.5</v>
      </c>
      <c r="X15" s="83">
        <v>347.1</v>
      </c>
      <c r="Y15" s="83">
        <v>545</v>
      </c>
      <c r="Z15" s="83">
        <v>580.4</v>
      </c>
      <c r="AA15" s="83">
        <v>564.4</v>
      </c>
      <c r="AB15" s="83">
        <v>453.90000000000032</v>
      </c>
      <c r="AC15" s="83">
        <v>870.1</v>
      </c>
      <c r="AD15" s="90">
        <v>990.1</v>
      </c>
      <c r="AE15" s="91">
        <v>897.5</v>
      </c>
      <c r="AF15" s="91">
        <v>553.70000000000005</v>
      </c>
      <c r="AG15" s="91">
        <v>968.2</v>
      </c>
      <c r="AH15" s="91">
        <v>946.8</v>
      </c>
      <c r="AI15" s="91">
        <v>953.80000000000018</v>
      </c>
      <c r="AJ15" s="92">
        <v>192.39999999999964</v>
      </c>
      <c r="AK15" s="92">
        <v>845.70000000000027</v>
      </c>
      <c r="AL15" s="92">
        <v>991.10000000000014</v>
      </c>
      <c r="AM15" s="93">
        <v>940.3</v>
      </c>
      <c r="AN15" s="93">
        <v>534.70000000000005</v>
      </c>
      <c r="AO15" s="93">
        <v>729.5</v>
      </c>
      <c r="AP15" s="94">
        <v>981.8</v>
      </c>
      <c r="AQ15" s="94">
        <v>1166.6000000000001</v>
      </c>
      <c r="AR15" s="94">
        <v>577.29999999999973</v>
      </c>
      <c r="AS15" s="93">
        <v>1270</v>
      </c>
      <c r="AT15" s="93">
        <v>1204.3000000000002</v>
      </c>
      <c r="AU15" s="93">
        <v>1298.0999999999999</v>
      </c>
      <c r="AV15" s="93">
        <v>637.10000000000355</v>
      </c>
      <c r="AW15" s="93">
        <v>1460.6</v>
      </c>
      <c r="AX15" s="94">
        <v>1209.9000000000001</v>
      </c>
      <c r="AY15" s="94">
        <v>1367.8000000000002</v>
      </c>
      <c r="AZ15" s="94">
        <v>74.2</v>
      </c>
      <c r="BA15" s="93">
        <v>1508.7</v>
      </c>
      <c r="BB15" s="93">
        <v>1498.9</v>
      </c>
      <c r="BC15" s="1319">
        <v>1368.9</v>
      </c>
      <c r="BD15" s="94">
        <v>218.3</v>
      </c>
      <c r="BE15" s="1319">
        <v>1042</v>
      </c>
      <c r="BF15" s="1319">
        <v>1732.4</v>
      </c>
      <c r="BG15" s="94">
        <v>1619.7</v>
      </c>
      <c r="BH15" s="1319">
        <v>684.1</v>
      </c>
      <c r="BI15" s="1319">
        <v>1697.3</v>
      </c>
      <c r="BJ15" s="1319">
        <v>1738.4</v>
      </c>
      <c r="BK15" s="1319">
        <v>1686</v>
      </c>
      <c r="BL15" s="1319">
        <v>711.5</v>
      </c>
      <c r="BM15" s="1319">
        <v>1892.4</v>
      </c>
      <c r="BN15" s="88">
        <v>1992.1999999999998</v>
      </c>
    </row>
    <row r="16" spans="1:66" ht="19.5" customHeight="1">
      <c r="B16" s="74"/>
      <c r="C16" s="1875" t="s">
        <v>7</v>
      </c>
      <c r="D16" s="1875"/>
      <c r="E16" s="1876"/>
      <c r="F16" s="56"/>
      <c r="H16" s="1684" t="s">
        <v>821</v>
      </c>
      <c r="I16" s="83">
        <v>369096.3</v>
      </c>
      <c r="J16" s="83">
        <v>369220.4</v>
      </c>
      <c r="K16" s="83">
        <v>373409.7</v>
      </c>
      <c r="L16" s="83">
        <v>363756.86390573299</v>
      </c>
      <c r="M16" s="83">
        <v>368395.1</v>
      </c>
      <c r="N16" s="83">
        <v>375847</v>
      </c>
      <c r="O16" s="83">
        <v>382886.7</v>
      </c>
      <c r="P16" s="83">
        <v>380127.39723486296</v>
      </c>
      <c r="Q16" s="83">
        <v>387961.4</v>
      </c>
      <c r="R16" s="83">
        <v>393487.3</v>
      </c>
      <c r="S16" s="83">
        <v>399677</v>
      </c>
      <c r="T16" s="83">
        <v>405444.69999999995</v>
      </c>
      <c r="U16" s="83">
        <v>420871.69999999995</v>
      </c>
      <c r="V16" s="83">
        <v>431728.22052797297</v>
      </c>
      <c r="W16" s="83">
        <v>439826.4</v>
      </c>
      <c r="X16" s="83">
        <v>448642.95910021901</v>
      </c>
      <c r="Y16" s="83">
        <v>462405.30000000005</v>
      </c>
      <c r="Z16" s="83">
        <v>471428.3</v>
      </c>
      <c r="AA16" s="83">
        <v>489846.7</v>
      </c>
      <c r="AB16" s="83">
        <v>589973.1</v>
      </c>
      <c r="AC16" s="83">
        <v>601215.5</v>
      </c>
      <c r="AD16" s="90">
        <v>658118.9</v>
      </c>
      <c r="AE16" s="91">
        <v>661953.4</v>
      </c>
      <c r="AF16" s="91">
        <v>671958.2</v>
      </c>
      <c r="AG16" s="91">
        <v>696676</v>
      </c>
      <c r="AH16" s="91">
        <v>719430.5</v>
      </c>
      <c r="AI16" s="91">
        <v>739272.7</v>
      </c>
      <c r="AJ16" s="92">
        <v>731836.3</v>
      </c>
      <c r="AK16" s="92">
        <v>744786.80000000016</v>
      </c>
      <c r="AL16" s="92">
        <v>755407.2</v>
      </c>
      <c r="AM16" s="93">
        <v>772636.4</v>
      </c>
      <c r="AN16" s="93">
        <v>789776.8</v>
      </c>
      <c r="AO16" s="93">
        <v>811438.4</v>
      </c>
      <c r="AP16" s="94">
        <v>874146.4</v>
      </c>
      <c r="AQ16" s="94">
        <v>908203.3</v>
      </c>
      <c r="AR16" s="93">
        <v>993424.6</v>
      </c>
      <c r="AS16" s="93">
        <v>1021286.2250848771</v>
      </c>
      <c r="AT16" s="93">
        <v>1054062.9083488341</v>
      </c>
      <c r="AU16" s="93">
        <v>1075131.9777274749</v>
      </c>
      <c r="AV16" s="93">
        <v>1135538.1718664961</v>
      </c>
      <c r="AW16" s="93">
        <v>1140354.660164583</v>
      </c>
      <c r="AX16" s="93">
        <v>1144280.9482935979</v>
      </c>
      <c r="AY16" s="93">
        <v>1178318.4441434559</v>
      </c>
      <c r="AZ16" s="93">
        <v>1242595.5872997809</v>
      </c>
      <c r="BA16" s="93">
        <v>1170303.1652035729</v>
      </c>
      <c r="BB16" s="93">
        <v>1308194.20533854</v>
      </c>
      <c r="BC16" s="1319">
        <v>1200748.253339584</v>
      </c>
      <c r="BD16" s="94">
        <v>1314380.3264489612</v>
      </c>
      <c r="BE16" s="1319">
        <v>1330036.8227625121</v>
      </c>
      <c r="BF16" s="94">
        <v>1336394.2428965219</v>
      </c>
      <c r="BG16" s="94">
        <v>1354088.080668797</v>
      </c>
      <c r="BH16" s="1319">
        <v>1365229.915304394</v>
      </c>
      <c r="BI16" s="1319">
        <v>1388511.0209152093</v>
      </c>
      <c r="BJ16" s="1319">
        <v>1439950.8956646519</v>
      </c>
      <c r="BK16" s="1319">
        <v>1519910.2891801731</v>
      </c>
      <c r="BL16" s="1319">
        <v>1516404.1262797569</v>
      </c>
      <c r="BM16" s="1319">
        <v>1600249.9463133079</v>
      </c>
      <c r="BN16" s="88">
        <v>1719205.2078944589</v>
      </c>
    </row>
    <row r="17" spans="2:66" ht="19.5" customHeight="1">
      <c r="B17" s="74"/>
      <c r="C17" s="89"/>
      <c r="D17" s="75"/>
      <c r="E17" s="76"/>
      <c r="F17" s="75"/>
      <c r="H17" s="1685" t="s">
        <v>91</v>
      </c>
      <c r="I17" s="96">
        <v>80891.600000000006</v>
      </c>
      <c r="J17" s="96">
        <v>75885.399999999994</v>
      </c>
      <c r="K17" s="96">
        <v>78372.7</v>
      </c>
      <c r="L17" s="96">
        <v>77747.3</v>
      </c>
      <c r="M17" s="96">
        <v>81669.7</v>
      </c>
      <c r="N17" s="96">
        <v>82076.600000000006</v>
      </c>
      <c r="O17" s="96">
        <v>85838.7</v>
      </c>
      <c r="P17" s="96">
        <v>87726.3</v>
      </c>
      <c r="Q17" s="96">
        <v>89590.8</v>
      </c>
      <c r="R17" s="96">
        <v>93984.3</v>
      </c>
      <c r="S17" s="96">
        <v>97575.1</v>
      </c>
      <c r="T17" s="96">
        <v>96750.699999999983</v>
      </c>
      <c r="U17" s="96">
        <v>104837</v>
      </c>
      <c r="V17" s="96">
        <v>114768.92052797299</v>
      </c>
      <c r="W17" s="96">
        <v>115571.1</v>
      </c>
      <c r="X17" s="96">
        <v>120382.759100219</v>
      </c>
      <c r="Y17" s="96">
        <v>127750.39999999999</v>
      </c>
      <c r="Z17" s="96">
        <v>131599.79999999999</v>
      </c>
      <c r="AA17" s="96">
        <v>141911.5</v>
      </c>
      <c r="AB17" s="96">
        <v>216599.59999999998</v>
      </c>
      <c r="AC17" s="96">
        <v>222480.6</v>
      </c>
      <c r="AD17" s="97">
        <v>236288</v>
      </c>
      <c r="AE17" s="98">
        <v>228939.1</v>
      </c>
      <c r="AF17" s="98">
        <v>234930.3</v>
      </c>
      <c r="AG17" s="98">
        <v>244544.9</v>
      </c>
      <c r="AH17" s="98">
        <v>256285</v>
      </c>
      <c r="AI17" s="98">
        <v>261684.9</v>
      </c>
      <c r="AJ17" s="99">
        <v>252747.1</v>
      </c>
      <c r="AK17" s="99">
        <v>255019.7</v>
      </c>
      <c r="AL17" s="99">
        <v>257102.4</v>
      </c>
      <c r="AM17" s="100">
        <v>266335.90000000002</v>
      </c>
      <c r="AN17" s="100">
        <v>271124.90000000002</v>
      </c>
      <c r="AO17" s="100">
        <v>266556.7</v>
      </c>
      <c r="AP17" s="101">
        <v>304669.8</v>
      </c>
      <c r="AQ17" s="101">
        <v>302696.90000000002</v>
      </c>
      <c r="AR17" s="100">
        <v>379096.4</v>
      </c>
      <c r="AS17" s="100">
        <v>400373.766</v>
      </c>
      <c r="AT17" s="100">
        <v>420315.13349120098</v>
      </c>
      <c r="AU17" s="100">
        <v>424625.43699999998</v>
      </c>
      <c r="AV17" s="100">
        <v>471642.337862644</v>
      </c>
      <c r="AW17" s="100">
        <v>460343.69845928799</v>
      </c>
      <c r="AX17" s="101">
        <v>449756.85267969902</v>
      </c>
      <c r="AY17" s="101">
        <v>451376.461763</v>
      </c>
      <c r="AZ17" s="101">
        <v>553942.10501149995</v>
      </c>
      <c r="BA17" s="100">
        <v>478867.514596252</v>
      </c>
      <c r="BB17" s="100">
        <v>601876.459165851</v>
      </c>
      <c r="BC17" s="1320">
        <v>484308.41450593597</v>
      </c>
      <c r="BD17" s="101">
        <v>598654.91072195303</v>
      </c>
      <c r="BE17" s="1320">
        <v>597807.583039316</v>
      </c>
      <c r="BF17" s="101">
        <v>594167.02106918301</v>
      </c>
      <c r="BG17" s="101">
        <v>608757.00178867904</v>
      </c>
      <c r="BH17" s="1320">
        <v>607384.38306035509</v>
      </c>
      <c r="BI17" s="1320">
        <v>618183.88388159114</v>
      </c>
      <c r="BJ17" s="1320">
        <v>659329.01879005996</v>
      </c>
      <c r="BK17" s="1320">
        <v>723839.83157848602</v>
      </c>
      <c r="BL17" s="1320">
        <v>718481.09323064389</v>
      </c>
      <c r="BM17" s="1320">
        <v>770509.11931563087</v>
      </c>
      <c r="BN17" s="1589">
        <v>852316.00265134603</v>
      </c>
    </row>
    <row r="18" spans="2:66" ht="19.5" customHeight="1">
      <c r="B18" s="74"/>
      <c r="C18" s="1877" t="s">
        <v>31</v>
      </c>
      <c r="D18" s="1877"/>
      <c r="E18" s="1878"/>
      <c r="F18" s="56"/>
      <c r="H18" s="82" t="s">
        <v>92</v>
      </c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4"/>
      <c r="AE18" s="84"/>
      <c r="AF18" s="84"/>
      <c r="AG18" s="84"/>
      <c r="AH18" s="84"/>
      <c r="AI18" s="84"/>
      <c r="AJ18" s="85"/>
      <c r="AK18" s="85"/>
      <c r="AL18" s="85"/>
      <c r="AM18" s="86"/>
      <c r="AN18" s="86"/>
      <c r="AO18" s="86"/>
      <c r="AP18" s="87"/>
      <c r="AQ18" s="87"/>
      <c r="AR18" s="87"/>
      <c r="AS18" s="86"/>
      <c r="AT18" s="86"/>
      <c r="AU18" s="86"/>
      <c r="AV18" s="86"/>
      <c r="AW18" s="86"/>
      <c r="AX18" s="102"/>
      <c r="AY18" s="102"/>
      <c r="AZ18" s="102"/>
      <c r="BA18" s="103"/>
      <c r="BB18" s="103"/>
      <c r="BC18" s="1321"/>
      <c r="BD18" s="102"/>
      <c r="BE18" s="1321"/>
      <c r="BF18" s="102"/>
      <c r="BG18" s="102"/>
      <c r="BH18" s="1321"/>
      <c r="BI18" s="1321"/>
      <c r="BJ18" s="1321"/>
      <c r="BK18" s="1321"/>
      <c r="BL18" s="1321"/>
      <c r="BM18" s="1321"/>
      <c r="BN18" s="104"/>
    </row>
    <row r="19" spans="2:66" ht="19.5" customHeight="1">
      <c r="B19" s="74"/>
      <c r="C19" s="89"/>
      <c r="D19" s="75"/>
      <c r="E19" s="76"/>
      <c r="F19" s="75"/>
      <c r="H19" s="105" t="s">
        <v>93</v>
      </c>
      <c r="I19" s="83">
        <v>265164.90000000002</v>
      </c>
      <c r="J19" s="83">
        <v>269258.7</v>
      </c>
      <c r="K19" s="83">
        <v>270404.40000000002</v>
      </c>
      <c r="L19" s="83">
        <v>261365.3</v>
      </c>
      <c r="M19" s="83">
        <v>261818.7</v>
      </c>
      <c r="N19" s="83">
        <v>266188.5</v>
      </c>
      <c r="O19" s="83">
        <v>271321.09999999998</v>
      </c>
      <c r="P19" s="83">
        <v>265588.40000000002</v>
      </c>
      <c r="Q19" s="83">
        <v>266966.2</v>
      </c>
      <c r="R19" s="83">
        <v>267804.90000000002</v>
      </c>
      <c r="S19" s="83">
        <v>269376.59999999998</v>
      </c>
      <c r="T19" s="83">
        <v>275453.7</v>
      </c>
      <c r="U19" s="83">
        <v>282129.8</v>
      </c>
      <c r="V19" s="83">
        <v>281449.3</v>
      </c>
      <c r="W19" s="83">
        <v>287023.3</v>
      </c>
      <c r="X19" s="83">
        <v>290277.90000000002</v>
      </c>
      <c r="Y19" s="83">
        <v>295770.40000000002</v>
      </c>
      <c r="Z19" s="83">
        <v>300221</v>
      </c>
      <c r="AA19" s="83">
        <v>306748</v>
      </c>
      <c r="AB19" s="83">
        <v>307066.40000000002</v>
      </c>
      <c r="AC19" s="83">
        <v>310145.10000000003</v>
      </c>
      <c r="AD19" s="83">
        <v>317856.40000000002</v>
      </c>
      <c r="AE19" s="84">
        <v>326607.3</v>
      </c>
      <c r="AF19" s="84">
        <v>329765.90000000002</v>
      </c>
      <c r="AG19" s="84">
        <v>341641.2</v>
      </c>
      <c r="AH19" s="84">
        <v>348691.4</v>
      </c>
      <c r="AI19" s="84">
        <v>357812.9</v>
      </c>
      <c r="AJ19" s="85">
        <v>356959.3</v>
      </c>
      <c r="AK19" s="85">
        <v>368232.40000000008</v>
      </c>
      <c r="AL19" s="85">
        <v>373961.30000000005</v>
      </c>
      <c r="AM19" s="86">
        <v>377996</v>
      </c>
      <c r="AN19" s="86">
        <v>387425</v>
      </c>
      <c r="AO19" s="86">
        <v>406255.6</v>
      </c>
      <c r="AP19" s="87">
        <v>425310.2</v>
      </c>
      <c r="AQ19" s="87">
        <v>437038.79999999993</v>
      </c>
      <c r="AR19" s="87">
        <v>438444.1</v>
      </c>
      <c r="AS19" s="86">
        <v>447822.5</v>
      </c>
      <c r="AT19" s="86">
        <v>455817.9</v>
      </c>
      <c r="AU19" s="86">
        <v>470714.5</v>
      </c>
      <c r="AV19" s="86">
        <v>483564.9</v>
      </c>
      <c r="AW19" s="86">
        <v>493078.8</v>
      </c>
      <c r="AX19" s="87">
        <v>506798</v>
      </c>
      <c r="AY19" s="87">
        <v>537997.1</v>
      </c>
      <c r="AZ19" s="87">
        <v>517769.5</v>
      </c>
      <c r="BA19" s="86">
        <v>512196.9</v>
      </c>
      <c r="BB19" s="86">
        <v>524504.5</v>
      </c>
      <c r="BC19" s="1318">
        <v>537096.5</v>
      </c>
      <c r="BD19" s="87">
        <v>530012.9</v>
      </c>
      <c r="BE19" s="1318">
        <v>543970.5</v>
      </c>
      <c r="BF19" s="87">
        <v>552016.9</v>
      </c>
      <c r="BG19" s="87">
        <v>552259.6</v>
      </c>
      <c r="BH19" s="1318">
        <v>562887.19999999995</v>
      </c>
      <c r="BI19" s="1318">
        <v>569749.9</v>
      </c>
      <c r="BJ19" s="1318">
        <v>574607.1</v>
      </c>
      <c r="BK19" s="1318">
        <v>582774.69999999995</v>
      </c>
      <c r="BL19" s="1318">
        <v>584935</v>
      </c>
      <c r="BM19" s="1318">
        <v>605312.19999999995</v>
      </c>
      <c r="BN19" s="88">
        <v>626871.1</v>
      </c>
    </row>
    <row r="20" spans="2:66" ht="19.5" customHeight="1">
      <c r="B20" s="74"/>
      <c r="C20" s="1875" t="s">
        <v>17</v>
      </c>
      <c r="D20" s="1875"/>
      <c r="E20" s="1876"/>
      <c r="F20" s="56"/>
      <c r="H20" s="95" t="s">
        <v>94</v>
      </c>
      <c r="I20" s="83">
        <v>3243.9</v>
      </c>
      <c r="J20" s="83">
        <v>3830.4</v>
      </c>
      <c r="K20" s="83">
        <v>4502.5</v>
      </c>
      <c r="L20" s="83">
        <v>3314.9</v>
      </c>
      <c r="M20" s="83">
        <v>3834.9</v>
      </c>
      <c r="N20" s="83">
        <v>5805.7</v>
      </c>
      <c r="O20" s="83">
        <v>2161.5</v>
      </c>
      <c r="P20" s="83">
        <v>2525.1</v>
      </c>
      <c r="Q20" s="83">
        <v>3219.6</v>
      </c>
      <c r="R20" s="83">
        <v>3749.6</v>
      </c>
      <c r="S20" s="83">
        <v>4319.2</v>
      </c>
      <c r="T20" s="83">
        <v>4131.6000000000004</v>
      </c>
      <c r="U20" s="83">
        <v>4570</v>
      </c>
      <c r="V20" s="83">
        <v>5716.7</v>
      </c>
      <c r="W20" s="83">
        <v>6150</v>
      </c>
      <c r="X20" s="83">
        <v>6118.3</v>
      </c>
      <c r="Y20" s="83">
        <v>7052.9</v>
      </c>
      <c r="Z20" s="83">
        <v>7093.7</v>
      </c>
      <c r="AA20" s="83">
        <v>7510.4</v>
      </c>
      <c r="AB20" s="83">
        <v>32382.799999999996</v>
      </c>
      <c r="AC20" s="83">
        <v>33689.700000000004</v>
      </c>
      <c r="AD20" s="83">
        <v>37346.1</v>
      </c>
      <c r="AE20" s="84">
        <v>37654.1</v>
      </c>
      <c r="AF20" s="84">
        <v>37351.699999999997</v>
      </c>
      <c r="AG20" s="84">
        <v>39738.1</v>
      </c>
      <c r="AH20" s="84">
        <v>42037.1</v>
      </c>
      <c r="AI20" s="84">
        <v>44632.6</v>
      </c>
      <c r="AJ20" s="85">
        <v>45086.299999999996</v>
      </c>
      <c r="AK20" s="85">
        <v>43665.4</v>
      </c>
      <c r="AL20" s="85">
        <v>44731.599999999991</v>
      </c>
      <c r="AM20" s="86">
        <v>45976.9</v>
      </c>
      <c r="AN20" s="86">
        <v>47816.5</v>
      </c>
      <c r="AO20" s="86">
        <v>54009.3</v>
      </c>
      <c r="AP20" s="87">
        <v>56606.6</v>
      </c>
      <c r="AQ20" s="87">
        <v>55843</v>
      </c>
      <c r="AR20" s="87">
        <v>57570.7</v>
      </c>
      <c r="AS20" s="86">
        <v>56757.5</v>
      </c>
      <c r="AT20" s="86">
        <v>56893.599999999999</v>
      </c>
      <c r="AU20" s="86">
        <v>57203.9</v>
      </c>
      <c r="AV20" s="86">
        <v>55494</v>
      </c>
      <c r="AW20" s="86">
        <v>62691</v>
      </c>
      <c r="AX20" s="87">
        <v>61001.5</v>
      </c>
      <c r="AY20" s="87">
        <v>58461.7</v>
      </c>
      <c r="AZ20" s="87">
        <v>53824.2</v>
      </c>
      <c r="BA20" s="86">
        <v>62243.4</v>
      </c>
      <c r="BB20" s="86">
        <v>63012.6</v>
      </c>
      <c r="BC20" s="1318">
        <v>60076.2</v>
      </c>
      <c r="BD20" s="87">
        <v>61267</v>
      </c>
      <c r="BE20" s="1318">
        <v>62950.5</v>
      </c>
      <c r="BF20" s="87">
        <v>62495.199999999997</v>
      </c>
      <c r="BG20" s="87">
        <v>63200.1</v>
      </c>
      <c r="BH20" s="1318">
        <v>63384.4</v>
      </c>
      <c r="BI20" s="1318">
        <v>67015.199999999997</v>
      </c>
      <c r="BJ20" s="1318">
        <v>71121.899999999994</v>
      </c>
      <c r="BK20" s="1318">
        <v>75785.8</v>
      </c>
      <c r="BL20" s="1318">
        <v>76461.399999999994</v>
      </c>
      <c r="BM20" s="1318">
        <v>88643.8</v>
      </c>
      <c r="BN20" s="88">
        <v>102789.3</v>
      </c>
    </row>
    <row r="21" spans="2:66" ht="19.5" customHeight="1">
      <c r="B21" s="74"/>
      <c r="C21" s="89"/>
      <c r="D21" s="75"/>
      <c r="E21" s="76"/>
      <c r="F21" s="75"/>
      <c r="H21" s="95" t="s">
        <v>95</v>
      </c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>
        <v>24110</v>
      </c>
      <c r="V21" s="106">
        <v>24693.599999999999</v>
      </c>
      <c r="W21" s="106">
        <v>25326.799999999999</v>
      </c>
      <c r="X21" s="106">
        <v>26503.641954349001</v>
      </c>
      <c r="Y21" s="106">
        <v>27516.246221558999</v>
      </c>
      <c r="Z21" s="106">
        <v>28229.639626427001</v>
      </c>
      <c r="AA21" s="106">
        <v>28660.660978185999</v>
      </c>
      <c r="AB21" s="106">
        <v>29352.2</v>
      </c>
      <c r="AC21" s="107">
        <v>29670</v>
      </c>
      <c r="AD21" s="83">
        <v>31031.3</v>
      </c>
      <c r="AE21" s="91">
        <v>31893.599999999999</v>
      </c>
      <c r="AF21" s="91">
        <v>32351.8</v>
      </c>
      <c r="AG21" s="91">
        <v>32918.199999999997</v>
      </c>
      <c r="AH21" s="91">
        <v>33375.300000000003</v>
      </c>
      <c r="AI21" s="91">
        <v>33843.1</v>
      </c>
      <c r="AJ21" s="92">
        <v>34785.599999999999</v>
      </c>
      <c r="AK21" s="92">
        <v>35475</v>
      </c>
      <c r="AL21" s="92">
        <v>36087.1</v>
      </c>
      <c r="AM21" s="93">
        <v>36641.5</v>
      </c>
      <c r="AN21" s="93">
        <v>36552.400000000001</v>
      </c>
      <c r="AO21" s="93">
        <v>37122.300000000003</v>
      </c>
      <c r="AP21" s="94">
        <v>37677.1</v>
      </c>
      <c r="AQ21" s="94">
        <v>38082.9</v>
      </c>
      <c r="AR21" s="94">
        <v>39078.1</v>
      </c>
      <c r="AS21" s="93">
        <v>39264.1</v>
      </c>
      <c r="AT21" s="93">
        <v>40267.9</v>
      </c>
      <c r="AU21" s="93">
        <v>41097.4</v>
      </c>
      <c r="AV21" s="93">
        <v>41472.199999999997</v>
      </c>
      <c r="AW21" s="93">
        <v>34967.4</v>
      </c>
      <c r="AX21" s="94">
        <v>34850.1</v>
      </c>
      <c r="AY21" s="94">
        <v>34994.400000000001</v>
      </c>
      <c r="AZ21" s="94">
        <v>34731.9</v>
      </c>
      <c r="BA21" s="93">
        <v>35516.699999999997</v>
      </c>
      <c r="BB21" s="93">
        <v>35349.599999999999</v>
      </c>
      <c r="BC21" s="1319">
        <v>35398.400000000001</v>
      </c>
      <c r="BD21" s="94">
        <v>37717</v>
      </c>
      <c r="BE21" s="1319">
        <v>37392.800000000003</v>
      </c>
      <c r="BF21" s="94">
        <v>38007.9</v>
      </c>
      <c r="BG21" s="94">
        <v>39004.699999999997</v>
      </c>
      <c r="BH21" s="1319">
        <v>40776.400000000001</v>
      </c>
      <c r="BI21" s="1319">
        <v>42032.3</v>
      </c>
      <c r="BJ21" s="1319">
        <v>42708.800000000003</v>
      </c>
      <c r="BK21" s="1319">
        <v>43474.9</v>
      </c>
      <c r="BL21" s="1319">
        <v>45377.599999999999</v>
      </c>
      <c r="BM21" s="1319">
        <v>44453.5</v>
      </c>
      <c r="BN21" s="88">
        <v>44637.4</v>
      </c>
    </row>
    <row r="22" spans="2:66" ht="19.5" customHeight="1">
      <c r="B22" s="74"/>
      <c r="C22" s="1873" t="s">
        <v>8</v>
      </c>
      <c r="D22" s="1873"/>
      <c r="E22" s="1874"/>
      <c r="F22" s="89"/>
      <c r="H22" s="48" t="s">
        <v>96</v>
      </c>
      <c r="I22" s="84">
        <v>12811.4</v>
      </c>
      <c r="J22" s="84">
        <v>13242.4</v>
      </c>
      <c r="K22" s="84">
        <v>12940.4</v>
      </c>
      <c r="L22" s="84">
        <v>14046.2</v>
      </c>
      <c r="M22" s="84">
        <v>13791.6</v>
      </c>
      <c r="N22" s="84">
        <v>14400.6</v>
      </c>
      <c r="O22" s="84">
        <v>15408.7</v>
      </c>
      <c r="P22" s="84">
        <v>15855</v>
      </c>
      <c r="Q22" s="84">
        <v>15605.5</v>
      </c>
      <c r="R22" s="84">
        <v>15228.1</v>
      </c>
      <c r="S22" s="84">
        <v>15568.5</v>
      </c>
      <c r="T22" s="84">
        <v>15886.8</v>
      </c>
      <c r="U22" s="84">
        <v>15725.6</v>
      </c>
      <c r="V22" s="84">
        <v>15721</v>
      </c>
      <c r="W22" s="84">
        <v>16304.5</v>
      </c>
      <c r="X22" s="84">
        <v>16141.8</v>
      </c>
      <c r="Y22" s="84">
        <v>15586</v>
      </c>
      <c r="Z22" s="84">
        <v>15489.3</v>
      </c>
      <c r="AA22" s="84">
        <v>16087.799999999996</v>
      </c>
      <c r="AB22" s="84">
        <v>15772</v>
      </c>
      <c r="AC22" s="84">
        <v>16391.799999999996</v>
      </c>
      <c r="AD22" s="84">
        <v>16625.599999999999</v>
      </c>
      <c r="AE22" s="84">
        <v>17348.8</v>
      </c>
      <c r="AF22" s="84">
        <v>17658.3</v>
      </c>
      <c r="AG22" s="84">
        <v>17838.8</v>
      </c>
      <c r="AH22" s="84">
        <v>18495.3</v>
      </c>
      <c r="AI22" s="84">
        <v>20340.900000000001</v>
      </c>
      <c r="AJ22" s="85">
        <v>20529.000000000004</v>
      </c>
      <c r="AK22" s="85">
        <v>20212.000000000004</v>
      </c>
      <c r="AL22" s="85">
        <v>20713.400000000001</v>
      </c>
      <c r="AM22" s="86">
        <v>22509.8</v>
      </c>
      <c r="AN22" s="86">
        <v>22990.1</v>
      </c>
      <c r="AO22" s="86">
        <v>22462.9</v>
      </c>
      <c r="AP22" s="87">
        <v>23858.799999999999</v>
      </c>
      <c r="AQ22" s="87">
        <v>24292.300000000003</v>
      </c>
      <c r="AR22" s="87">
        <v>24071.599999999999</v>
      </c>
      <c r="AS22" s="86">
        <v>25106.7</v>
      </c>
      <c r="AT22" s="86">
        <v>25841.3</v>
      </c>
      <c r="AU22" s="86">
        <v>27021.9</v>
      </c>
      <c r="AV22" s="86">
        <v>27349.599999999999</v>
      </c>
      <c r="AW22" s="86">
        <v>27238.6</v>
      </c>
      <c r="AX22" s="87">
        <v>28439.5</v>
      </c>
      <c r="AY22" s="87">
        <v>30144.6</v>
      </c>
      <c r="AZ22" s="87">
        <v>29721</v>
      </c>
      <c r="BA22" s="86">
        <v>28811.3</v>
      </c>
      <c r="BB22" s="86">
        <v>29255.9</v>
      </c>
      <c r="BC22" s="1318">
        <v>29737.8</v>
      </c>
      <c r="BD22" s="87">
        <v>29365.599999999999</v>
      </c>
      <c r="BE22" s="1318">
        <v>29547</v>
      </c>
      <c r="BF22" s="87">
        <v>29688.5</v>
      </c>
      <c r="BG22" s="87">
        <v>31111.5</v>
      </c>
      <c r="BH22" s="1318">
        <v>30541.599999999999</v>
      </c>
      <c r="BI22" s="1318">
        <v>29806.5</v>
      </c>
      <c r="BJ22" s="1318">
        <v>29363.1</v>
      </c>
      <c r="BK22" s="1318">
        <v>30482</v>
      </c>
      <c r="BL22" s="1318">
        <v>30235.7</v>
      </c>
      <c r="BM22" s="1318">
        <v>30444.3</v>
      </c>
      <c r="BN22" s="88">
        <v>31285</v>
      </c>
    </row>
    <row r="23" spans="2:66" ht="19.5" customHeight="1">
      <c r="B23" s="74"/>
      <c r="C23" s="75"/>
      <c r="D23" s="75"/>
      <c r="E23" s="76"/>
      <c r="F23" s="75"/>
      <c r="H23" s="108" t="s">
        <v>97</v>
      </c>
      <c r="I23" s="106"/>
      <c r="J23" s="106"/>
      <c r="K23" s="106"/>
      <c r="L23" s="106"/>
      <c r="M23" s="106"/>
      <c r="N23" s="106"/>
      <c r="O23" s="106"/>
      <c r="P23" s="106"/>
      <c r="Q23" s="106"/>
      <c r="R23" s="106"/>
      <c r="S23" s="106"/>
      <c r="T23" s="106"/>
      <c r="U23" s="106"/>
      <c r="V23" s="106"/>
      <c r="W23" s="106"/>
      <c r="X23" s="106"/>
      <c r="Y23" s="106"/>
      <c r="Z23" s="106"/>
      <c r="AA23" s="106"/>
      <c r="AB23" s="106"/>
      <c r="AC23" s="106"/>
      <c r="AD23" s="106"/>
      <c r="AE23" s="106"/>
      <c r="AF23" s="106"/>
      <c r="AG23" s="106"/>
      <c r="AH23" s="106"/>
      <c r="AI23" s="106"/>
      <c r="AJ23" s="109"/>
      <c r="AK23" s="109"/>
      <c r="AL23" s="109"/>
      <c r="AM23" s="109"/>
      <c r="AN23" s="109"/>
      <c r="AO23" s="109"/>
      <c r="AP23" s="109"/>
      <c r="AQ23" s="87">
        <v>24408.3</v>
      </c>
      <c r="AR23" s="87">
        <v>25121.7</v>
      </c>
      <c r="AS23" s="86">
        <v>24969.000000000004</v>
      </c>
      <c r="AT23" s="86">
        <v>25508</v>
      </c>
      <c r="AU23" s="86">
        <v>25615.200000000001</v>
      </c>
      <c r="AV23" s="86">
        <v>26287.1</v>
      </c>
      <c r="AW23" s="86">
        <v>32519.599999999999</v>
      </c>
      <c r="AX23" s="87">
        <v>31049.9</v>
      </c>
      <c r="AY23" s="87">
        <v>30214.6</v>
      </c>
      <c r="AZ23" s="87">
        <v>29989.7</v>
      </c>
      <c r="BA23" s="86">
        <v>30501.3</v>
      </c>
      <c r="BB23" s="86">
        <v>30074.799999999999</v>
      </c>
      <c r="BC23" s="1318">
        <v>29635.7</v>
      </c>
      <c r="BD23" s="87">
        <v>31953.200000000001</v>
      </c>
      <c r="BE23" s="1318">
        <v>32112.5</v>
      </c>
      <c r="BF23" s="87">
        <v>32683.8</v>
      </c>
      <c r="BG23" s="87">
        <v>33581.4</v>
      </c>
      <c r="BH23" s="1318">
        <v>34047.599999999999</v>
      </c>
      <c r="BI23" s="1318">
        <v>35360.6</v>
      </c>
      <c r="BJ23" s="1318">
        <v>35770.1</v>
      </c>
      <c r="BK23" s="1318">
        <v>36173.1</v>
      </c>
      <c r="BL23" s="1318">
        <v>35585.9</v>
      </c>
      <c r="BM23" s="1318">
        <v>34967.300000000003</v>
      </c>
      <c r="BN23" s="88">
        <v>35190.1</v>
      </c>
    </row>
    <row r="24" spans="2:66" ht="19.5" customHeight="1">
      <c r="B24" s="71"/>
      <c r="C24" s="1873" t="s">
        <v>25</v>
      </c>
      <c r="D24" s="1873"/>
      <c r="E24" s="1874"/>
      <c r="F24" s="89"/>
      <c r="H24" s="38" t="s">
        <v>98</v>
      </c>
      <c r="I24" s="83">
        <v>163.1</v>
      </c>
      <c r="J24" s="83">
        <v>165</v>
      </c>
      <c r="K24" s="83">
        <v>180.6</v>
      </c>
      <c r="L24" s="83">
        <v>164.6</v>
      </c>
      <c r="M24" s="83">
        <v>179.7</v>
      </c>
      <c r="N24" s="83">
        <v>183.1</v>
      </c>
      <c r="O24" s="83">
        <v>199.3</v>
      </c>
      <c r="P24" s="83">
        <v>237.9</v>
      </c>
      <c r="Q24" s="83">
        <v>199.1</v>
      </c>
      <c r="R24" s="83">
        <v>209.4</v>
      </c>
      <c r="S24" s="83">
        <v>226.6</v>
      </c>
      <c r="T24" s="83">
        <v>254.5</v>
      </c>
      <c r="U24" s="83">
        <v>168.8</v>
      </c>
      <c r="V24" s="83">
        <v>180</v>
      </c>
      <c r="W24" s="83">
        <v>199.9</v>
      </c>
      <c r="X24" s="83">
        <v>228</v>
      </c>
      <c r="Y24" s="83">
        <v>148.30000000000001</v>
      </c>
      <c r="Z24" s="83">
        <v>145.4</v>
      </c>
      <c r="AA24" s="83">
        <v>158.29999999999998</v>
      </c>
      <c r="AB24" s="83">
        <v>170.8</v>
      </c>
      <c r="AC24" s="83">
        <v>129.80000000000001</v>
      </c>
      <c r="AD24" s="83">
        <v>147.9</v>
      </c>
      <c r="AE24" s="84">
        <v>172.3</v>
      </c>
      <c r="AF24" s="84">
        <v>201.5</v>
      </c>
      <c r="AG24" s="84">
        <v>191.5</v>
      </c>
      <c r="AH24" s="84">
        <v>219.7</v>
      </c>
      <c r="AI24" s="84">
        <v>237.1</v>
      </c>
      <c r="AJ24" s="85">
        <v>254.3</v>
      </c>
      <c r="AK24" s="85">
        <v>214.6</v>
      </c>
      <c r="AL24" s="85">
        <v>257.3</v>
      </c>
      <c r="AM24" s="86">
        <v>261</v>
      </c>
      <c r="AN24" s="86">
        <v>310</v>
      </c>
      <c r="AO24" s="86">
        <v>392.9</v>
      </c>
      <c r="AP24" s="87">
        <v>385.9</v>
      </c>
      <c r="AQ24" s="87">
        <v>413.3</v>
      </c>
      <c r="AR24" s="87">
        <v>335.6</v>
      </c>
      <c r="AS24" s="86">
        <v>312.2</v>
      </c>
      <c r="AT24" s="86">
        <v>343.8</v>
      </c>
      <c r="AU24" s="86">
        <v>363.1</v>
      </c>
      <c r="AV24" s="86">
        <v>375.7</v>
      </c>
      <c r="AW24" s="86">
        <v>338.6</v>
      </c>
      <c r="AX24" s="87">
        <v>334.6</v>
      </c>
      <c r="AY24" s="87">
        <v>388.5</v>
      </c>
      <c r="AZ24" s="87">
        <v>369.5</v>
      </c>
      <c r="BA24" s="86">
        <v>322.7</v>
      </c>
      <c r="BB24" s="86">
        <v>316.2</v>
      </c>
      <c r="BC24" s="1318">
        <v>342.5</v>
      </c>
      <c r="BD24" s="87">
        <v>377.9</v>
      </c>
      <c r="BE24" s="1318">
        <v>337.6</v>
      </c>
      <c r="BF24" s="87">
        <v>350.2</v>
      </c>
      <c r="BG24" s="87">
        <v>384.6</v>
      </c>
      <c r="BH24" s="1318">
        <v>414.9</v>
      </c>
      <c r="BI24" s="1318">
        <v>382</v>
      </c>
      <c r="BJ24" s="1318">
        <v>443.9</v>
      </c>
      <c r="BK24" s="1318">
        <v>479.2</v>
      </c>
      <c r="BL24" s="1318">
        <v>697.4</v>
      </c>
      <c r="BM24" s="1318">
        <v>473.9</v>
      </c>
      <c r="BN24" s="88">
        <v>533.5</v>
      </c>
    </row>
    <row r="25" spans="2:66" ht="19.5" customHeight="1">
      <c r="B25" s="71"/>
      <c r="E25" s="110"/>
      <c r="H25" s="38" t="s">
        <v>99</v>
      </c>
      <c r="I25" s="106"/>
      <c r="J25" s="106"/>
      <c r="K25" s="106"/>
      <c r="L25" s="106"/>
      <c r="M25" s="106"/>
      <c r="N25" s="106"/>
      <c r="O25" s="106"/>
      <c r="P25" s="106"/>
      <c r="Q25" s="83">
        <v>3988.8</v>
      </c>
      <c r="R25" s="83">
        <v>3903.2</v>
      </c>
      <c r="S25" s="83">
        <v>3814.6</v>
      </c>
      <c r="T25" s="83">
        <v>4024</v>
      </c>
      <c r="U25" s="83">
        <v>4245.2</v>
      </c>
      <c r="V25" s="83">
        <v>4575.5</v>
      </c>
      <c r="W25" s="83">
        <v>4943.6000000000004</v>
      </c>
      <c r="X25" s="83">
        <v>5563.4</v>
      </c>
      <c r="Y25" s="83">
        <v>5903.2</v>
      </c>
      <c r="Z25" s="83">
        <v>6518.1</v>
      </c>
      <c r="AA25" s="83">
        <v>6900.1000000000013</v>
      </c>
      <c r="AB25" s="83">
        <v>7428.4</v>
      </c>
      <c r="AC25" s="83">
        <v>7752.8</v>
      </c>
      <c r="AD25" s="83">
        <v>8120.2</v>
      </c>
      <c r="AE25" s="84">
        <v>8505.4</v>
      </c>
      <c r="AF25" s="84">
        <v>8743.7000000000007</v>
      </c>
      <c r="AG25" s="84">
        <v>8798</v>
      </c>
      <c r="AH25" s="84">
        <v>9210.5</v>
      </c>
      <c r="AI25" s="84">
        <v>9476.2999999999993</v>
      </c>
      <c r="AJ25" s="85">
        <v>9517.2000000000007</v>
      </c>
      <c r="AK25" s="85">
        <v>9685.2999999999993</v>
      </c>
      <c r="AL25" s="85">
        <v>10086.700000000001</v>
      </c>
      <c r="AM25" s="86">
        <v>10377.200000000001</v>
      </c>
      <c r="AN25" s="86">
        <v>11190.6</v>
      </c>
      <c r="AO25" s="86">
        <v>11504.8</v>
      </c>
      <c r="AP25" s="87">
        <v>12140.4</v>
      </c>
      <c r="AQ25" s="87">
        <v>12326.599999999999</v>
      </c>
      <c r="AR25" s="87">
        <v>12823.7</v>
      </c>
      <c r="AS25" s="86">
        <v>12901.3</v>
      </c>
      <c r="AT25" s="86">
        <v>13803.1</v>
      </c>
      <c r="AU25" s="86">
        <v>14180.6</v>
      </c>
      <c r="AV25" s="86">
        <v>14529.4</v>
      </c>
      <c r="AW25" s="86">
        <v>14994.4</v>
      </c>
      <c r="AX25" s="87">
        <v>15523.1</v>
      </c>
      <c r="AY25" s="87">
        <v>15581.8</v>
      </c>
      <c r="AZ25" s="87">
        <v>16053</v>
      </c>
      <c r="BA25" s="86">
        <v>15503.5</v>
      </c>
      <c r="BB25" s="86">
        <v>16018.1</v>
      </c>
      <c r="BC25" s="1318">
        <v>16367.8</v>
      </c>
      <c r="BD25" s="87">
        <v>16560.8</v>
      </c>
      <c r="BE25" s="1318">
        <v>16916.2</v>
      </c>
      <c r="BF25" s="87">
        <v>17434</v>
      </c>
      <c r="BG25" s="87">
        <v>18038.099999999999</v>
      </c>
      <c r="BH25" s="1318">
        <v>18115.5</v>
      </c>
      <c r="BI25" s="1318">
        <v>17820.5</v>
      </c>
      <c r="BJ25" s="1318">
        <v>18035.2</v>
      </c>
      <c r="BK25" s="1318">
        <v>18229.900000000001</v>
      </c>
      <c r="BL25" s="1318">
        <v>18163.099999999999</v>
      </c>
      <c r="BM25" s="1318">
        <v>18830.2</v>
      </c>
      <c r="BN25" s="88">
        <v>18611.3</v>
      </c>
    </row>
    <row r="26" spans="2:66" ht="19.5" customHeight="1">
      <c r="B26" s="71"/>
      <c r="C26" s="1873" t="s">
        <v>32</v>
      </c>
      <c r="D26" s="1873"/>
      <c r="E26" s="1874"/>
      <c r="F26" s="89"/>
      <c r="H26" s="38" t="s">
        <v>100</v>
      </c>
      <c r="I26" s="83">
        <v>255.4</v>
      </c>
      <c r="J26" s="83">
        <v>228.2</v>
      </c>
      <c r="K26" s="83">
        <v>203.6</v>
      </c>
      <c r="L26" s="83">
        <v>201.6</v>
      </c>
      <c r="M26" s="83">
        <v>206.1</v>
      </c>
      <c r="N26" s="83">
        <v>184</v>
      </c>
      <c r="O26" s="83">
        <v>189.1</v>
      </c>
      <c r="P26" s="83">
        <v>182.7</v>
      </c>
      <c r="Q26" s="83">
        <v>191.6</v>
      </c>
      <c r="R26" s="83">
        <v>189</v>
      </c>
      <c r="S26" s="83">
        <v>194.2</v>
      </c>
      <c r="T26" s="83">
        <v>204.9</v>
      </c>
      <c r="U26" s="83">
        <v>211</v>
      </c>
      <c r="V26" s="83">
        <v>213.4</v>
      </c>
      <c r="W26" s="83">
        <v>220.1</v>
      </c>
      <c r="X26" s="83">
        <v>223.8</v>
      </c>
      <c r="Y26" s="83">
        <v>183</v>
      </c>
      <c r="Z26" s="83">
        <v>197.6</v>
      </c>
      <c r="AA26" s="83">
        <v>207.70000000000002</v>
      </c>
      <c r="AB26" s="83">
        <v>216.7</v>
      </c>
      <c r="AC26" s="83">
        <v>206.2</v>
      </c>
      <c r="AD26" s="83">
        <v>214.5</v>
      </c>
      <c r="AE26" s="84">
        <v>229.2</v>
      </c>
      <c r="AF26" s="84">
        <v>246.7</v>
      </c>
      <c r="AG26" s="84">
        <v>257.39999999999998</v>
      </c>
      <c r="AH26" s="84">
        <v>255.9</v>
      </c>
      <c r="AI26" s="84">
        <v>276.7</v>
      </c>
      <c r="AJ26" s="85">
        <v>293.10000000000002</v>
      </c>
      <c r="AK26" s="85">
        <v>327</v>
      </c>
      <c r="AL26" s="85">
        <v>342</v>
      </c>
      <c r="AM26" s="86">
        <v>365.2</v>
      </c>
      <c r="AN26" s="86">
        <v>377.9</v>
      </c>
      <c r="AO26" s="86">
        <v>374.1</v>
      </c>
      <c r="AP26" s="87">
        <v>393.4</v>
      </c>
      <c r="AQ26" s="87">
        <v>420.4</v>
      </c>
      <c r="AR26" s="87">
        <v>437.6</v>
      </c>
      <c r="AS26" s="86">
        <v>438.2</v>
      </c>
      <c r="AT26" s="86">
        <v>445.2</v>
      </c>
      <c r="AU26" s="86">
        <v>475.9</v>
      </c>
      <c r="AV26" s="86">
        <v>496.5</v>
      </c>
      <c r="AW26" s="86">
        <v>476.5</v>
      </c>
      <c r="AX26" s="87">
        <v>501</v>
      </c>
      <c r="AY26" s="87">
        <v>519.5</v>
      </c>
      <c r="AZ26" s="87">
        <v>519</v>
      </c>
      <c r="BA26" s="86">
        <v>496.2</v>
      </c>
      <c r="BB26" s="86">
        <v>560.6</v>
      </c>
      <c r="BC26" s="1318">
        <v>742</v>
      </c>
      <c r="BD26" s="87">
        <v>859.4</v>
      </c>
      <c r="BE26" s="1318">
        <v>941</v>
      </c>
      <c r="BF26" s="87">
        <v>1148.3</v>
      </c>
      <c r="BG26" s="87">
        <v>1079.3</v>
      </c>
      <c r="BH26" s="1318">
        <v>1113.5</v>
      </c>
      <c r="BI26" s="1318">
        <v>1064.2</v>
      </c>
      <c r="BJ26" s="1318">
        <v>1156.0999999999999</v>
      </c>
      <c r="BK26" s="1318">
        <v>1169.3</v>
      </c>
      <c r="BL26" s="1318">
        <v>1124</v>
      </c>
      <c r="BM26" s="1318">
        <v>1140.5</v>
      </c>
      <c r="BN26" s="88">
        <v>1333.4</v>
      </c>
    </row>
    <row r="27" spans="2:66" ht="19.5" customHeight="1" thickBot="1">
      <c r="B27" s="111"/>
      <c r="C27" s="112"/>
      <c r="D27" s="112"/>
      <c r="E27" s="113"/>
      <c r="H27" s="38" t="s">
        <v>101</v>
      </c>
      <c r="I27" s="83">
        <v>1278.9000000000001</v>
      </c>
      <c r="J27" s="83">
        <v>927.1</v>
      </c>
      <c r="K27" s="83">
        <v>715.9</v>
      </c>
      <c r="L27" s="83">
        <v>646.70000000000005</v>
      </c>
      <c r="M27" s="83">
        <v>640.9</v>
      </c>
      <c r="N27" s="83">
        <v>676.6</v>
      </c>
      <c r="O27" s="83">
        <v>967.7</v>
      </c>
      <c r="P27" s="83">
        <v>755.6</v>
      </c>
      <c r="Q27" s="83">
        <v>781.2</v>
      </c>
      <c r="R27" s="83">
        <v>771.5</v>
      </c>
      <c r="S27" s="83">
        <v>770.7</v>
      </c>
      <c r="T27" s="83">
        <v>772.7</v>
      </c>
      <c r="U27" s="83">
        <v>798</v>
      </c>
      <c r="V27" s="83">
        <v>766.9</v>
      </c>
      <c r="W27" s="83">
        <v>788.3</v>
      </c>
      <c r="X27" s="83">
        <v>856.5</v>
      </c>
      <c r="Y27" s="83">
        <v>959.9</v>
      </c>
      <c r="Z27" s="83">
        <v>1013</v>
      </c>
      <c r="AA27" s="83">
        <v>1083.1000000000001</v>
      </c>
      <c r="AB27" s="83">
        <v>1078.0999999999999</v>
      </c>
      <c r="AC27" s="83">
        <v>1084.5</v>
      </c>
      <c r="AD27" s="83">
        <v>1098.9000000000001</v>
      </c>
      <c r="AE27" s="84">
        <v>1129.8</v>
      </c>
      <c r="AF27" s="84">
        <v>1158.8</v>
      </c>
      <c r="AG27" s="84">
        <v>1203.3</v>
      </c>
      <c r="AH27" s="84">
        <v>1281.2</v>
      </c>
      <c r="AI27" s="84">
        <v>1294.7</v>
      </c>
      <c r="AJ27" s="85">
        <v>1388.8</v>
      </c>
      <c r="AK27" s="85">
        <v>1340.6</v>
      </c>
      <c r="AL27" s="85">
        <v>1323.7</v>
      </c>
      <c r="AM27" s="86">
        <v>1321.9</v>
      </c>
      <c r="AN27" s="86">
        <v>1361</v>
      </c>
      <c r="AO27" s="86">
        <v>1403.4</v>
      </c>
      <c r="AP27" s="87">
        <v>1550</v>
      </c>
      <c r="AQ27" s="87">
        <v>1700.7</v>
      </c>
      <c r="AR27" s="87">
        <v>1883.7</v>
      </c>
      <c r="AS27" s="86">
        <v>2084.1999999999998</v>
      </c>
      <c r="AT27" s="86">
        <v>2345.8000000000002</v>
      </c>
      <c r="AU27" s="86">
        <v>2587.1</v>
      </c>
      <c r="AV27" s="86">
        <v>2601.1</v>
      </c>
      <c r="AW27" s="86">
        <v>2754.5</v>
      </c>
      <c r="AX27" s="87">
        <v>3108.6</v>
      </c>
      <c r="AY27" s="87">
        <v>2940.8</v>
      </c>
      <c r="AZ27" s="87">
        <v>3138.5</v>
      </c>
      <c r="BA27" s="86">
        <v>2995.1</v>
      </c>
      <c r="BB27" s="86">
        <v>2950.4</v>
      </c>
      <c r="BC27" s="1318">
        <v>3147.4</v>
      </c>
      <c r="BD27" s="87">
        <v>2662</v>
      </c>
      <c r="BE27" s="1318">
        <v>2802.2</v>
      </c>
      <c r="BF27" s="87">
        <v>2571</v>
      </c>
      <c r="BG27" s="87">
        <v>2519.1999999999998</v>
      </c>
      <c r="BH27" s="1318">
        <v>2575.6999999999998</v>
      </c>
      <c r="BI27" s="1318">
        <v>2409.1999999999998</v>
      </c>
      <c r="BJ27" s="1318">
        <v>2355.6</v>
      </c>
      <c r="BK27" s="1318">
        <v>2481</v>
      </c>
      <c r="BL27" s="1318">
        <v>2219.8000000000002</v>
      </c>
      <c r="BM27" s="1318">
        <v>2286.8000000000002</v>
      </c>
      <c r="BN27" s="88">
        <v>2264.8000000000002</v>
      </c>
    </row>
    <row r="28" spans="2:66" ht="19.5" customHeight="1" thickTop="1">
      <c r="H28" s="38" t="s">
        <v>102</v>
      </c>
      <c r="I28" s="83">
        <v>210.5</v>
      </c>
      <c r="J28" s="83">
        <v>209</v>
      </c>
      <c r="K28" s="83">
        <v>207.5</v>
      </c>
      <c r="L28" s="83">
        <v>226.5</v>
      </c>
      <c r="M28" s="83">
        <v>216.8</v>
      </c>
      <c r="N28" s="83">
        <v>225</v>
      </c>
      <c r="O28" s="83">
        <v>234.9</v>
      </c>
      <c r="P28" s="83">
        <v>241.2</v>
      </c>
      <c r="Q28" s="83">
        <v>236.3</v>
      </c>
      <c r="R28" s="83">
        <v>232.9</v>
      </c>
      <c r="S28" s="83">
        <v>223.4</v>
      </c>
      <c r="T28" s="83">
        <v>225.4</v>
      </c>
      <c r="U28" s="83">
        <v>215.5</v>
      </c>
      <c r="V28" s="83">
        <v>236.2</v>
      </c>
      <c r="W28" s="83">
        <v>246.5</v>
      </c>
      <c r="X28" s="83">
        <v>276.8</v>
      </c>
      <c r="Y28" s="83">
        <v>284.7</v>
      </c>
      <c r="Z28" s="83">
        <v>286</v>
      </c>
      <c r="AA28" s="83">
        <v>299.7</v>
      </c>
      <c r="AB28" s="83">
        <v>315.89999999999998</v>
      </c>
      <c r="AC28" s="83">
        <v>306.7</v>
      </c>
      <c r="AD28" s="83">
        <v>312.10000000000002</v>
      </c>
      <c r="AE28" s="84">
        <v>340.3</v>
      </c>
      <c r="AF28" s="84">
        <v>355.8</v>
      </c>
      <c r="AG28" s="84">
        <v>371.4</v>
      </c>
      <c r="AH28" s="84">
        <v>394.9</v>
      </c>
      <c r="AI28" s="84">
        <v>466.6</v>
      </c>
      <c r="AJ28" s="85">
        <v>528.70000000000005</v>
      </c>
      <c r="AK28" s="85">
        <v>645.20000000000005</v>
      </c>
      <c r="AL28" s="85">
        <v>731.8</v>
      </c>
      <c r="AM28" s="86">
        <v>739.6</v>
      </c>
      <c r="AN28" s="86">
        <v>757</v>
      </c>
      <c r="AO28" s="86">
        <v>761.7</v>
      </c>
      <c r="AP28" s="87">
        <v>801.3</v>
      </c>
      <c r="AQ28" s="87">
        <v>850.8</v>
      </c>
      <c r="AR28" s="87">
        <v>848.7</v>
      </c>
      <c r="AS28" s="86">
        <v>836.5</v>
      </c>
      <c r="AT28" s="86">
        <v>895.6</v>
      </c>
      <c r="AU28" s="86">
        <v>953.6</v>
      </c>
      <c r="AV28" s="86">
        <v>1197.7</v>
      </c>
      <c r="AW28" s="86">
        <v>1203.4000000000001</v>
      </c>
      <c r="AX28" s="87">
        <v>1229.0999999999999</v>
      </c>
      <c r="AY28" s="87">
        <v>1299.5</v>
      </c>
      <c r="AZ28" s="87">
        <v>1378.6</v>
      </c>
      <c r="BA28" s="86">
        <v>1387.1</v>
      </c>
      <c r="BB28" s="86">
        <v>1435.8</v>
      </c>
      <c r="BC28" s="1318">
        <v>1546.3</v>
      </c>
      <c r="BD28" s="87">
        <v>1544.8</v>
      </c>
      <c r="BE28" s="1318">
        <v>1524.5</v>
      </c>
      <c r="BF28" s="87">
        <v>1533.5</v>
      </c>
      <c r="BG28" s="87">
        <v>1523.2</v>
      </c>
      <c r="BH28" s="1318">
        <v>1529.8</v>
      </c>
      <c r="BI28" s="1318">
        <v>1489.3</v>
      </c>
      <c r="BJ28" s="1318">
        <v>1497.3</v>
      </c>
      <c r="BK28" s="1318">
        <v>1529.8</v>
      </c>
      <c r="BL28" s="1318">
        <v>1676</v>
      </c>
      <c r="BM28" s="1318">
        <v>1729.2</v>
      </c>
      <c r="BN28" s="88">
        <v>1813.2</v>
      </c>
    </row>
    <row r="29" spans="2:66" ht="19.5" customHeight="1">
      <c r="H29" s="114" t="s">
        <v>103</v>
      </c>
      <c r="I29" s="96">
        <v>31.4</v>
      </c>
      <c r="J29" s="96">
        <v>28</v>
      </c>
      <c r="K29" s="96">
        <v>25.8</v>
      </c>
      <c r="L29" s="96">
        <v>25.5</v>
      </c>
      <c r="M29" s="96">
        <v>20.8</v>
      </c>
      <c r="N29" s="96">
        <v>20.3</v>
      </c>
      <c r="O29" s="96">
        <v>23.1</v>
      </c>
      <c r="P29" s="96">
        <v>21.8</v>
      </c>
      <c r="Q29" s="96">
        <v>20.5</v>
      </c>
      <c r="R29" s="96">
        <v>22.1</v>
      </c>
      <c r="S29" s="96">
        <v>24.4</v>
      </c>
      <c r="T29" s="96">
        <v>31.4</v>
      </c>
      <c r="U29" s="96">
        <v>22.3</v>
      </c>
      <c r="V29" s="96">
        <v>23.2</v>
      </c>
      <c r="W29" s="96">
        <v>24</v>
      </c>
      <c r="X29" s="96">
        <v>28.4</v>
      </c>
      <c r="Y29" s="96">
        <v>24.5</v>
      </c>
      <c r="Z29" s="96">
        <v>25</v>
      </c>
      <c r="AA29" s="96">
        <v>27.3</v>
      </c>
      <c r="AB29" s="96">
        <v>27</v>
      </c>
      <c r="AC29" s="96">
        <v>31.599999999999994</v>
      </c>
      <c r="AD29" s="96">
        <v>33.1</v>
      </c>
      <c r="AE29" s="115">
        <v>35.299999999999997</v>
      </c>
      <c r="AF29" s="115">
        <v>41.9</v>
      </c>
      <c r="AG29" s="115">
        <v>31.1</v>
      </c>
      <c r="AH29" s="115">
        <v>35.700000000000003</v>
      </c>
      <c r="AI29" s="115">
        <v>39.4</v>
      </c>
      <c r="AJ29" s="116">
        <v>40.200000000000003</v>
      </c>
      <c r="AK29" s="116">
        <v>36.9</v>
      </c>
      <c r="AL29" s="116">
        <v>39.700000000000003</v>
      </c>
      <c r="AM29" s="117">
        <v>44.1</v>
      </c>
      <c r="AN29" s="117">
        <v>41.7</v>
      </c>
      <c r="AO29" s="117">
        <v>44.1</v>
      </c>
      <c r="AP29" s="118">
        <v>44.5</v>
      </c>
      <c r="AQ29" s="118">
        <v>42.7</v>
      </c>
      <c r="AR29" s="118">
        <v>40.299999999999997</v>
      </c>
      <c r="AS29" s="117">
        <v>38.9</v>
      </c>
      <c r="AT29" s="117">
        <v>41.8</v>
      </c>
      <c r="AU29" s="117">
        <v>57.6</v>
      </c>
      <c r="AV29" s="117">
        <v>44.5</v>
      </c>
      <c r="AW29" s="117">
        <v>45.4</v>
      </c>
      <c r="AX29" s="118">
        <v>52.5</v>
      </c>
      <c r="AY29" s="118">
        <v>53.1</v>
      </c>
      <c r="AZ29" s="118">
        <v>63.6</v>
      </c>
      <c r="BA29" s="117">
        <v>53.5</v>
      </c>
      <c r="BB29" s="117">
        <v>59.2</v>
      </c>
      <c r="BC29" s="1588">
        <v>60.9</v>
      </c>
      <c r="BD29" s="118">
        <v>61.5</v>
      </c>
      <c r="BE29" s="1588">
        <v>60.5</v>
      </c>
      <c r="BF29" s="118">
        <v>61.6</v>
      </c>
      <c r="BG29" s="118">
        <v>65.099999999999994</v>
      </c>
      <c r="BH29" s="1588">
        <v>62.3</v>
      </c>
      <c r="BI29" s="1588">
        <v>64</v>
      </c>
      <c r="BJ29" s="1588">
        <v>69.3</v>
      </c>
      <c r="BK29" s="1588">
        <v>80.900000000000006</v>
      </c>
      <c r="BL29" s="1588">
        <v>85.3</v>
      </c>
      <c r="BM29" s="1588">
        <v>82.7</v>
      </c>
      <c r="BN29" s="1589">
        <v>83.8</v>
      </c>
    </row>
    <row r="30" spans="2:66" ht="19.5" customHeight="1">
      <c r="H30" s="82" t="s">
        <v>104</v>
      </c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4"/>
      <c r="AF30" s="84"/>
      <c r="AG30" s="84"/>
      <c r="AH30" s="84"/>
      <c r="AI30" s="84"/>
      <c r="AJ30" s="85"/>
      <c r="AK30" s="85"/>
      <c r="AL30" s="85"/>
      <c r="AM30" s="86"/>
      <c r="AN30" s="86"/>
      <c r="AO30" s="86"/>
      <c r="AP30" s="87"/>
      <c r="AQ30" s="87"/>
      <c r="AR30" s="87"/>
      <c r="AS30" s="86"/>
      <c r="AT30" s="86"/>
      <c r="AU30" s="86"/>
      <c r="AV30" s="86"/>
      <c r="AW30" s="86"/>
      <c r="AX30" s="102"/>
      <c r="AY30" s="102"/>
      <c r="AZ30" s="102"/>
      <c r="BA30" s="103"/>
      <c r="BB30" s="103"/>
      <c r="BC30" s="1321"/>
      <c r="BD30" s="102"/>
      <c r="BE30" s="1321"/>
      <c r="BF30" s="102"/>
      <c r="BG30" s="102"/>
      <c r="BH30" s="1321"/>
      <c r="BI30" s="1321"/>
      <c r="BJ30" s="1321"/>
      <c r="BK30" s="1321"/>
      <c r="BL30" s="1321"/>
      <c r="BM30" s="1321"/>
      <c r="BN30" s="104"/>
    </row>
    <row r="31" spans="2:66" ht="19.5" customHeight="1">
      <c r="H31" s="38" t="s">
        <v>105</v>
      </c>
      <c r="I31" s="83">
        <v>18909.900000000001</v>
      </c>
      <c r="J31" s="83">
        <v>19402.400000000001</v>
      </c>
      <c r="K31" s="83">
        <v>19910</v>
      </c>
      <c r="L31" s="83">
        <v>20336</v>
      </c>
      <c r="M31" s="83">
        <v>20472.900000000001</v>
      </c>
      <c r="N31" s="83">
        <v>20437.5</v>
      </c>
      <c r="O31" s="83">
        <v>20722.2</v>
      </c>
      <c r="P31" s="83">
        <v>20946.8</v>
      </c>
      <c r="Q31" s="83">
        <v>21034.5</v>
      </c>
      <c r="R31" s="83">
        <v>21347.1</v>
      </c>
      <c r="S31" s="83">
        <v>21915.4</v>
      </c>
      <c r="T31" s="83">
        <v>21940.5</v>
      </c>
      <c r="U31" s="83">
        <v>22282.9</v>
      </c>
      <c r="V31" s="83">
        <v>22420</v>
      </c>
      <c r="W31" s="83">
        <v>22629.8</v>
      </c>
      <c r="X31" s="83">
        <v>22747.200000000001</v>
      </c>
      <c r="Y31" s="83">
        <v>22866.3</v>
      </c>
      <c r="Z31" s="83">
        <v>23212.5</v>
      </c>
      <c r="AA31" s="83">
        <v>23609.800000000003</v>
      </c>
      <c r="AB31" s="83">
        <v>23325</v>
      </c>
      <c r="AC31" s="83">
        <v>23684.799999999999</v>
      </c>
      <c r="AD31" s="83">
        <v>24413.3</v>
      </c>
      <c r="AE31" s="84">
        <v>25053.8</v>
      </c>
      <c r="AF31" s="84">
        <v>25323.5</v>
      </c>
      <c r="AG31" s="84">
        <v>25223.3</v>
      </c>
      <c r="AH31" s="84">
        <v>25878.2</v>
      </c>
      <c r="AI31" s="84">
        <v>26619.9</v>
      </c>
      <c r="AJ31" s="85">
        <v>26667.9</v>
      </c>
      <c r="AK31" s="85">
        <v>26645.9</v>
      </c>
      <c r="AL31" s="85">
        <v>27348.2</v>
      </c>
      <c r="AM31" s="86">
        <v>28606.5</v>
      </c>
      <c r="AN31" s="86">
        <v>29004.2</v>
      </c>
      <c r="AO31" s="86">
        <v>28622.3</v>
      </c>
      <c r="AP31" s="87">
        <v>29323</v>
      </c>
      <c r="AQ31" s="87">
        <v>29512.7</v>
      </c>
      <c r="AR31" s="87">
        <v>30408.1</v>
      </c>
      <c r="AS31" s="86">
        <v>30174.1</v>
      </c>
      <c r="AT31" s="86">
        <v>31032.400000000001</v>
      </c>
      <c r="AU31" s="86">
        <v>32742.2</v>
      </c>
      <c r="AV31" s="86">
        <v>32888.9</v>
      </c>
      <c r="AW31" s="86">
        <v>32430</v>
      </c>
      <c r="AX31" s="87">
        <v>32688.400000000001</v>
      </c>
      <c r="AY31" s="87">
        <v>33336.9</v>
      </c>
      <c r="AZ31" s="87">
        <v>33723.300000000003</v>
      </c>
      <c r="BA31" s="86">
        <v>34037.199999999997</v>
      </c>
      <c r="BB31" s="86">
        <v>34958.5</v>
      </c>
      <c r="BC31" s="1318">
        <v>35956.9</v>
      </c>
      <c r="BD31" s="87">
        <v>36548.699999999997</v>
      </c>
      <c r="BE31" s="1318">
        <v>35519.800000000003</v>
      </c>
      <c r="BF31" s="87">
        <v>36855.1</v>
      </c>
      <c r="BG31" s="87">
        <v>37316.400000000001</v>
      </c>
      <c r="BH31" s="1318">
        <v>38027.300000000003</v>
      </c>
      <c r="BI31" s="1318">
        <v>37418.9</v>
      </c>
      <c r="BJ31" s="1318">
        <v>38552.699999999997</v>
      </c>
      <c r="BK31" s="1318">
        <v>39614.800000000003</v>
      </c>
      <c r="BL31" s="1318">
        <v>38955.599999999999</v>
      </c>
      <c r="BM31" s="1318">
        <v>39057.4</v>
      </c>
      <c r="BN31" s="88">
        <v>38773.5</v>
      </c>
    </row>
    <row r="32" spans="2:66" ht="19.5" customHeight="1">
      <c r="H32" s="95" t="s">
        <v>94</v>
      </c>
      <c r="I32" s="83">
        <v>539</v>
      </c>
      <c r="J32" s="83">
        <v>547</v>
      </c>
      <c r="K32" s="83">
        <v>547.5</v>
      </c>
      <c r="L32" s="83">
        <v>545.70000000000005</v>
      </c>
      <c r="M32" s="83">
        <v>551.20000000000005</v>
      </c>
      <c r="N32" s="83">
        <v>554</v>
      </c>
      <c r="O32" s="83">
        <v>555.5</v>
      </c>
      <c r="P32" s="83">
        <v>551.20000000000005</v>
      </c>
      <c r="Q32" s="83">
        <v>553.70000000000005</v>
      </c>
      <c r="R32" s="83">
        <v>560</v>
      </c>
      <c r="S32" s="83">
        <v>571.1</v>
      </c>
      <c r="T32" s="83">
        <v>576.70000000000005</v>
      </c>
      <c r="U32" s="83">
        <v>588.1</v>
      </c>
      <c r="V32" s="83">
        <v>610.1</v>
      </c>
      <c r="W32" s="83">
        <v>626</v>
      </c>
      <c r="X32" s="83">
        <v>623</v>
      </c>
      <c r="Y32" s="83">
        <v>638.20000000000005</v>
      </c>
      <c r="Z32" s="83">
        <v>652.1</v>
      </c>
      <c r="AA32" s="83">
        <v>661.8</v>
      </c>
      <c r="AB32" s="83">
        <v>4184.3999999999996</v>
      </c>
      <c r="AC32" s="83">
        <v>4231</v>
      </c>
      <c r="AD32" s="83">
        <v>4310.7</v>
      </c>
      <c r="AE32" s="84">
        <v>4327.2</v>
      </c>
      <c r="AF32" s="84">
        <v>4415.7</v>
      </c>
      <c r="AG32" s="84">
        <v>4349.5</v>
      </c>
      <c r="AH32" s="84">
        <v>4442.2</v>
      </c>
      <c r="AI32" s="84">
        <v>4493.3</v>
      </c>
      <c r="AJ32" s="85">
        <v>4472.8999999999996</v>
      </c>
      <c r="AK32" s="85">
        <v>4496</v>
      </c>
      <c r="AL32" s="85">
        <v>4602.1000000000004</v>
      </c>
      <c r="AM32" s="86">
        <v>4677.3</v>
      </c>
      <c r="AN32" s="86">
        <v>4684.7</v>
      </c>
      <c r="AO32" s="86">
        <v>4619.8</v>
      </c>
      <c r="AP32" s="87">
        <v>4804.2</v>
      </c>
      <c r="AQ32" s="87">
        <v>4998.3</v>
      </c>
      <c r="AR32" s="87">
        <v>5054.2</v>
      </c>
      <c r="AS32" s="86">
        <v>5162.5</v>
      </c>
      <c r="AT32" s="86">
        <v>5320.2</v>
      </c>
      <c r="AU32" s="86">
        <v>5433.1</v>
      </c>
      <c r="AV32" s="86">
        <v>5485.6</v>
      </c>
      <c r="AW32" s="86">
        <v>5638.9</v>
      </c>
      <c r="AX32" s="87">
        <v>5826.7</v>
      </c>
      <c r="AY32" s="87">
        <v>6053.9</v>
      </c>
      <c r="AZ32" s="87">
        <v>5877.3</v>
      </c>
      <c r="BA32" s="86">
        <v>5897.1</v>
      </c>
      <c r="BB32" s="86">
        <v>6127</v>
      </c>
      <c r="BC32" s="1318">
        <v>6224.1</v>
      </c>
      <c r="BD32" s="87">
        <v>6299.2</v>
      </c>
      <c r="BE32" s="1318">
        <v>6483</v>
      </c>
      <c r="BF32" s="87">
        <v>6669.2</v>
      </c>
      <c r="BG32" s="87">
        <v>6824</v>
      </c>
      <c r="BH32" s="1318">
        <v>6886</v>
      </c>
      <c r="BI32" s="1318">
        <v>6768</v>
      </c>
      <c r="BJ32" s="1318">
        <v>6896</v>
      </c>
      <c r="BK32" s="1318">
        <v>7015.6</v>
      </c>
      <c r="BL32" s="1318">
        <v>6889</v>
      </c>
      <c r="BM32" s="1318">
        <v>7866.9</v>
      </c>
      <c r="BN32" s="88">
        <v>8209.9</v>
      </c>
    </row>
    <row r="33" spans="8:67" ht="19.5" customHeight="1">
      <c r="H33" s="95" t="s">
        <v>95</v>
      </c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>
        <v>1846.2</v>
      </c>
      <c r="V33" s="106">
        <v>1795.6</v>
      </c>
      <c r="W33" s="106">
        <v>1884.9</v>
      </c>
      <c r="X33" s="106">
        <v>2077.0154420909998</v>
      </c>
      <c r="Y33" s="106">
        <v>2250.4091959480002</v>
      </c>
      <c r="Z33" s="106">
        <v>2466.1360910029998</v>
      </c>
      <c r="AA33" s="106">
        <v>2506.1997030429998</v>
      </c>
      <c r="AB33" s="106">
        <v>2435.6</v>
      </c>
      <c r="AC33" s="106">
        <v>2487.4</v>
      </c>
      <c r="AD33" s="83">
        <v>3134.1</v>
      </c>
      <c r="AE33" s="84">
        <v>3222.9</v>
      </c>
      <c r="AF33" s="84">
        <v>3223.1</v>
      </c>
      <c r="AG33" s="84">
        <v>3218.4</v>
      </c>
      <c r="AH33" s="84">
        <v>3321.9</v>
      </c>
      <c r="AI33" s="84">
        <v>3419.6</v>
      </c>
      <c r="AJ33" s="85">
        <v>3495.8</v>
      </c>
      <c r="AK33" s="85">
        <v>3651.4</v>
      </c>
      <c r="AL33" s="85">
        <v>3862.1</v>
      </c>
      <c r="AM33" s="86">
        <v>3951.4</v>
      </c>
      <c r="AN33" s="86">
        <v>3862.9</v>
      </c>
      <c r="AO33" s="86">
        <v>3978.7</v>
      </c>
      <c r="AP33" s="87">
        <v>4057</v>
      </c>
      <c r="AQ33" s="87">
        <v>4114.1000000000004</v>
      </c>
      <c r="AR33" s="87">
        <v>3991.7</v>
      </c>
      <c r="AS33" s="86">
        <v>3831.9</v>
      </c>
      <c r="AT33" s="86">
        <v>3952</v>
      </c>
      <c r="AU33" s="86">
        <v>4117.8</v>
      </c>
      <c r="AV33" s="86">
        <v>4143.3</v>
      </c>
      <c r="AW33" s="86">
        <v>5101.6000000000004</v>
      </c>
      <c r="AX33" s="87">
        <v>5562.3</v>
      </c>
      <c r="AY33" s="87">
        <v>5742.6</v>
      </c>
      <c r="AZ33" s="87">
        <v>5171.2</v>
      </c>
      <c r="BA33" s="86">
        <v>5722.3</v>
      </c>
      <c r="BB33" s="86">
        <v>5996.2</v>
      </c>
      <c r="BC33" s="1318">
        <v>6038.9</v>
      </c>
      <c r="BD33" s="87">
        <v>6246.2</v>
      </c>
      <c r="BE33" s="1318">
        <v>5835.5</v>
      </c>
      <c r="BF33" s="87">
        <v>5816.4</v>
      </c>
      <c r="BG33" s="87">
        <v>5889.1</v>
      </c>
      <c r="BH33" s="1318">
        <v>5794</v>
      </c>
      <c r="BI33" s="1318">
        <v>5183.7</v>
      </c>
      <c r="BJ33" s="1318">
        <v>5504.3</v>
      </c>
      <c r="BK33" s="1318">
        <v>5620.1</v>
      </c>
      <c r="BL33" s="1318">
        <v>5652.1</v>
      </c>
      <c r="BM33" s="1318">
        <v>5871.7</v>
      </c>
      <c r="BN33" s="88">
        <v>6256.5</v>
      </c>
    </row>
    <row r="34" spans="8:67" ht="19.5" customHeight="1">
      <c r="H34" s="38" t="s">
        <v>96</v>
      </c>
      <c r="I34" s="83">
        <v>2857.2</v>
      </c>
      <c r="J34" s="83">
        <v>2907.7</v>
      </c>
      <c r="K34" s="83">
        <v>2976.8</v>
      </c>
      <c r="L34" s="83">
        <v>3079.6</v>
      </c>
      <c r="M34" s="83">
        <v>3171</v>
      </c>
      <c r="N34" s="83">
        <v>3284.4</v>
      </c>
      <c r="O34" s="83">
        <v>3398.2</v>
      </c>
      <c r="P34" s="83">
        <v>3469.9</v>
      </c>
      <c r="Q34" s="83">
        <v>3563</v>
      </c>
      <c r="R34" s="83">
        <v>3652.2</v>
      </c>
      <c r="S34" s="83">
        <v>3733.5</v>
      </c>
      <c r="T34" s="83">
        <v>3480.5</v>
      </c>
      <c r="U34" s="83">
        <v>3577.5</v>
      </c>
      <c r="V34" s="83">
        <v>3651.2</v>
      </c>
      <c r="W34" s="83">
        <v>3766.3</v>
      </c>
      <c r="X34" s="83">
        <v>3834</v>
      </c>
      <c r="Y34" s="83">
        <v>3728.3</v>
      </c>
      <c r="Z34" s="83">
        <v>3788.6</v>
      </c>
      <c r="AA34" s="83">
        <v>3873.8</v>
      </c>
      <c r="AB34" s="83">
        <v>3965</v>
      </c>
      <c r="AC34" s="83">
        <v>3799.6</v>
      </c>
      <c r="AD34" s="83">
        <v>3874.3</v>
      </c>
      <c r="AE34" s="84">
        <v>3957.5</v>
      </c>
      <c r="AF34" s="84">
        <v>4041.8</v>
      </c>
      <c r="AG34" s="84">
        <v>3762.4</v>
      </c>
      <c r="AH34" s="84">
        <v>3855.9</v>
      </c>
      <c r="AI34" s="84">
        <v>3935.9</v>
      </c>
      <c r="AJ34" s="85">
        <v>3958.7</v>
      </c>
      <c r="AK34" s="85">
        <v>3830.8</v>
      </c>
      <c r="AL34" s="85">
        <v>3892</v>
      </c>
      <c r="AM34" s="86">
        <v>3993.3</v>
      </c>
      <c r="AN34" s="86">
        <v>4064.9</v>
      </c>
      <c r="AO34" s="86">
        <v>4030.1</v>
      </c>
      <c r="AP34" s="87">
        <v>4098.3</v>
      </c>
      <c r="AQ34" s="87">
        <v>4201.8999999999996</v>
      </c>
      <c r="AR34" s="87">
        <v>4281.7</v>
      </c>
      <c r="AS34" s="86">
        <v>4258.7</v>
      </c>
      <c r="AT34" s="86">
        <v>4376.1000000000004</v>
      </c>
      <c r="AU34" s="87">
        <v>4509.2</v>
      </c>
      <c r="AV34" s="86">
        <v>4555.6000000000004</v>
      </c>
      <c r="AW34" s="86">
        <v>4441.3</v>
      </c>
      <c r="AX34" s="87">
        <v>4588.3999999999996</v>
      </c>
      <c r="AY34" s="87">
        <v>4711.1000000000004</v>
      </c>
      <c r="AZ34" s="87">
        <v>4722.8</v>
      </c>
      <c r="BA34" s="86">
        <v>4596.8999999999996</v>
      </c>
      <c r="BB34" s="86">
        <v>4703.1000000000004</v>
      </c>
      <c r="BC34" s="1318">
        <v>4791.2</v>
      </c>
      <c r="BD34" s="87">
        <v>4819.8</v>
      </c>
      <c r="BE34" s="1318">
        <v>4791.3</v>
      </c>
      <c r="BF34" s="87">
        <v>5151</v>
      </c>
      <c r="BG34" s="87">
        <v>5260.7</v>
      </c>
      <c r="BH34" s="1318">
        <v>5304.8</v>
      </c>
      <c r="BI34" s="1318">
        <v>5381.8</v>
      </c>
      <c r="BJ34" s="1318">
        <v>5451</v>
      </c>
      <c r="BK34" s="1318">
        <v>5559.1</v>
      </c>
      <c r="BL34" s="1318">
        <v>5637.8</v>
      </c>
      <c r="BM34" s="1318">
        <v>5579.4</v>
      </c>
      <c r="BN34" s="88">
        <v>5700.1</v>
      </c>
    </row>
    <row r="35" spans="8:67" ht="19.5" customHeight="1">
      <c r="H35" s="108" t="s">
        <v>97</v>
      </c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9"/>
      <c r="AK35" s="109"/>
      <c r="AL35" s="109"/>
      <c r="AM35" s="109"/>
      <c r="AN35" s="109"/>
      <c r="AO35" s="109"/>
      <c r="AP35" s="109"/>
      <c r="AQ35" s="87">
        <v>2535.9</v>
      </c>
      <c r="AR35" s="87">
        <v>2439.9</v>
      </c>
      <c r="AS35" s="86">
        <v>2206.1999999999998</v>
      </c>
      <c r="AT35" s="86">
        <v>2294.1999999999998</v>
      </c>
      <c r="AU35" s="86">
        <v>2223</v>
      </c>
      <c r="AV35" s="86">
        <v>2294.5</v>
      </c>
      <c r="AW35" s="86">
        <v>3586.7</v>
      </c>
      <c r="AX35" s="87">
        <v>3785.9</v>
      </c>
      <c r="AY35" s="87">
        <v>3952</v>
      </c>
      <c r="AZ35" s="87">
        <v>3521.1</v>
      </c>
      <c r="BA35" s="86">
        <v>3922.5</v>
      </c>
      <c r="BB35" s="86">
        <v>4088.6</v>
      </c>
      <c r="BC35" s="1318">
        <v>4329.7</v>
      </c>
      <c r="BD35" s="87">
        <v>3902.3</v>
      </c>
      <c r="BE35" s="1318">
        <v>3418.9</v>
      </c>
      <c r="BF35" s="87">
        <v>3176.9</v>
      </c>
      <c r="BG35" s="87">
        <v>3055.8</v>
      </c>
      <c r="BH35" s="1318">
        <v>3063.2</v>
      </c>
      <c r="BI35" s="1318">
        <v>2703.1</v>
      </c>
      <c r="BJ35" s="1318">
        <v>2823.3</v>
      </c>
      <c r="BK35" s="1318">
        <v>2860.4</v>
      </c>
      <c r="BL35" s="1318">
        <v>2790</v>
      </c>
      <c r="BM35" s="1318">
        <v>2916</v>
      </c>
      <c r="BN35" s="88">
        <v>2865.5</v>
      </c>
    </row>
    <row r="36" spans="8:67" ht="19.5" customHeight="1">
      <c r="H36" s="38" t="s">
        <v>98</v>
      </c>
      <c r="I36" s="83">
        <v>101.4</v>
      </c>
      <c r="J36" s="83">
        <v>111.1</v>
      </c>
      <c r="K36" s="83">
        <v>122.9</v>
      </c>
      <c r="L36" s="83">
        <v>127</v>
      </c>
      <c r="M36" s="83">
        <v>138.4</v>
      </c>
      <c r="N36" s="83">
        <v>150.1</v>
      </c>
      <c r="O36" s="83">
        <v>164.2</v>
      </c>
      <c r="P36" s="83">
        <v>201.6</v>
      </c>
      <c r="Q36" s="83">
        <v>165.3</v>
      </c>
      <c r="R36" s="83">
        <v>178.2</v>
      </c>
      <c r="S36" s="83">
        <v>190.6</v>
      </c>
      <c r="T36" s="83">
        <v>201.9</v>
      </c>
      <c r="U36" s="83">
        <v>134.30000000000001</v>
      </c>
      <c r="V36" s="83">
        <v>146.9</v>
      </c>
      <c r="W36" s="83">
        <v>158.4</v>
      </c>
      <c r="X36" s="83">
        <v>146.69999999999999</v>
      </c>
      <c r="Y36" s="83">
        <v>109.6</v>
      </c>
      <c r="Z36" s="83">
        <v>125.4</v>
      </c>
      <c r="AA36" s="83">
        <v>142.80000000000001</v>
      </c>
      <c r="AB36" s="83">
        <v>154.19999999999999</v>
      </c>
      <c r="AC36" s="83">
        <v>116.1</v>
      </c>
      <c r="AD36" s="83">
        <v>127.2</v>
      </c>
      <c r="AE36" s="84">
        <v>143.19999999999999</v>
      </c>
      <c r="AF36" s="84">
        <v>156.6</v>
      </c>
      <c r="AG36" s="84">
        <v>117.8</v>
      </c>
      <c r="AH36" s="84">
        <v>126.2</v>
      </c>
      <c r="AI36" s="84">
        <v>138.6</v>
      </c>
      <c r="AJ36" s="85">
        <v>146.80000000000001</v>
      </c>
      <c r="AK36" s="85">
        <v>161.1</v>
      </c>
      <c r="AL36" s="85">
        <v>172.8</v>
      </c>
      <c r="AM36" s="86">
        <v>183</v>
      </c>
      <c r="AN36" s="86">
        <v>195.2</v>
      </c>
      <c r="AO36" s="86">
        <v>169.7</v>
      </c>
      <c r="AP36" s="87">
        <v>187.6</v>
      </c>
      <c r="AQ36" s="87">
        <v>205.4</v>
      </c>
      <c r="AR36" s="87">
        <v>223.1</v>
      </c>
      <c r="AS36" s="86">
        <v>187.9</v>
      </c>
      <c r="AT36" s="86">
        <v>209.5</v>
      </c>
      <c r="AU36" s="86">
        <v>228</v>
      </c>
      <c r="AV36" s="86">
        <v>247.2</v>
      </c>
      <c r="AW36" s="86">
        <v>219.3</v>
      </c>
      <c r="AX36" s="87">
        <v>228.4</v>
      </c>
      <c r="AY36" s="87">
        <v>257.8</v>
      </c>
      <c r="AZ36" s="87">
        <v>266.5</v>
      </c>
      <c r="BA36" s="86">
        <v>224.8</v>
      </c>
      <c r="BB36" s="86">
        <v>238.2</v>
      </c>
      <c r="BC36" s="1318">
        <v>251.2</v>
      </c>
      <c r="BD36" s="87">
        <v>268.3</v>
      </c>
      <c r="BE36" s="1318">
        <v>245.8</v>
      </c>
      <c r="BF36" s="87">
        <v>261.39999999999998</v>
      </c>
      <c r="BG36" s="87">
        <v>285.89999999999998</v>
      </c>
      <c r="BH36" s="1318">
        <v>294.7</v>
      </c>
      <c r="BI36" s="1318">
        <v>290.60000000000002</v>
      </c>
      <c r="BJ36" s="1318">
        <v>345.8</v>
      </c>
      <c r="BK36" s="1318">
        <v>371.2</v>
      </c>
      <c r="BL36" s="1318">
        <v>395</v>
      </c>
      <c r="BM36" s="1318">
        <v>368.6</v>
      </c>
      <c r="BN36" s="88">
        <v>418.1</v>
      </c>
    </row>
    <row r="37" spans="8:67" ht="19.5" customHeight="1">
      <c r="H37" s="38" t="s">
        <v>99</v>
      </c>
      <c r="I37" s="106"/>
      <c r="J37" s="106"/>
      <c r="K37" s="106"/>
      <c r="L37" s="106"/>
      <c r="M37" s="106"/>
      <c r="N37" s="106"/>
      <c r="O37" s="106"/>
      <c r="P37" s="106"/>
      <c r="Q37" s="83">
        <v>385</v>
      </c>
      <c r="R37" s="83">
        <v>398.8</v>
      </c>
      <c r="S37" s="83">
        <v>406.1</v>
      </c>
      <c r="T37" s="83">
        <v>411.8</v>
      </c>
      <c r="U37" s="83">
        <v>468.7</v>
      </c>
      <c r="V37" s="83">
        <v>482.3</v>
      </c>
      <c r="W37" s="83">
        <v>551.1</v>
      </c>
      <c r="X37" s="83">
        <v>560.1</v>
      </c>
      <c r="Y37" s="83">
        <v>617.5</v>
      </c>
      <c r="Z37" s="83">
        <v>697</v>
      </c>
      <c r="AA37" s="83">
        <v>721.8</v>
      </c>
      <c r="AB37" s="83">
        <v>788.1</v>
      </c>
      <c r="AC37" s="83">
        <v>815.59999999999991</v>
      </c>
      <c r="AD37" s="83">
        <v>888.4</v>
      </c>
      <c r="AE37" s="84">
        <v>926.6</v>
      </c>
      <c r="AF37" s="84">
        <v>939.8</v>
      </c>
      <c r="AG37" s="84">
        <v>932.7</v>
      </c>
      <c r="AH37" s="84">
        <v>961.6</v>
      </c>
      <c r="AI37" s="84">
        <v>980.6</v>
      </c>
      <c r="AJ37" s="85">
        <v>1000.4</v>
      </c>
      <c r="AK37" s="85">
        <v>1079.9000000000001</v>
      </c>
      <c r="AL37" s="85">
        <v>1107.7</v>
      </c>
      <c r="AM37" s="86">
        <v>1142.9000000000001</v>
      </c>
      <c r="AN37" s="86">
        <v>1154.5</v>
      </c>
      <c r="AO37" s="86">
        <v>1241.5999999999999</v>
      </c>
      <c r="AP37" s="87">
        <v>1274</v>
      </c>
      <c r="AQ37" s="87">
        <v>1410.2</v>
      </c>
      <c r="AR37" s="87">
        <v>1431.6</v>
      </c>
      <c r="AS37" s="86">
        <v>1479</v>
      </c>
      <c r="AT37" s="86">
        <v>1530.6</v>
      </c>
      <c r="AU37" s="86">
        <v>1589.5</v>
      </c>
      <c r="AV37" s="86">
        <v>1822.2</v>
      </c>
      <c r="AW37" s="86">
        <v>1997</v>
      </c>
      <c r="AX37" s="87">
        <v>2051.5</v>
      </c>
      <c r="AY37" s="87">
        <v>2096.9</v>
      </c>
      <c r="AZ37" s="87">
        <v>2106.1999999999998</v>
      </c>
      <c r="BA37" s="86">
        <v>2148.1</v>
      </c>
      <c r="BB37" s="86">
        <v>2195.9</v>
      </c>
      <c r="BC37" s="1318">
        <v>2241.9</v>
      </c>
      <c r="BD37" s="87">
        <v>2260</v>
      </c>
      <c r="BE37" s="1318">
        <v>2315.6</v>
      </c>
      <c r="BF37" s="87">
        <v>2384.6999999999998</v>
      </c>
      <c r="BG37" s="87">
        <v>2440.6</v>
      </c>
      <c r="BH37" s="1318">
        <v>2461.3000000000002</v>
      </c>
      <c r="BI37" s="1318">
        <v>2525</v>
      </c>
      <c r="BJ37" s="1318">
        <v>2571.1999999999998</v>
      </c>
      <c r="BK37" s="1318">
        <v>2637.5</v>
      </c>
      <c r="BL37" s="1318">
        <v>2679.5</v>
      </c>
      <c r="BM37" s="1318">
        <v>2627.5</v>
      </c>
      <c r="BN37" s="88">
        <v>2634.8</v>
      </c>
    </row>
    <row r="38" spans="8:67" ht="19.5" customHeight="1">
      <c r="H38" s="38" t="s">
        <v>100</v>
      </c>
      <c r="I38" s="83">
        <v>150.5</v>
      </c>
      <c r="J38" s="83">
        <v>156.1</v>
      </c>
      <c r="K38" s="83">
        <v>161.6</v>
      </c>
      <c r="L38" s="83">
        <v>166.2</v>
      </c>
      <c r="M38" s="83">
        <v>169.4</v>
      </c>
      <c r="N38" s="83">
        <v>170.1</v>
      </c>
      <c r="O38" s="83">
        <v>173.5</v>
      </c>
      <c r="P38" s="83">
        <v>169.1</v>
      </c>
      <c r="Q38" s="83">
        <v>171</v>
      </c>
      <c r="R38" s="83">
        <v>172.7</v>
      </c>
      <c r="S38" s="83">
        <v>176.8</v>
      </c>
      <c r="T38" s="83">
        <v>184</v>
      </c>
      <c r="U38" s="83">
        <v>189.6</v>
      </c>
      <c r="V38" s="83">
        <v>195.4</v>
      </c>
      <c r="W38" s="83">
        <v>199.4</v>
      </c>
      <c r="X38" s="83">
        <v>203.3</v>
      </c>
      <c r="Y38" s="83">
        <v>159.4</v>
      </c>
      <c r="Z38" s="83">
        <v>170.1</v>
      </c>
      <c r="AA38" s="83">
        <v>176.39999999999998</v>
      </c>
      <c r="AB38" s="83">
        <v>183</v>
      </c>
      <c r="AC38" s="83">
        <v>171</v>
      </c>
      <c r="AD38" s="83">
        <v>181.1</v>
      </c>
      <c r="AE38" s="84">
        <v>187.8</v>
      </c>
      <c r="AF38" s="84">
        <v>199.3</v>
      </c>
      <c r="AG38" s="84">
        <v>203.3</v>
      </c>
      <c r="AH38" s="84">
        <v>209</v>
      </c>
      <c r="AI38" s="84">
        <v>226.5</v>
      </c>
      <c r="AJ38" s="85">
        <v>235.8</v>
      </c>
      <c r="AK38" s="85">
        <v>247.3</v>
      </c>
      <c r="AL38" s="85">
        <v>261.8</v>
      </c>
      <c r="AM38" s="86">
        <v>273.7</v>
      </c>
      <c r="AN38" s="86">
        <v>292.8</v>
      </c>
      <c r="AO38" s="86">
        <v>283.8</v>
      </c>
      <c r="AP38" s="87">
        <v>301.10000000000002</v>
      </c>
      <c r="AQ38" s="87">
        <v>318.3</v>
      </c>
      <c r="AR38" s="87">
        <v>329.5</v>
      </c>
      <c r="AS38" s="86">
        <v>321.60000000000002</v>
      </c>
      <c r="AT38" s="86">
        <v>338.1</v>
      </c>
      <c r="AU38" s="86">
        <v>365.7</v>
      </c>
      <c r="AV38" s="86">
        <v>376.8</v>
      </c>
      <c r="AW38" s="86">
        <v>352.6</v>
      </c>
      <c r="AX38" s="87">
        <v>371.9</v>
      </c>
      <c r="AY38" s="87">
        <v>392.6</v>
      </c>
      <c r="AZ38" s="87">
        <v>405.5</v>
      </c>
      <c r="BA38" s="86">
        <v>389.3</v>
      </c>
      <c r="BB38" s="86">
        <v>405.9</v>
      </c>
      <c r="BC38" s="1318">
        <v>419.8</v>
      </c>
      <c r="BD38" s="87">
        <v>286.10000000000002</v>
      </c>
      <c r="BE38" s="1318">
        <v>239.1</v>
      </c>
      <c r="BF38" s="87">
        <v>350.2</v>
      </c>
      <c r="BG38" s="87">
        <v>516.4</v>
      </c>
      <c r="BH38" s="1318">
        <v>485.6</v>
      </c>
      <c r="BI38" s="1318">
        <v>490.8</v>
      </c>
      <c r="BJ38" s="1318">
        <v>457.1</v>
      </c>
      <c r="BK38" s="1318">
        <v>457.7</v>
      </c>
      <c r="BL38" s="1318">
        <v>394</v>
      </c>
      <c r="BM38" s="1318">
        <v>399.3</v>
      </c>
      <c r="BN38" s="88">
        <v>383.6</v>
      </c>
    </row>
    <row r="39" spans="8:67" ht="19.5" customHeight="1">
      <c r="H39" s="38" t="s">
        <v>101</v>
      </c>
      <c r="I39" s="83">
        <v>166.9</v>
      </c>
      <c r="J39" s="83">
        <v>173.6</v>
      </c>
      <c r="K39" s="83">
        <v>170.6</v>
      </c>
      <c r="L39" s="83">
        <v>136.4</v>
      </c>
      <c r="M39" s="83">
        <v>139.19999999999999</v>
      </c>
      <c r="N39" s="83">
        <v>137</v>
      </c>
      <c r="O39" s="83">
        <v>164.3</v>
      </c>
      <c r="P39" s="83">
        <v>160.1</v>
      </c>
      <c r="Q39" s="83">
        <v>172.1</v>
      </c>
      <c r="R39" s="83">
        <v>158.80000000000001</v>
      </c>
      <c r="S39" s="83">
        <v>154.80000000000001</v>
      </c>
      <c r="T39" s="83">
        <v>152.80000000000001</v>
      </c>
      <c r="U39" s="83">
        <v>154</v>
      </c>
      <c r="V39" s="83">
        <v>158.80000000000001</v>
      </c>
      <c r="W39" s="83">
        <v>168.4</v>
      </c>
      <c r="X39" s="83">
        <v>172.3</v>
      </c>
      <c r="Y39" s="83">
        <v>174.2</v>
      </c>
      <c r="Z39" s="83">
        <v>176.5</v>
      </c>
      <c r="AA39" s="83">
        <v>178.7</v>
      </c>
      <c r="AB39" s="83">
        <v>182.20000000000002</v>
      </c>
      <c r="AC39" s="83">
        <v>179.79999999999998</v>
      </c>
      <c r="AD39" s="83">
        <v>183.1</v>
      </c>
      <c r="AE39" s="84">
        <v>196.1</v>
      </c>
      <c r="AF39" s="84">
        <v>198</v>
      </c>
      <c r="AG39" s="84">
        <v>194.8</v>
      </c>
      <c r="AH39" s="84">
        <v>195</v>
      </c>
      <c r="AI39" s="84">
        <v>201</v>
      </c>
      <c r="AJ39" s="85">
        <v>202</v>
      </c>
      <c r="AK39" s="85">
        <v>201.6</v>
      </c>
      <c r="AL39" s="85">
        <v>206.6</v>
      </c>
      <c r="AM39" s="86">
        <v>209.8</v>
      </c>
      <c r="AN39" s="86">
        <v>212.4</v>
      </c>
      <c r="AO39" s="86">
        <v>212.7</v>
      </c>
      <c r="AP39" s="87">
        <v>218.9</v>
      </c>
      <c r="AQ39" s="87">
        <v>222</v>
      </c>
      <c r="AR39" s="87">
        <v>225.6</v>
      </c>
      <c r="AS39" s="86">
        <v>231.9</v>
      </c>
      <c r="AT39" s="86">
        <v>250.8</v>
      </c>
      <c r="AU39" s="86">
        <v>258.7</v>
      </c>
      <c r="AV39" s="86">
        <v>262.10000000000002</v>
      </c>
      <c r="AW39" s="86">
        <v>269.39999999999998</v>
      </c>
      <c r="AX39" s="87">
        <v>277.5</v>
      </c>
      <c r="AY39" s="87">
        <v>283.5</v>
      </c>
      <c r="AZ39" s="87">
        <v>284</v>
      </c>
      <c r="BA39" s="86">
        <v>273</v>
      </c>
      <c r="BB39" s="86">
        <v>272.8</v>
      </c>
      <c r="BC39" s="1318">
        <v>261.5</v>
      </c>
      <c r="BD39" s="87">
        <v>193.8</v>
      </c>
      <c r="BE39" s="1318">
        <v>205</v>
      </c>
      <c r="BF39" s="87">
        <v>196.9</v>
      </c>
      <c r="BG39" s="87">
        <v>194.4</v>
      </c>
      <c r="BH39" s="1318">
        <v>182.2</v>
      </c>
      <c r="BI39" s="1318">
        <v>188.4</v>
      </c>
      <c r="BJ39" s="1318">
        <v>183.3</v>
      </c>
      <c r="BK39" s="1318">
        <v>179.9</v>
      </c>
      <c r="BL39" s="1318">
        <v>177.3</v>
      </c>
      <c r="BM39" s="1318">
        <v>170.4</v>
      </c>
      <c r="BN39" s="88">
        <v>175.1</v>
      </c>
    </row>
    <row r="40" spans="8:67" ht="19.5" customHeight="1">
      <c r="H40" s="38" t="s">
        <v>102</v>
      </c>
      <c r="I40" s="83">
        <v>117.3</v>
      </c>
      <c r="J40" s="83">
        <v>117.5</v>
      </c>
      <c r="K40" s="83">
        <v>117.6</v>
      </c>
      <c r="L40" s="83">
        <v>123.4</v>
      </c>
      <c r="M40" s="83">
        <v>124.5</v>
      </c>
      <c r="N40" s="83">
        <v>126.6</v>
      </c>
      <c r="O40" s="83">
        <v>126.3</v>
      </c>
      <c r="P40" s="83">
        <v>130.6</v>
      </c>
      <c r="Q40" s="83">
        <v>133.19999999999999</v>
      </c>
      <c r="R40" s="83">
        <v>135</v>
      </c>
      <c r="S40" s="83">
        <v>131.9</v>
      </c>
      <c r="T40" s="83">
        <v>134.80000000000001</v>
      </c>
      <c r="U40" s="83">
        <v>131.6</v>
      </c>
      <c r="V40" s="83">
        <v>135.80000000000001</v>
      </c>
      <c r="W40" s="83">
        <v>137.5</v>
      </c>
      <c r="X40" s="83">
        <v>145.80000000000001</v>
      </c>
      <c r="Y40" s="83">
        <v>147.9</v>
      </c>
      <c r="Z40" s="83">
        <v>148.69999999999999</v>
      </c>
      <c r="AA40" s="83">
        <v>147.9</v>
      </c>
      <c r="AB40" s="83">
        <v>147.4</v>
      </c>
      <c r="AC40" s="83">
        <v>141.5</v>
      </c>
      <c r="AD40" s="83">
        <v>141.4</v>
      </c>
      <c r="AE40" s="84">
        <v>138.30000000000001</v>
      </c>
      <c r="AF40" s="84">
        <v>137.1</v>
      </c>
      <c r="AG40" s="84">
        <v>139.5</v>
      </c>
      <c r="AH40" s="84">
        <v>141.19999999999999</v>
      </c>
      <c r="AI40" s="84">
        <v>143.1</v>
      </c>
      <c r="AJ40" s="85">
        <v>153.80000000000001</v>
      </c>
      <c r="AK40" s="85">
        <v>159.69999999999999</v>
      </c>
      <c r="AL40" s="85">
        <v>205.6</v>
      </c>
      <c r="AM40" s="86">
        <v>201.5</v>
      </c>
      <c r="AN40" s="86">
        <v>214.8</v>
      </c>
      <c r="AO40" s="86">
        <v>209.5</v>
      </c>
      <c r="AP40" s="87">
        <v>216.2</v>
      </c>
      <c r="AQ40" s="87">
        <v>231.2</v>
      </c>
      <c r="AR40" s="87">
        <v>230.1</v>
      </c>
      <c r="AS40" s="86">
        <v>224</v>
      </c>
      <c r="AT40" s="86">
        <v>241.7</v>
      </c>
      <c r="AU40" s="86">
        <v>242</v>
      </c>
      <c r="AV40" s="86">
        <v>275.5</v>
      </c>
      <c r="AW40" s="86">
        <v>268.5</v>
      </c>
      <c r="AX40" s="87">
        <v>268.89999999999998</v>
      </c>
      <c r="AY40" s="87">
        <v>264.7</v>
      </c>
      <c r="AZ40" s="87">
        <v>270.3</v>
      </c>
      <c r="BA40" s="86">
        <v>272.60000000000002</v>
      </c>
      <c r="BB40" s="86">
        <v>285.89999999999998</v>
      </c>
      <c r="BC40" s="1318">
        <v>299.3</v>
      </c>
      <c r="BD40" s="87">
        <v>279.5</v>
      </c>
      <c r="BE40" s="1318">
        <v>277.5</v>
      </c>
      <c r="BF40" s="87">
        <v>283.7</v>
      </c>
      <c r="BG40" s="87">
        <v>288.7</v>
      </c>
      <c r="BH40" s="1318">
        <v>283.89999999999998</v>
      </c>
      <c r="BI40" s="1318">
        <v>289.89999999999998</v>
      </c>
      <c r="BJ40" s="1318">
        <v>286.89999999999998</v>
      </c>
      <c r="BK40" s="1318">
        <v>295.2</v>
      </c>
      <c r="BL40" s="1318">
        <v>341.9</v>
      </c>
      <c r="BM40" s="1318">
        <v>347.2</v>
      </c>
      <c r="BN40" s="88">
        <v>364.7</v>
      </c>
    </row>
    <row r="41" spans="8:67" ht="19.5" customHeight="1">
      <c r="H41" s="73" t="s">
        <v>103</v>
      </c>
      <c r="I41" s="128">
        <v>16.7</v>
      </c>
      <c r="J41" s="128">
        <v>16.8</v>
      </c>
      <c r="K41" s="128">
        <v>15.4</v>
      </c>
      <c r="L41" s="128">
        <v>14.7</v>
      </c>
      <c r="M41" s="128">
        <v>14.4</v>
      </c>
      <c r="N41" s="128">
        <v>14.6</v>
      </c>
      <c r="O41" s="128">
        <v>15</v>
      </c>
      <c r="P41" s="128">
        <v>14.9</v>
      </c>
      <c r="Q41" s="128">
        <v>14.5</v>
      </c>
      <c r="R41" s="128">
        <v>15</v>
      </c>
      <c r="S41" s="128">
        <v>15</v>
      </c>
      <c r="T41" s="128">
        <v>14.5</v>
      </c>
      <c r="U41" s="128">
        <v>14</v>
      </c>
      <c r="V41" s="128">
        <v>14.4</v>
      </c>
      <c r="W41" s="128">
        <v>14.2</v>
      </c>
      <c r="X41" s="128">
        <v>13.7</v>
      </c>
      <c r="Y41" s="128">
        <v>13.4</v>
      </c>
      <c r="Z41" s="128">
        <v>13.8</v>
      </c>
      <c r="AA41" s="128">
        <v>14.1</v>
      </c>
      <c r="AB41" s="128">
        <v>14.4</v>
      </c>
      <c r="AC41" s="128">
        <v>14.5</v>
      </c>
      <c r="AD41" s="128">
        <v>14.7</v>
      </c>
      <c r="AE41" s="129">
        <v>15.2</v>
      </c>
      <c r="AF41" s="129">
        <v>14.7</v>
      </c>
      <c r="AG41" s="129">
        <v>14.7</v>
      </c>
      <c r="AH41" s="129">
        <v>14.8</v>
      </c>
      <c r="AI41" s="129">
        <v>16</v>
      </c>
      <c r="AJ41" s="130">
        <v>16.399999999999999</v>
      </c>
      <c r="AK41" s="130">
        <v>17.8</v>
      </c>
      <c r="AL41" s="130">
        <v>18.899999999999999</v>
      </c>
      <c r="AM41" s="131">
        <v>20.5</v>
      </c>
      <c r="AN41" s="131">
        <v>20.7</v>
      </c>
      <c r="AO41" s="131">
        <v>21.8</v>
      </c>
      <c r="AP41" s="132">
        <v>21.6</v>
      </c>
      <c r="AQ41" s="132">
        <v>20.8</v>
      </c>
      <c r="AR41" s="132">
        <v>17.3</v>
      </c>
      <c r="AS41" s="131">
        <v>16</v>
      </c>
      <c r="AT41" s="131">
        <v>15.8</v>
      </c>
      <c r="AU41" s="131">
        <v>17</v>
      </c>
      <c r="AV41" s="131">
        <v>18.600000000000001</v>
      </c>
      <c r="AW41" s="131">
        <v>18.399999999999999</v>
      </c>
      <c r="AX41" s="132">
        <v>19.8</v>
      </c>
      <c r="AY41" s="132">
        <v>19.600000000000001</v>
      </c>
      <c r="AZ41" s="132">
        <v>23.1</v>
      </c>
      <c r="BA41" s="131">
        <v>22.9</v>
      </c>
      <c r="BB41" s="131">
        <v>25.1</v>
      </c>
      <c r="BC41" s="1409">
        <v>25.7</v>
      </c>
      <c r="BD41" s="132">
        <v>20.9</v>
      </c>
      <c r="BE41" s="1409">
        <v>21.4</v>
      </c>
      <c r="BF41" s="132">
        <v>21.8</v>
      </c>
      <c r="BG41" s="132">
        <v>22.9</v>
      </c>
      <c r="BH41" s="1409">
        <v>22.1</v>
      </c>
      <c r="BI41" s="1409">
        <v>24.7</v>
      </c>
      <c r="BJ41" s="1409">
        <v>26.5</v>
      </c>
      <c r="BK41" s="1409">
        <v>29.2</v>
      </c>
      <c r="BL41" s="1409">
        <v>30</v>
      </c>
      <c r="BM41" s="1409">
        <v>31</v>
      </c>
      <c r="BN41" s="133">
        <v>33.799999999999997</v>
      </c>
    </row>
    <row r="42" spans="8:67" ht="15" customHeight="1">
      <c r="H42" s="700"/>
      <c r="I42" s="1590"/>
      <c r="J42" s="1590"/>
      <c r="K42" s="1590"/>
      <c r="L42" s="1590"/>
      <c r="M42" s="1590"/>
      <c r="N42" s="1590"/>
      <c r="O42" s="1590"/>
      <c r="P42" s="1590"/>
      <c r="Q42" s="1590"/>
      <c r="R42" s="1590"/>
      <c r="S42" s="1590"/>
      <c r="T42" s="1590"/>
      <c r="U42" s="1590"/>
      <c r="V42" s="1590"/>
      <c r="W42" s="1590"/>
      <c r="X42" s="1590"/>
      <c r="Y42" s="1590"/>
      <c r="Z42" s="1590"/>
      <c r="AA42" s="1590"/>
      <c r="AB42" s="1590"/>
      <c r="AC42" s="1590"/>
      <c r="AD42" s="1590"/>
      <c r="AE42" s="1590"/>
      <c r="AF42" s="1590"/>
      <c r="AG42" s="1590"/>
      <c r="AH42" s="1590"/>
      <c r="AI42" s="1590"/>
      <c r="AJ42" s="1590"/>
      <c r="AK42" s="1590"/>
      <c r="AL42" s="1590"/>
      <c r="AM42" s="1591"/>
      <c r="AN42" s="1591"/>
      <c r="AO42" s="1591"/>
      <c r="AP42" s="1591"/>
      <c r="AQ42" s="1591"/>
      <c r="AR42" s="1592"/>
      <c r="AS42" s="1591"/>
      <c r="AT42" s="1591"/>
      <c r="AU42" s="1591"/>
      <c r="AV42" s="1591"/>
      <c r="AW42" s="1591"/>
      <c r="AX42" s="1591"/>
      <c r="AY42" s="1591"/>
      <c r="AZ42" s="1591"/>
      <c r="BA42" s="1593"/>
      <c r="BB42" s="1593"/>
      <c r="BC42" s="1593"/>
      <c r="BD42" s="1593"/>
      <c r="BE42" s="1593"/>
      <c r="BF42" s="1593"/>
      <c r="BG42" s="1551"/>
      <c r="BH42" s="1551"/>
      <c r="BI42" s="1551"/>
      <c r="BJ42" s="1551"/>
      <c r="BK42" s="1551"/>
      <c r="BL42" s="1551"/>
      <c r="BM42" s="1551"/>
      <c r="BN42" s="1802"/>
    </row>
    <row r="43" spans="8:67" ht="19.5" customHeight="1" thickBot="1">
      <c r="H43" s="267" t="s">
        <v>39</v>
      </c>
      <c r="I43" s="288" t="s">
        <v>40</v>
      </c>
      <c r="J43" s="288" t="s">
        <v>41</v>
      </c>
      <c r="K43" s="288" t="s">
        <v>42</v>
      </c>
      <c r="L43" s="288" t="s">
        <v>43</v>
      </c>
      <c r="M43" s="288" t="s">
        <v>44</v>
      </c>
      <c r="N43" s="288" t="s">
        <v>45</v>
      </c>
      <c r="O43" s="288" t="s">
        <v>46</v>
      </c>
      <c r="P43" s="288" t="s">
        <v>47</v>
      </c>
      <c r="Q43" s="288" t="s">
        <v>48</v>
      </c>
      <c r="R43" s="288" t="s">
        <v>49</v>
      </c>
      <c r="S43" s="288" t="s">
        <v>50</v>
      </c>
      <c r="T43" s="288" t="s">
        <v>51</v>
      </c>
      <c r="U43" s="288" t="s">
        <v>52</v>
      </c>
      <c r="V43" s="288" t="s">
        <v>53</v>
      </c>
      <c r="W43" s="288" t="s">
        <v>54</v>
      </c>
      <c r="X43" s="288" t="s">
        <v>55</v>
      </c>
      <c r="Y43" s="288" t="s">
        <v>56</v>
      </c>
      <c r="Z43" s="288" t="s">
        <v>57</v>
      </c>
      <c r="AA43" s="288" t="s">
        <v>58</v>
      </c>
      <c r="AB43" s="288" t="s">
        <v>59</v>
      </c>
      <c r="AC43" s="288" t="s">
        <v>60</v>
      </c>
      <c r="AD43" s="288" t="s">
        <v>61</v>
      </c>
      <c r="AE43" s="288" t="s">
        <v>62</v>
      </c>
      <c r="AF43" s="288" t="s">
        <v>63</v>
      </c>
      <c r="AG43" s="288" t="s">
        <v>64</v>
      </c>
      <c r="AH43" s="288" t="s">
        <v>65</v>
      </c>
      <c r="AI43" s="288" t="s">
        <v>66</v>
      </c>
      <c r="AJ43" s="288" t="s">
        <v>67</v>
      </c>
      <c r="AK43" s="288" t="s">
        <v>68</v>
      </c>
      <c r="AL43" s="288" t="s">
        <v>69</v>
      </c>
      <c r="AM43" s="1457" t="s">
        <v>70</v>
      </c>
      <c r="AN43" s="1457" t="s">
        <v>71</v>
      </c>
      <c r="AO43" s="1457" t="s">
        <v>72</v>
      </c>
      <c r="AP43" s="1457" t="s">
        <v>73</v>
      </c>
      <c r="AQ43" s="1457" t="s">
        <v>74</v>
      </c>
      <c r="AR43" s="1458" t="s">
        <v>75</v>
      </c>
      <c r="AS43" s="1457" t="s">
        <v>76</v>
      </c>
      <c r="AT43" s="1457" t="s">
        <v>77</v>
      </c>
      <c r="AU43" s="1457" t="s">
        <v>78</v>
      </c>
      <c r="AV43" s="1457" t="s">
        <v>79</v>
      </c>
      <c r="AW43" s="1457" t="s">
        <v>80</v>
      </c>
      <c r="AX43" s="1457" t="s">
        <v>81</v>
      </c>
      <c r="AY43" s="1457" t="s">
        <v>82</v>
      </c>
      <c r="AZ43" s="1457" t="s">
        <v>83</v>
      </c>
      <c r="BA43" s="1459" t="str">
        <f>BA9</f>
        <v>1Q23</v>
      </c>
      <c r="BB43" s="1459" t="str">
        <f t="shared" ref="BB43:BK43" si="0">BB9</f>
        <v>2Q23</v>
      </c>
      <c r="BC43" s="1459" t="str">
        <f t="shared" si="0"/>
        <v>3Q23</v>
      </c>
      <c r="BD43" s="1459" t="str">
        <f t="shared" si="0"/>
        <v>4Q23</v>
      </c>
      <c r="BE43" s="81" t="str">
        <f t="shared" si="0"/>
        <v>1Q24</v>
      </c>
      <c r="BF43" s="81" t="str">
        <f t="shared" si="0"/>
        <v>2Q24</v>
      </c>
      <c r="BG43" s="81" t="str">
        <f t="shared" si="0"/>
        <v>3Q24</v>
      </c>
      <c r="BH43" s="81" t="str">
        <f t="shared" si="0"/>
        <v>4Q24</v>
      </c>
      <c r="BI43" s="81" t="str">
        <f t="shared" si="0"/>
        <v>1Q25</v>
      </c>
      <c r="BJ43" s="81" t="str">
        <f t="shared" si="0"/>
        <v>2Q25</v>
      </c>
      <c r="BK43" s="81" t="str">
        <f t="shared" si="0"/>
        <v>3Q25</v>
      </c>
      <c r="BL43" s="81" t="str">
        <f>BL9</f>
        <v>4Q25</v>
      </c>
      <c r="BM43" s="1778" t="str">
        <f>BM9</f>
        <v>1Q26</v>
      </c>
      <c r="BN43" s="1778" t="str">
        <f>BN9</f>
        <v>2Q26(E)</v>
      </c>
    </row>
    <row r="44" spans="8:67" ht="19.5" customHeight="1">
      <c r="H44" s="119" t="s">
        <v>106</v>
      </c>
      <c r="I44" s="120"/>
      <c r="J44" s="120"/>
      <c r="K44" s="120"/>
      <c r="L44" s="120"/>
      <c r="M44" s="120"/>
      <c r="N44" s="120"/>
      <c r="O44" s="120"/>
      <c r="P44" s="120"/>
      <c r="Q44" s="120"/>
      <c r="R44" s="120"/>
      <c r="S44" s="120"/>
      <c r="T44" s="120"/>
      <c r="U44" s="120"/>
      <c r="V44" s="120"/>
      <c r="W44" s="120"/>
      <c r="X44" s="120"/>
      <c r="Y44" s="120"/>
      <c r="Z44" s="120"/>
      <c r="AA44" s="120"/>
      <c r="AB44" s="120"/>
      <c r="AC44" s="120"/>
      <c r="AD44" s="120"/>
      <c r="AE44" s="121"/>
      <c r="AF44" s="121"/>
      <c r="AG44" s="121"/>
      <c r="AH44" s="121"/>
      <c r="AI44" s="121"/>
      <c r="AJ44" s="122"/>
      <c r="AK44" s="122"/>
      <c r="AL44" s="122"/>
      <c r="AM44" s="123"/>
      <c r="AN44" s="123"/>
      <c r="AO44" s="123"/>
      <c r="AP44" s="124"/>
      <c r="AQ44" s="124"/>
      <c r="AR44" s="124"/>
      <c r="AS44" s="123"/>
      <c r="AT44" s="123"/>
      <c r="AU44" s="123"/>
      <c r="AV44" s="123"/>
      <c r="AW44" s="123"/>
      <c r="AX44" s="125"/>
      <c r="AY44" s="125"/>
      <c r="AZ44" s="125"/>
      <c r="BA44" s="126"/>
      <c r="BB44" s="126"/>
      <c r="BC44" s="1317"/>
      <c r="BD44" s="125"/>
      <c r="BE44" s="1317"/>
      <c r="BF44" s="125"/>
      <c r="BG44" s="125"/>
      <c r="BH44" s="1317"/>
      <c r="BI44" s="1317"/>
      <c r="BJ44" s="1317"/>
      <c r="BK44" s="1317"/>
      <c r="BL44" s="1317"/>
      <c r="BM44" s="1317"/>
      <c r="BN44" s="127"/>
    </row>
    <row r="45" spans="8:67" ht="19.5" customHeight="1">
      <c r="H45" s="38" t="s">
        <v>105</v>
      </c>
      <c r="I45" s="83">
        <v>526.4</v>
      </c>
      <c r="J45" s="83">
        <v>478.1</v>
      </c>
      <c r="K45" s="83">
        <v>382</v>
      </c>
      <c r="L45" s="83">
        <v>53.7</v>
      </c>
      <c r="M45" s="83">
        <v>295.89999999999998</v>
      </c>
      <c r="N45" s="83">
        <v>60.4</v>
      </c>
      <c r="O45" s="83">
        <v>301.8</v>
      </c>
      <c r="P45" s="83">
        <v>172.6</v>
      </c>
      <c r="Q45" s="83">
        <v>243.9</v>
      </c>
      <c r="R45" s="83">
        <v>288.5</v>
      </c>
      <c r="S45" s="83">
        <v>348.7</v>
      </c>
      <c r="T45" s="83">
        <v>147.9</v>
      </c>
      <c r="U45" s="83">
        <v>476.2</v>
      </c>
      <c r="V45" s="83">
        <v>254</v>
      </c>
      <c r="W45" s="83">
        <v>233.6</v>
      </c>
      <c r="X45" s="83">
        <v>143.4</v>
      </c>
      <c r="Y45" s="83">
        <v>387.2</v>
      </c>
      <c r="Z45" s="83">
        <v>356</v>
      </c>
      <c r="AA45" s="83">
        <v>421.79999999999973</v>
      </c>
      <c r="AB45" s="83">
        <v>-200.7</v>
      </c>
      <c r="AC45" s="83">
        <v>663.49999999999977</v>
      </c>
      <c r="AD45" s="83">
        <v>545.70000000000005</v>
      </c>
      <c r="AE45" s="84">
        <v>632.1</v>
      </c>
      <c r="AF45" s="84">
        <v>333.4</v>
      </c>
      <c r="AG45" s="84">
        <v>690.2</v>
      </c>
      <c r="AH45" s="84">
        <v>663.1</v>
      </c>
      <c r="AI45" s="84">
        <v>725.99999999999932</v>
      </c>
      <c r="AJ45" s="85">
        <v>179.90000000000009</v>
      </c>
      <c r="AK45" s="85">
        <v>572.80000000000007</v>
      </c>
      <c r="AL45" s="85">
        <v>732.29999999999961</v>
      </c>
      <c r="AM45" s="86">
        <v>701.6</v>
      </c>
      <c r="AN45" s="86">
        <v>432.4</v>
      </c>
      <c r="AO45" s="86">
        <v>586.29999999999995</v>
      </c>
      <c r="AP45" s="87">
        <v>660.40000000000009</v>
      </c>
      <c r="AQ45" s="87">
        <v>635.70000000000005</v>
      </c>
      <c r="AR45" s="87">
        <v>415.79999999999973</v>
      </c>
      <c r="AS45" s="86">
        <v>688.5</v>
      </c>
      <c r="AT45" s="86">
        <v>734.09999999999991</v>
      </c>
      <c r="AU45" s="86">
        <v>777.70000000000027</v>
      </c>
      <c r="AV45" s="86">
        <v>390.5</v>
      </c>
      <c r="AW45" s="86">
        <v>977.30000000000041</v>
      </c>
      <c r="AX45" s="87">
        <v>749.10000000000014</v>
      </c>
      <c r="AY45" s="87">
        <v>824.2</v>
      </c>
      <c r="AZ45" s="87">
        <v>445.4</v>
      </c>
      <c r="BA45" s="86">
        <v>931.5</v>
      </c>
      <c r="BB45" s="86">
        <v>927</v>
      </c>
      <c r="BC45" s="1318">
        <v>996.90000000000009</v>
      </c>
      <c r="BD45" s="87">
        <v>406.1</v>
      </c>
      <c r="BE45" s="1318">
        <v>389.5</v>
      </c>
      <c r="BF45" s="87">
        <v>1116.4000000000001</v>
      </c>
      <c r="BG45" s="87">
        <v>1112</v>
      </c>
      <c r="BH45" s="1318">
        <v>633.9</v>
      </c>
      <c r="BI45" s="1318">
        <v>1026.4000000000001</v>
      </c>
      <c r="BJ45" s="1318">
        <v>1161.2</v>
      </c>
      <c r="BK45" s="1318">
        <v>1176.9000000000001</v>
      </c>
      <c r="BL45" s="1318">
        <v>487.69999999999982</v>
      </c>
      <c r="BM45" s="1318">
        <v>1101</v>
      </c>
      <c r="BN45" s="88">
        <v>1124.4000000000001</v>
      </c>
      <c r="BO45" s="1862"/>
    </row>
    <row r="46" spans="8:67" ht="19.5" customHeight="1">
      <c r="H46" s="95" t="s">
        <v>94</v>
      </c>
      <c r="I46" s="83">
        <v>6</v>
      </c>
      <c r="J46" s="83">
        <v>6.5</v>
      </c>
      <c r="K46" s="83">
        <v>3.7</v>
      </c>
      <c r="L46" s="83">
        <v>1.7</v>
      </c>
      <c r="M46" s="83">
        <v>6.7</v>
      </c>
      <c r="N46" s="83">
        <v>3.6</v>
      </c>
      <c r="O46" s="83">
        <v>1.5</v>
      </c>
      <c r="P46" s="83">
        <v>0.1</v>
      </c>
      <c r="Q46" s="83">
        <v>4.0999999999999996</v>
      </c>
      <c r="R46" s="83">
        <v>9.1</v>
      </c>
      <c r="S46" s="83">
        <v>8.1999999999999993</v>
      </c>
      <c r="T46" s="83">
        <v>4.2</v>
      </c>
      <c r="U46" s="83">
        <v>11.8</v>
      </c>
      <c r="V46" s="83">
        <v>21.7</v>
      </c>
      <c r="W46" s="83">
        <v>14.1</v>
      </c>
      <c r="X46" s="83">
        <v>-0.5</v>
      </c>
      <c r="Y46" s="83">
        <v>16</v>
      </c>
      <c r="Z46" s="83">
        <v>12.5</v>
      </c>
      <c r="AA46" s="83">
        <v>11.6</v>
      </c>
      <c r="AB46" s="83">
        <v>-133.5</v>
      </c>
      <c r="AC46" s="83">
        <v>63.8</v>
      </c>
      <c r="AD46" s="83">
        <v>65.900000000000006</v>
      </c>
      <c r="AE46" s="84">
        <v>30.4</v>
      </c>
      <c r="AF46" s="84">
        <v>111.6</v>
      </c>
      <c r="AG46" s="84">
        <v>78.8</v>
      </c>
      <c r="AH46" s="84">
        <v>74</v>
      </c>
      <c r="AI46" s="84">
        <v>58.399999999999991</v>
      </c>
      <c r="AJ46" s="85">
        <v>-32.4</v>
      </c>
      <c r="AK46" s="85">
        <v>80.90000000000002</v>
      </c>
      <c r="AL46" s="85">
        <v>87.999999999999957</v>
      </c>
      <c r="AM46" s="86">
        <v>55.8</v>
      </c>
      <c r="AN46" s="86">
        <v>33.200000000000003</v>
      </c>
      <c r="AO46" s="86">
        <v>-21.4</v>
      </c>
      <c r="AP46" s="87">
        <v>150.20000000000002</v>
      </c>
      <c r="AQ46" s="87">
        <v>209.69999999999996</v>
      </c>
      <c r="AR46" s="87">
        <v>87.1</v>
      </c>
      <c r="AS46" s="86">
        <v>221.1</v>
      </c>
      <c r="AT46" s="86">
        <v>153.29999999999998</v>
      </c>
      <c r="AU46" s="86">
        <v>168.89999999999995</v>
      </c>
      <c r="AV46" s="86">
        <v>51</v>
      </c>
      <c r="AW46" s="86">
        <v>114.3</v>
      </c>
      <c r="AX46" s="87">
        <v>67.7</v>
      </c>
      <c r="AY46" s="87">
        <v>121.69999999999999</v>
      </c>
      <c r="AZ46" s="87">
        <v>-115.89999999999998</v>
      </c>
      <c r="BA46" s="86">
        <v>140.6</v>
      </c>
      <c r="BB46" s="86">
        <v>109</v>
      </c>
      <c r="BC46" s="1318">
        <v>111.5</v>
      </c>
      <c r="BD46" s="87">
        <v>28.5</v>
      </c>
      <c r="BE46" s="1318">
        <v>198</v>
      </c>
      <c r="BF46" s="87">
        <v>178.1</v>
      </c>
      <c r="BG46" s="87">
        <v>170.7</v>
      </c>
      <c r="BH46" s="1318">
        <v>38.9</v>
      </c>
      <c r="BI46" s="1318">
        <v>179.9</v>
      </c>
      <c r="BJ46" s="1318">
        <v>159</v>
      </c>
      <c r="BK46" s="1318">
        <v>157.80000000000001</v>
      </c>
      <c r="BL46" s="1318">
        <v>177.2</v>
      </c>
      <c r="BM46" s="1318">
        <v>347.8</v>
      </c>
      <c r="BN46" s="88">
        <v>448.49999999999994</v>
      </c>
    </row>
    <row r="47" spans="8:67" ht="19.5" customHeight="1">
      <c r="H47" s="95" t="s">
        <v>95</v>
      </c>
      <c r="I47" s="106"/>
      <c r="J47" s="106"/>
      <c r="K47" s="106"/>
      <c r="L47" s="106"/>
      <c r="M47" s="106"/>
      <c r="N47" s="106"/>
      <c r="O47" s="106"/>
      <c r="P47" s="106"/>
      <c r="Q47" s="106"/>
      <c r="R47" s="106"/>
      <c r="S47" s="106"/>
      <c r="T47" s="106"/>
      <c r="U47" s="106">
        <v>55.942092903455027</v>
      </c>
      <c r="V47" s="106">
        <v>37.157907096544967</v>
      </c>
      <c r="W47" s="106">
        <v>43.342397320000003</v>
      </c>
      <c r="X47" s="106">
        <v>37.293514962000017</v>
      </c>
      <c r="Y47" s="106">
        <v>69.986102439999996</v>
      </c>
      <c r="Z47" s="106">
        <v>105.30224643</v>
      </c>
      <c r="AA47" s="106">
        <v>63.323790995000024</v>
      </c>
      <c r="AB47" s="106">
        <v>57.187860134999994</v>
      </c>
      <c r="AC47" s="106">
        <v>96.8</v>
      </c>
      <c r="AD47" s="84">
        <v>161.80000000000001</v>
      </c>
      <c r="AE47" s="84">
        <v>119.6</v>
      </c>
      <c r="AF47" s="84">
        <v>49</v>
      </c>
      <c r="AG47" s="84">
        <v>94.8</v>
      </c>
      <c r="AH47" s="84">
        <v>93.3</v>
      </c>
      <c r="AI47" s="84">
        <v>72.799999999999969</v>
      </c>
      <c r="AJ47" s="85">
        <v>1.4</v>
      </c>
      <c r="AK47" s="85">
        <v>75.300000000000182</v>
      </c>
      <c r="AL47" s="85">
        <v>90.899999999999636</v>
      </c>
      <c r="AM47" s="86">
        <v>67.7</v>
      </c>
      <c r="AN47" s="86">
        <v>0.4</v>
      </c>
      <c r="AO47" s="86">
        <v>77.2</v>
      </c>
      <c r="AP47" s="87">
        <v>66.8</v>
      </c>
      <c r="AQ47" s="87">
        <v>42.599999999999994</v>
      </c>
      <c r="AR47" s="87">
        <v>-22.699999999999989</v>
      </c>
      <c r="AS47" s="86">
        <v>68.8</v>
      </c>
      <c r="AT47" s="86">
        <v>74.100000000000009</v>
      </c>
      <c r="AU47" s="86">
        <v>126.29999999999997</v>
      </c>
      <c r="AV47" s="86">
        <v>32.6</v>
      </c>
      <c r="AW47" s="86">
        <v>201.9</v>
      </c>
      <c r="AX47" s="87">
        <v>324.30000000000007</v>
      </c>
      <c r="AY47" s="87">
        <v>173.69999999999993</v>
      </c>
      <c r="AZ47" s="87">
        <v>-181.5</v>
      </c>
      <c r="BA47" s="86">
        <v>253.8</v>
      </c>
      <c r="BB47" s="86">
        <v>271.40000000000003</v>
      </c>
      <c r="BC47" s="1318">
        <v>155.1</v>
      </c>
      <c r="BD47" s="87">
        <v>33</v>
      </c>
      <c r="BE47" s="1318">
        <v>289.8</v>
      </c>
      <c r="BF47" s="87">
        <v>281.60000000000002</v>
      </c>
      <c r="BG47" s="87">
        <v>168.8</v>
      </c>
      <c r="BH47" s="1318">
        <v>99.3</v>
      </c>
      <c r="BI47" s="1318">
        <v>313.5</v>
      </c>
      <c r="BJ47" s="1318">
        <v>244.6</v>
      </c>
      <c r="BK47" s="1318">
        <v>208.79999999999995</v>
      </c>
      <c r="BL47" s="1318">
        <v>11.3</v>
      </c>
      <c r="BM47" s="1318">
        <v>200.7</v>
      </c>
      <c r="BN47" s="88">
        <v>278.10000000000002</v>
      </c>
    </row>
    <row r="48" spans="8:67" ht="19.5" customHeight="1">
      <c r="H48" s="38" t="s">
        <v>96</v>
      </c>
      <c r="I48" s="83">
        <v>71.2</v>
      </c>
      <c r="J48" s="83">
        <v>45.8</v>
      </c>
      <c r="K48" s="83">
        <v>78.599999999999994</v>
      </c>
      <c r="L48" s="83">
        <v>95.1</v>
      </c>
      <c r="M48" s="83">
        <v>95.6</v>
      </c>
      <c r="N48" s="83">
        <v>108</v>
      </c>
      <c r="O48" s="83">
        <v>112.1</v>
      </c>
      <c r="P48" s="83">
        <v>68.7</v>
      </c>
      <c r="Q48" s="83">
        <v>94.4</v>
      </c>
      <c r="R48" s="83">
        <v>95</v>
      </c>
      <c r="S48" s="83">
        <v>85.1</v>
      </c>
      <c r="T48" s="83">
        <v>58.2</v>
      </c>
      <c r="U48" s="83">
        <v>98.1</v>
      </c>
      <c r="V48" s="83">
        <v>70.7</v>
      </c>
      <c r="W48" s="83">
        <v>116.1</v>
      </c>
      <c r="X48" s="83">
        <v>70.099999999999994</v>
      </c>
      <c r="Y48" s="83">
        <v>95.2</v>
      </c>
      <c r="Z48" s="83">
        <v>58.1</v>
      </c>
      <c r="AA48" s="83">
        <v>82.100000000000165</v>
      </c>
      <c r="AB48" s="83">
        <v>81.7</v>
      </c>
      <c r="AC48" s="83">
        <v>83.30000000000004</v>
      </c>
      <c r="AD48" s="83">
        <v>70.2</v>
      </c>
      <c r="AE48" s="84">
        <v>80.400000000000006</v>
      </c>
      <c r="AF48" s="84">
        <v>62.9</v>
      </c>
      <c r="AG48" s="84">
        <v>71.7</v>
      </c>
      <c r="AH48" s="84">
        <v>96.9</v>
      </c>
      <c r="AI48" s="84">
        <v>76.90000000000002</v>
      </c>
      <c r="AJ48" s="85">
        <v>41.100000000000421</v>
      </c>
      <c r="AK48" s="85">
        <v>78</v>
      </c>
      <c r="AL48" s="85">
        <v>68.099999999999937</v>
      </c>
      <c r="AM48" s="86">
        <v>104.9</v>
      </c>
      <c r="AN48" s="86">
        <v>65.5</v>
      </c>
      <c r="AO48" s="86">
        <v>82.1</v>
      </c>
      <c r="AP48" s="87">
        <v>81.700000000000017</v>
      </c>
      <c r="AQ48" s="87">
        <v>91.399999999999977</v>
      </c>
      <c r="AR48" s="87">
        <v>69.5</v>
      </c>
      <c r="AS48" s="86">
        <v>141.5</v>
      </c>
      <c r="AT48" s="86">
        <v>111.30000000000001</v>
      </c>
      <c r="AU48" s="86">
        <v>121.30000000000001</v>
      </c>
      <c r="AV48" s="86">
        <v>44.8</v>
      </c>
      <c r="AW48" s="86">
        <v>118.9</v>
      </c>
      <c r="AX48" s="87">
        <v>126.79999999999998</v>
      </c>
      <c r="AY48" s="87">
        <v>106.60000000000002</v>
      </c>
      <c r="AZ48" s="87">
        <v>26.300000000000011</v>
      </c>
      <c r="BA48" s="86">
        <v>82</v>
      </c>
      <c r="BB48" s="86">
        <v>110.9</v>
      </c>
      <c r="BC48" s="1318">
        <v>79.5</v>
      </c>
      <c r="BD48" s="87">
        <v>78.7</v>
      </c>
      <c r="BE48" s="1318">
        <v>139.1</v>
      </c>
      <c r="BF48" s="87">
        <v>116.6</v>
      </c>
      <c r="BG48" s="87">
        <v>114.7</v>
      </c>
      <c r="BH48" s="1318">
        <v>32.299999999999997</v>
      </c>
      <c r="BI48" s="1318">
        <v>84.5</v>
      </c>
      <c r="BJ48" s="1318">
        <v>96.8</v>
      </c>
      <c r="BK48" s="1318">
        <v>99.300000000000011</v>
      </c>
      <c r="BL48" s="1318">
        <v>49.6</v>
      </c>
      <c r="BM48" s="1318">
        <v>107.5</v>
      </c>
      <c r="BN48" s="88">
        <v>111.4</v>
      </c>
    </row>
    <row r="49" spans="8:66" ht="19.5" customHeight="1">
      <c r="H49" s="108" t="s">
        <v>97</v>
      </c>
      <c r="I49" s="106"/>
      <c r="J49" s="106"/>
      <c r="K49" s="106"/>
      <c r="L49" s="106"/>
      <c r="M49" s="106"/>
      <c r="N49" s="106"/>
      <c r="O49" s="106"/>
      <c r="P49" s="106"/>
      <c r="Q49" s="106"/>
      <c r="R49" s="106"/>
      <c r="S49" s="106"/>
      <c r="T49" s="106"/>
      <c r="U49" s="106"/>
      <c r="V49" s="106"/>
      <c r="W49" s="106"/>
      <c r="X49" s="106"/>
      <c r="Y49" s="106"/>
      <c r="Z49" s="106"/>
      <c r="AA49" s="106"/>
      <c r="AB49" s="106"/>
      <c r="AC49" s="106"/>
      <c r="AD49" s="106"/>
      <c r="AE49" s="106"/>
      <c r="AF49" s="106"/>
      <c r="AG49" s="106"/>
      <c r="AH49" s="106"/>
      <c r="AI49" s="106"/>
      <c r="AJ49" s="109"/>
      <c r="AK49" s="109"/>
      <c r="AL49" s="109"/>
      <c r="AM49" s="109"/>
      <c r="AN49" s="109"/>
      <c r="AO49" s="109"/>
      <c r="AP49" s="109"/>
      <c r="AQ49" s="87">
        <v>11.1</v>
      </c>
      <c r="AR49" s="87">
        <v>44.6</v>
      </c>
      <c r="AS49" s="86">
        <v>112.1</v>
      </c>
      <c r="AT49" s="86">
        <v>80.300000000000011</v>
      </c>
      <c r="AU49" s="86">
        <v>63.199999999999989</v>
      </c>
      <c r="AV49" s="86">
        <v>80.599999999999994</v>
      </c>
      <c r="AW49" s="86">
        <v>5.5</v>
      </c>
      <c r="AX49" s="87">
        <v>-73.099999999999994</v>
      </c>
      <c r="AY49" s="87">
        <v>35.199999999999996</v>
      </c>
      <c r="AZ49" s="87">
        <v>-52.6</v>
      </c>
      <c r="BA49" s="86">
        <v>104.8</v>
      </c>
      <c r="BB49" s="86">
        <v>28.9</v>
      </c>
      <c r="BC49" s="1318">
        <v>3.8</v>
      </c>
      <c r="BD49" s="87">
        <v>-52.7</v>
      </c>
      <c r="BE49" s="1318">
        <v>72.2</v>
      </c>
      <c r="BF49" s="87">
        <v>73.5</v>
      </c>
      <c r="BG49" s="87">
        <v>48.5</v>
      </c>
      <c r="BH49" s="1318">
        <v>-29.9</v>
      </c>
      <c r="BI49" s="1318">
        <v>60.7</v>
      </c>
      <c r="BJ49" s="1318">
        <v>55.8</v>
      </c>
      <c r="BK49" s="1318">
        <v>54</v>
      </c>
      <c r="BL49" s="1318">
        <v>-31.2</v>
      </c>
      <c r="BM49" s="1318">
        <v>75.3</v>
      </c>
      <c r="BN49" s="88">
        <v>66.3</v>
      </c>
    </row>
    <row r="50" spans="8:66" ht="19.5" customHeight="1">
      <c r="H50" s="38" t="s">
        <v>98</v>
      </c>
      <c r="I50" s="83">
        <v>10.9</v>
      </c>
      <c r="J50" s="83">
        <v>10</v>
      </c>
      <c r="K50" s="83">
        <v>10.9</v>
      </c>
      <c r="L50" s="83">
        <v>4.0999999999999996</v>
      </c>
      <c r="M50" s="83">
        <v>11.3</v>
      </c>
      <c r="N50" s="83">
        <v>12.4</v>
      </c>
      <c r="O50" s="83">
        <v>13.5</v>
      </c>
      <c r="P50" s="83">
        <v>37.5</v>
      </c>
      <c r="Q50" s="83">
        <v>13.7</v>
      </c>
      <c r="R50" s="83">
        <v>12.6</v>
      </c>
      <c r="S50" s="83">
        <v>12</v>
      </c>
      <c r="T50" s="83">
        <v>11.3</v>
      </c>
      <c r="U50" s="83">
        <v>11.9</v>
      </c>
      <c r="V50" s="83">
        <v>12.9</v>
      </c>
      <c r="W50" s="83">
        <v>11.4</v>
      </c>
      <c r="X50" s="83">
        <v>-11.6</v>
      </c>
      <c r="Y50" s="83">
        <v>14</v>
      </c>
      <c r="Z50" s="83">
        <v>15.7</v>
      </c>
      <c r="AA50" s="83">
        <v>17.499999999999989</v>
      </c>
      <c r="AB50" s="83">
        <v>11.6</v>
      </c>
      <c r="AC50" s="83">
        <v>11.999999999999998</v>
      </c>
      <c r="AD50" s="83">
        <v>10.7</v>
      </c>
      <c r="AE50" s="84">
        <v>16</v>
      </c>
      <c r="AF50" s="84">
        <v>13.3</v>
      </c>
      <c r="AG50" s="84">
        <v>11.4</v>
      </c>
      <c r="AH50" s="84">
        <v>8.1</v>
      </c>
      <c r="AI50" s="84">
        <v>12.999999999999998</v>
      </c>
      <c r="AJ50" s="85">
        <v>7.1</v>
      </c>
      <c r="AK50" s="85">
        <v>15.100000000000003</v>
      </c>
      <c r="AL50" s="85">
        <v>10.599999999999996</v>
      </c>
      <c r="AM50" s="86">
        <v>10.199999999999999</v>
      </c>
      <c r="AN50" s="86">
        <v>13</v>
      </c>
      <c r="AO50" s="86">
        <v>4.4000000000000004</v>
      </c>
      <c r="AP50" s="87">
        <v>17.200000000000003</v>
      </c>
      <c r="AQ50" s="87">
        <v>17.799999999999997</v>
      </c>
      <c r="AR50" s="87">
        <v>17.899999999999999</v>
      </c>
      <c r="AS50" s="86">
        <v>19.899999999999999</v>
      </c>
      <c r="AT50" s="86">
        <v>22.5</v>
      </c>
      <c r="AU50" s="86">
        <v>18.399999999999999</v>
      </c>
      <c r="AV50" s="86">
        <v>19.100000000000001</v>
      </c>
      <c r="AW50" s="86">
        <v>11.8</v>
      </c>
      <c r="AX50" s="87">
        <v>9.5</v>
      </c>
      <c r="AY50" s="87">
        <v>28.599999999999998</v>
      </c>
      <c r="AZ50" s="87">
        <v>9.3999999999999986</v>
      </c>
      <c r="BA50" s="86">
        <v>18</v>
      </c>
      <c r="BB50" s="86">
        <v>13.600000000000001</v>
      </c>
      <c r="BC50" s="1318">
        <v>12.7</v>
      </c>
      <c r="BD50" s="87">
        <v>17.2</v>
      </c>
      <c r="BE50" s="1318">
        <v>18.600000000000001</v>
      </c>
      <c r="BF50" s="87">
        <v>15.2</v>
      </c>
      <c r="BG50" s="87">
        <v>24.7</v>
      </c>
      <c r="BH50" s="1318">
        <v>8</v>
      </c>
      <c r="BI50" s="1318">
        <v>15.7</v>
      </c>
      <c r="BJ50" s="1318">
        <v>55.8</v>
      </c>
      <c r="BK50" s="1318">
        <v>25.200000000000003</v>
      </c>
      <c r="BL50" s="1318">
        <v>23.5</v>
      </c>
      <c r="BM50" s="1318">
        <v>33.200000000000003</v>
      </c>
      <c r="BN50" s="88">
        <v>49.899999999999991</v>
      </c>
    </row>
    <row r="51" spans="8:66" ht="19.5" customHeight="1">
      <c r="H51" s="38" t="s">
        <v>99</v>
      </c>
      <c r="I51" s="106"/>
      <c r="J51" s="106"/>
      <c r="K51" s="106"/>
      <c r="L51" s="106"/>
      <c r="M51" s="106"/>
      <c r="N51" s="106"/>
      <c r="O51" s="106"/>
      <c r="P51" s="106"/>
      <c r="Q51" s="106"/>
      <c r="R51" s="83">
        <v>14</v>
      </c>
      <c r="S51" s="83">
        <v>7.6</v>
      </c>
      <c r="T51" s="83">
        <v>8.4</v>
      </c>
      <c r="U51" s="83">
        <v>17.100000000000001</v>
      </c>
      <c r="V51" s="83">
        <v>14.1</v>
      </c>
      <c r="W51" s="83">
        <v>19.7</v>
      </c>
      <c r="X51" s="83">
        <v>9.5</v>
      </c>
      <c r="Y51" s="83">
        <v>19.2</v>
      </c>
      <c r="Z51" s="83">
        <v>31.3</v>
      </c>
      <c r="AA51" s="83">
        <v>27.100000000000037</v>
      </c>
      <c r="AB51" s="83">
        <v>19.2</v>
      </c>
      <c r="AC51" s="83">
        <v>36.5</v>
      </c>
      <c r="AD51" s="83">
        <v>26.4</v>
      </c>
      <c r="AE51" s="84">
        <v>41.5</v>
      </c>
      <c r="AF51" s="84">
        <v>16.399999999999999</v>
      </c>
      <c r="AG51" s="84">
        <v>35.299999999999997</v>
      </c>
      <c r="AH51" s="84">
        <v>31.9</v>
      </c>
      <c r="AI51" s="84">
        <v>22.299999999999983</v>
      </c>
      <c r="AJ51" s="85">
        <v>22.400000000000105</v>
      </c>
      <c r="AK51" s="85">
        <v>32.399999999999991</v>
      </c>
      <c r="AL51" s="85">
        <v>30.700000000000038</v>
      </c>
      <c r="AM51" s="86">
        <v>37.6</v>
      </c>
      <c r="AN51" s="86">
        <v>16.3</v>
      </c>
      <c r="AO51" s="86">
        <v>39.299999999999997</v>
      </c>
      <c r="AP51" s="87">
        <v>34.200000000000003</v>
      </c>
      <c r="AQ51" s="87">
        <v>41.3</v>
      </c>
      <c r="AR51" s="87">
        <v>26.799999999999997</v>
      </c>
      <c r="AS51" s="86">
        <v>53.9</v>
      </c>
      <c r="AT51" s="86">
        <v>53.6</v>
      </c>
      <c r="AU51" s="87">
        <v>63.2</v>
      </c>
      <c r="AV51" s="86">
        <v>39.200000000000003</v>
      </c>
      <c r="AW51" s="86">
        <v>83.3</v>
      </c>
      <c r="AX51" s="87">
        <v>64.000000000000014</v>
      </c>
      <c r="AY51" s="87">
        <v>54.699999999999989</v>
      </c>
      <c r="AZ51" s="87">
        <v>15.099999999999994</v>
      </c>
      <c r="BA51" s="86">
        <v>46.9</v>
      </c>
      <c r="BB51" s="86">
        <v>58.500000000000007</v>
      </c>
      <c r="BC51" s="1318">
        <v>53.5</v>
      </c>
      <c r="BD51" s="87">
        <v>27.6</v>
      </c>
      <c r="BE51" s="1318">
        <v>61.6</v>
      </c>
      <c r="BF51" s="87">
        <v>75.599999999999994</v>
      </c>
      <c r="BG51" s="87">
        <v>58.5</v>
      </c>
      <c r="BH51" s="1318">
        <v>26.3</v>
      </c>
      <c r="BI51" s="1318">
        <v>69.400000000000006</v>
      </c>
      <c r="BJ51" s="1318">
        <v>54.7</v>
      </c>
      <c r="BK51" s="1318">
        <v>70.400000000000006</v>
      </c>
      <c r="BL51" s="1318">
        <v>40.700000000000003</v>
      </c>
      <c r="BM51" s="1318">
        <v>72.8</v>
      </c>
      <c r="BN51" s="88">
        <v>65.3</v>
      </c>
    </row>
    <row r="52" spans="8:66" ht="19.5" customHeight="1">
      <c r="H52" s="38" t="s">
        <v>100</v>
      </c>
      <c r="I52" s="83">
        <v>5.6</v>
      </c>
      <c r="J52" s="83">
        <v>5.9</v>
      </c>
      <c r="K52" s="83">
        <v>5.4</v>
      </c>
      <c r="L52" s="83">
        <v>4.9000000000000004</v>
      </c>
      <c r="M52" s="83">
        <v>2.6</v>
      </c>
      <c r="N52" s="83">
        <v>0.7</v>
      </c>
      <c r="O52" s="83">
        <v>3.5</v>
      </c>
      <c r="P52" s="83">
        <v>-4.7</v>
      </c>
      <c r="Q52" s="83">
        <v>1.7</v>
      </c>
      <c r="R52" s="83">
        <v>1.6</v>
      </c>
      <c r="S52" s="83">
        <v>4.3</v>
      </c>
      <c r="T52" s="83">
        <v>7.2</v>
      </c>
      <c r="U52" s="83">
        <v>3.6</v>
      </c>
      <c r="V52" s="83">
        <v>9</v>
      </c>
      <c r="W52" s="83">
        <v>3.8</v>
      </c>
      <c r="X52" s="83">
        <v>3.9</v>
      </c>
      <c r="Y52" s="83">
        <v>6</v>
      </c>
      <c r="Z52" s="83">
        <v>10.5</v>
      </c>
      <c r="AA52" s="83">
        <v>6.2999999999999936</v>
      </c>
      <c r="AB52" s="83">
        <v>6.5</v>
      </c>
      <c r="AC52" s="83">
        <v>8.1000000000000014</v>
      </c>
      <c r="AD52" s="83">
        <v>10</v>
      </c>
      <c r="AE52" s="84">
        <v>6.6</v>
      </c>
      <c r="AF52" s="84">
        <v>11.7</v>
      </c>
      <c r="AG52" s="84">
        <v>14.6</v>
      </c>
      <c r="AH52" s="84">
        <v>5.7</v>
      </c>
      <c r="AI52" s="84">
        <v>17.599999999999994</v>
      </c>
      <c r="AJ52" s="85">
        <v>9.1</v>
      </c>
      <c r="AK52" s="85">
        <v>16.100000000000001</v>
      </c>
      <c r="AL52" s="85">
        <v>14.5</v>
      </c>
      <c r="AM52" s="86">
        <v>12</v>
      </c>
      <c r="AN52" s="86">
        <v>19.100000000000001</v>
      </c>
      <c r="AO52" s="86">
        <v>21</v>
      </c>
      <c r="AP52" s="87">
        <v>17.300000000000004</v>
      </c>
      <c r="AQ52" s="87">
        <v>17.2</v>
      </c>
      <c r="AR52" s="87">
        <v>11.4</v>
      </c>
      <c r="AS52" s="86">
        <v>27.1</v>
      </c>
      <c r="AT52" s="86">
        <v>16.5</v>
      </c>
      <c r="AU52" s="86">
        <v>27.6</v>
      </c>
      <c r="AV52" s="86">
        <v>10.3</v>
      </c>
      <c r="AW52" s="86">
        <v>15.7</v>
      </c>
      <c r="AX52" s="87">
        <v>19.400000000000002</v>
      </c>
      <c r="AY52" s="87">
        <v>20.699999999999996</v>
      </c>
      <c r="AZ52" s="87">
        <v>11.900000000000006</v>
      </c>
      <c r="BA52" s="86">
        <v>18.8</v>
      </c>
      <c r="BB52" s="86">
        <v>16.599999999999998</v>
      </c>
      <c r="BC52" s="1318">
        <v>13.8</v>
      </c>
      <c r="BD52" s="87">
        <v>-133.30000000000001</v>
      </c>
      <c r="BE52" s="1318">
        <v>-46.9</v>
      </c>
      <c r="BF52" s="87">
        <v>-58.9</v>
      </c>
      <c r="BG52" s="87">
        <v>19.7</v>
      </c>
      <c r="BH52" s="1318">
        <v>-27.2</v>
      </c>
      <c r="BI52" s="1318">
        <v>8.6</v>
      </c>
      <c r="BJ52" s="1318">
        <v>-30.5</v>
      </c>
      <c r="BK52" s="1318">
        <v>4</v>
      </c>
      <c r="BL52" s="1318">
        <v>-60.8</v>
      </c>
      <c r="BM52" s="1318">
        <v>8.6</v>
      </c>
      <c r="BN52" s="88">
        <v>-161.69999999999999</v>
      </c>
    </row>
    <row r="53" spans="8:66" ht="19.5" customHeight="1">
      <c r="H53" s="38" t="s">
        <v>101</v>
      </c>
      <c r="I53" s="83">
        <v>-4.2</v>
      </c>
      <c r="J53" s="83">
        <v>6.9</v>
      </c>
      <c r="K53" s="83">
        <v>-3.6</v>
      </c>
      <c r="L53" s="83">
        <v>-33.9</v>
      </c>
      <c r="M53" s="83">
        <v>2.6</v>
      </c>
      <c r="N53" s="83">
        <v>-2.2999999999999998</v>
      </c>
      <c r="O53" s="83">
        <v>-2.4</v>
      </c>
      <c r="P53" s="83">
        <v>-3.5</v>
      </c>
      <c r="Q53" s="83">
        <v>4.4000000000000004</v>
      </c>
      <c r="R53" s="83">
        <v>-14</v>
      </c>
      <c r="S53" s="83">
        <v>-3.8</v>
      </c>
      <c r="T53" s="83">
        <v>-1.7</v>
      </c>
      <c r="U53" s="83">
        <v>1.4</v>
      </c>
      <c r="V53" s="83">
        <v>4.9000000000000004</v>
      </c>
      <c r="W53" s="83">
        <v>10.3</v>
      </c>
      <c r="X53" s="83">
        <v>4</v>
      </c>
      <c r="Y53" s="83">
        <v>2</v>
      </c>
      <c r="Z53" s="83">
        <v>2.1</v>
      </c>
      <c r="AA53" s="83">
        <v>2.3000000000000069</v>
      </c>
      <c r="AB53" s="83">
        <v>3.9</v>
      </c>
      <c r="AC53" s="83">
        <v>3.3000000000000016</v>
      </c>
      <c r="AD53" s="83">
        <v>3.6</v>
      </c>
      <c r="AE53" s="84">
        <v>12.6</v>
      </c>
      <c r="AF53" s="84">
        <v>1.6</v>
      </c>
      <c r="AG53" s="84">
        <v>3.7</v>
      </c>
      <c r="AH53" s="84">
        <v>0.3</v>
      </c>
      <c r="AI53" s="84">
        <v>5.9999999999999991</v>
      </c>
      <c r="AJ53" s="85">
        <v>1</v>
      </c>
      <c r="AK53" s="85">
        <v>4.9000000000000004</v>
      </c>
      <c r="AL53" s="85">
        <v>5</v>
      </c>
      <c r="AM53" s="86">
        <v>3.5</v>
      </c>
      <c r="AN53" s="86">
        <v>2.9</v>
      </c>
      <c r="AO53" s="86">
        <v>3.4</v>
      </c>
      <c r="AP53" s="87">
        <v>6.5</v>
      </c>
      <c r="AQ53" s="87">
        <v>3.3</v>
      </c>
      <c r="AR53" s="87">
        <v>4.0999999999999996</v>
      </c>
      <c r="AS53" s="86">
        <v>6.4000000000000021</v>
      </c>
      <c r="AT53" s="86">
        <v>1.2999999999999998</v>
      </c>
      <c r="AU53" s="86">
        <v>7.9</v>
      </c>
      <c r="AV53" s="86">
        <v>3.3</v>
      </c>
      <c r="AW53" s="86">
        <v>7.4</v>
      </c>
      <c r="AX53" s="87">
        <v>8</v>
      </c>
      <c r="AY53" s="87">
        <v>6.1</v>
      </c>
      <c r="AZ53" s="87">
        <v>0.3</v>
      </c>
      <c r="BA53" s="86">
        <v>-11</v>
      </c>
      <c r="BB53" s="86">
        <v>-0.2</v>
      </c>
      <c r="BC53" s="1318">
        <v>-11.400000000000002</v>
      </c>
      <c r="BD53" s="87">
        <v>-68</v>
      </c>
      <c r="BE53" s="1318">
        <v>11.3</v>
      </c>
      <c r="BF53" s="87">
        <v>-8.1</v>
      </c>
      <c r="BG53" s="87">
        <v>-2.5</v>
      </c>
      <c r="BH53" s="1318">
        <v>-12.1</v>
      </c>
      <c r="BI53" s="1318">
        <v>6.2</v>
      </c>
      <c r="BJ53" s="1318">
        <v>-5.3</v>
      </c>
      <c r="BK53" s="1318">
        <v>-3.4</v>
      </c>
      <c r="BL53" s="1318">
        <v>-2.2999999999999998</v>
      </c>
      <c r="BM53" s="1318">
        <v>-6.8</v>
      </c>
      <c r="BN53" s="88">
        <v>4.6999999999999993</v>
      </c>
    </row>
    <row r="54" spans="8:66" ht="19.5" customHeight="1">
      <c r="H54" s="38" t="s">
        <v>102</v>
      </c>
      <c r="I54" s="83">
        <v>0.6</v>
      </c>
      <c r="J54" s="83">
        <v>0.5</v>
      </c>
      <c r="K54" s="83">
        <v>2</v>
      </c>
      <c r="L54" s="83">
        <v>2.4</v>
      </c>
      <c r="M54" s="83">
        <v>1.2</v>
      </c>
      <c r="N54" s="83">
        <v>2.2999999999999998</v>
      </c>
      <c r="O54" s="83">
        <v>-0.2</v>
      </c>
      <c r="P54" s="83">
        <v>2.8</v>
      </c>
      <c r="Q54" s="83">
        <v>1.4</v>
      </c>
      <c r="R54" s="83">
        <v>1</v>
      </c>
      <c r="S54" s="83">
        <v>-1</v>
      </c>
      <c r="T54" s="83">
        <v>0</v>
      </c>
      <c r="U54" s="83">
        <v>-2.4</v>
      </c>
      <c r="V54" s="83">
        <v>5.2</v>
      </c>
      <c r="W54" s="83">
        <v>2.1</v>
      </c>
      <c r="X54" s="83">
        <v>3.5</v>
      </c>
      <c r="Y54" s="83">
        <v>1.9</v>
      </c>
      <c r="Z54" s="83">
        <v>3.5</v>
      </c>
      <c r="AA54" s="83">
        <v>-9.999999999999698E-2</v>
      </c>
      <c r="AB54" s="83">
        <v>0.9</v>
      </c>
      <c r="AC54" s="83">
        <v>-2.6000000000000019</v>
      </c>
      <c r="AD54" s="83">
        <v>-0.8</v>
      </c>
      <c r="AE54" s="84">
        <v>-1.2</v>
      </c>
      <c r="AF54" s="84">
        <v>-0.4</v>
      </c>
      <c r="AG54" s="84">
        <v>0.2</v>
      </c>
      <c r="AH54" s="84">
        <v>1.7</v>
      </c>
      <c r="AI54" s="84">
        <v>1.8999999999999997</v>
      </c>
      <c r="AJ54" s="85">
        <v>10.7</v>
      </c>
      <c r="AK54" s="85">
        <v>5.9</v>
      </c>
      <c r="AL54" s="85">
        <v>-3.7999999999999976</v>
      </c>
      <c r="AM54" s="86">
        <v>-4</v>
      </c>
      <c r="AN54" s="86">
        <v>13.2</v>
      </c>
      <c r="AO54" s="86">
        <v>-5.3</v>
      </c>
      <c r="AP54" s="87">
        <v>6.8</v>
      </c>
      <c r="AQ54" s="87">
        <v>15</v>
      </c>
      <c r="AR54" s="87">
        <v>-1.1000000000000014</v>
      </c>
      <c r="AS54" s="86">
        <v>3.9</v>
      </c>
      <c r="AT54" s="86">
        <v>17.700000000000003</v>
      </c>
      <c r="AU54" s="86">
        <v>0.19999999999999796</v>
      </c>
      <c r="AV54" s="86">
        <v>33.5</v>
      </c>
      <c r="AW54" s="86">
        <v>3</v>
      </c>
      <c r="AX54" s="87">
        <v>0.39999999999999991</v>
      </c>
      <c r="AY54" s="87">
        <v>-4.2</v>
      </c>
      <c r="AZ54" s="87">
        <v>5.6</v>
      </c>
      <c r="BA54" s="86">
        <v>2.2999999999999998</v>
      </c>
      <c r="BB54" s="86">
        <v>13.3</v>
      </c>
      <c r="BC54" s="1318">
        <v>13.399999999999999</v>
      </c>
      <c r="BD54" s="87">
        <v>-19.8</v>
      </c>
      <c r="BE54" s="1318">
        <v>-2</v>
      </c>
      <c r="BF54" s="87">
        <v>6.2</v>
      </c>
      <c r="BG54" s="87">
        <v>5</v>
      </c>
      <c r="BH54" s="1318">
        <v>-4.8</v>
      </c>
      <c r="BI54" s="1318">
        <v>6</v>
      </c>
      <c r="BJ54" s="1318">
        <v>-3</v>
      </c>
      <c r="BK54" s="1318">
        <v>8.1999999999999993</v>
      </c>
      <c r="BL54" s="1318">
        <v>46.7</v>
      </c>
      <c r="BM54" s="1318">
        <v>5.3</v>
      </c>
      <c r="BN54" s="88">
        <v>17.5</v>
      </c>
    </row>
    <row r="55" spans="8:66" ht="19.5" customHeight="1">
      <c r="H55" s="73" t="s">
        <v>103</v>
      </c>
      <c r="I55" s="128">
        <v>0.5</v>
      </c>
      <c r="J55" s="128">
        <v>0.1</v>
      </c>
      <c r="K55" s="128">
        <v>-1.5</v>
      </c>
      <c r="L55" s="128">
        <v>-0.3</v>
      </c>
      <c r="M55" s="128">
        <v>-0.4</v>
      </c>
      <c r="N55" s="128">
        <v>0.2</v>
      </c>
      <c r="O55" s="128">
        <v>0.4</v>
      </c>
      <c r="P55" s="128">
        <v>-0.2</v>
      </c>
      <c r="Q55" s="128">
        <v>-0.4</v>
      </c>
      <c r="R55" s="128">
        <v>0.5</v>
      </c>
      <c r="S55" s="128">
        <v>0.1</v>
      </c>
      <c r="T55" s="128">
        <v>0.2</v>
      </c>
      <c r="U55" s="128">
        <v>-0.5</v>
      </c>
      <c r="V55" s="128">
        <v>0.3</v>
      </c>
      <c r="W55" s="128">
        <v>0.1</v>
      </c>
      <c r="X55" s="128">
        <v>0.2</v>
      </c>
      <c r="Y55" s="128">
        <v>-0.2</v>
      </c>
      <c r="Z55" s="128">
        <v>0.4</v>
      </c>
      <c r="AA55" s="128">
        <v>0.29999999999999949</v>
      </c>
      <c r="AB55" s="128">
        <v>0.1</v>
      </c>
      <c r="AC55" s="128">
        <v>0.10000000000000014</v>
      </c>
      <c r="AD55" s="128">
        <v>0.3</v>
      </c>
      <c r="AE55" s="129">
        <v>0.4</v>
      </c>
      <c r="AF55" s="129">
        <v>0.1</v>
      </c>
      <c r="AG55" s="129">
        <v>0</v>
      </c>
      <c r="AH55" s="129">
        <v>0.2</v>
      </c>
      <c r="AI55" s="129">
        <v>1.2</v>
      </c>
      <c r="AJ55" s="130">
        <v>1.5</v>
      </c>
      <c r="AK55" s="130">
        <v>1.4</v>
      </c>
      <c r="AL55" s="130">
        <v>1.1000000000000001</v>
      </c>
      <c r="AM55" s="131">
        <v>1.6</v>
      </c>
      <c r="AN55" s="131">
        <v>0.6</v>
      </c>
      <c r="AO55" s="131">
        <v>1.1000000000000001</v>
      </c>
      <c r="AP55" s="132">
        <v>-0.20000000000000007</v>
      </c>
      <c r="AQ55" s="132">
        <v>-0.79999999999999993</v>
      </c>
      <c r="AR55" s="132">
        <v>-1.7999999999999998</v>
      </c>
      <c r="AS55" s="131">
        <v>-1.4</v>
      </c>
      <c r="AT55" s="131">
        <v>-0.10000000000000009</v>
      </c>
      <c r="AU55" s="131">
        <v>1.1000000000000001</v>
      </c>
      <c r="AV55" s="131">
        <v>0.9</v>
      </c>
      <c r="AW55" s="131">
        <v>-0.2</v>
      </c>
      <c r="AX55" s="132">
        <v>1.4</v>
      </c>
      <c r="AY55" s="132">
        <v>-0.39999999999999991</v>
      </c>
      <c r="AZ55" s="132">
        <v>2.4000000000000004</v>
      </c>
      <c r="BA55" s="131">
        <v>0.3</v>
      </c>
      <c r="BB55" s="131">
        <v>2.2000000000000002</v>
      </c>
      <c r="BC55" s="1409">
        <v>0.6</v>
      </c>
      <c r="BD55" s="132">
        <v>-3</v>
      </c>
      <c r="BE55" s="1409">
        <v>0.4</v>
      </c>
      <c r="BF55" s="132">
        <v>0.4</v>
      </c>
      <c r="BG55" s="132">
        <v>1</v>
      </c>
      <c r="BH55" s="1409">
        <v>0.2</v>
      </c>
      <c r="BI55" s="1409">
        <v>2.7</v>
      </c>
      <c r="BJ55" s="1409">
        <v>1.9</v>
      </c>
      <c r="BK55" s="1409">
        <v>2.5</v>
      </c>
      <c r="BL55" s="1409">
        <v>0.5</v>
      </c>
      <c r="BM55" s="1409">
        <v>1</v>
      </c>
      <c r="BN55" s="133">
        <v>2.4</v>
      </c>
    </row>
    <row r="56" spans="8:66" ht="18" customHeight="1">
      <c r="H56" s="134" t="s">
        <v>884</v>
      </c>
      <c r="I56" s="134"/>
      <c r="J56" s="134"/>
      <c r="K56" s="134"/>
      <c r="L56" s="134"/>
      <c r="M56" s="134"/>
      <c r="N56" s="134"/>
      <c r="O56" s="134"/>
      <c r="P56" s="134"/>
      <c r="Q56" s="134"/>
      <c r="R56" s="134"/>
      <c r="S56" s="134"/>
      <c r="T56" s="134"/>
      <c r="U56" s="134"/>
      <c r="V56" s="134"/>
      <c r="W56" s="134"/>
      <c r="X56" s="134"/>
      <c r="Y56" s="134"/>
      <c r="Z56" s="134"/>
      <c r="AA56" s="134"/>
      <c r="AB56" s="134"/>
      <c r="AC56" s="134"/>
      <c r="AD56" s="134"/>
      <c r="AE56" s="134"/>
      <c r="AF56" s="134"/>
      <c r="AG56" s="134"/>
      <c r="AH56" s="134"/>
      <c r="AI56" s="134"/>
      <c r="AJ56" s="134"/>
      <c r="AK56" s="134"/>
      <c r="AL56" s="134"/>
      <c r="AM56" s="134"/>
      <c r="AN56" s="134"/>
      <c r="AO56" s="134"/>
      <c r="AP56" s="134"/>
      <c r="AQ56" s="134"/>
      <c r="AR56" s="134"/>
      <c r="AS56" s="134"/>
      <c r="AT56" s="134"/>
      <c r="AU56" s="134"/>
      <c r="AV56" s="134"/>
      <c r="AW56" s="134"/>
      <c r="AX56" s="134"/>
      <c r="AY56" s="134"/>
      <c r="AZ56" s="134"/>
      <c r="BA56" s="134"/>
      <c r="BB56" s="134"/>
      <c r="BC56" s="134"/>
      <c r="BD56" s="134"/>
      <c r="BE56" s="134"/>
      <c r="BF56" s="134"/>
      <c r="BG56" s="1573"/>
      <c r="BH56" s="1541"/>
      <c r="BI56" s="1573"/>
      <c r="BJ56" s="1573"/>
      <c r="BK56" s="1573"/>
      <c r="BL56" s="1573"/>
      <c r="BM56" s="1573"/>
      <c r="BN56" s="1803"/>
    </row>
    <row r="57" spans="8:66" ht="15" customHeight="1">
      <c r="H57" s="134" t="s">
        <v>885</v>
      </c>
      <c r="I57" s="136"/>
      <c r="J57" s="136"/>
      <c r="K57" s="136"/>
      <c r="L57" s="136"/>
      <c r="M57" s="136"/>
      <c r="N57" s="136"/>
      <c r="O57" s="136"/>
      <c r="P57" s="136"/>
      <c r="Q57" s="136"/>
      <c r="R57" s="136"/>
      <c r="S57" s="136"/>
      <c r="T57" s="136"/>
      <c r="U57" s="136"/>
      <c r="V57" s="136"/>
      <c r="W57" s="136"/>
      <c r="X57" s="136"/>
      <c r="Y57" s="136"/>
      <c r="Z57" s="136"/>
      <c r="AA57" s="136"/>
      <c r="AB57" s="136"/>
      <c r="AC57" s="137"/>
      <c r="AD57" s="137"/>
      <c r="AE57" s="137"/>
      <c r="AF57" s="137"/>
      <c r="AG57" s="137"/>
      <c r="AH57" s="137"/>
      <c r="AI57" s="137"/>
      <c r="AJ57" s="138"/>
      <c r="AK57" s="138"/>
      <c r="AL57" s="138"/>
      <c r="AM57" s="138"/>
      <c r="AN57" s="138"/>
      <c r="AO57" s="139"/>
      <c r="AP57" s="139"/>
      <c r="AQ57" s="139"/>
      <c r="AR57" s="139"/>
      <c r="AS57" s="138"/>
      <c r="AT57" s="138"/>
      <c r="AU57" s="139"/>
      <c r="AV57" s="139"/>
      <c r="AW57" s="139"/>
      <c r="AX57" s="139"/>
      <c r="AY57" s="139"/>
      <c r="AZ57" s="139"/>
      <c r="BA57" s="138"/>
      <c r="BB57" s="139"/>
      <c r="BC57" s="139"/>
      <c r="BD57" s="139"/>
      <c r="BE57" s="139"/>
      <c r="BF57" s="139"/>
      <c r="BG57" s="1571"/>
      <c r="BH57" s="1539"/>
      <c r="BI57" s="1571"/>
      <c r="BJ57" s="1639"/>
      <c r="BK57" s="1691"/>
      <c r="BL57" s="1714"/>
      <c r="BM57" s="1714"/>
      <c r="BN57" s="1722"/>
    </row>
    <row r="58" spans="8:66" s="1776" customFormat="1" ht="15" customHeight="1">
      <c r="H58" s="134"/>
      <c r="I58" s="136"/>
      <c r="J58" s="136"/>
      <c r="K58" s="136"/>
      <c r="L58" s="136"/>
      <c r="M58" s="136"/>
      <c r="N58" s="136"/>
      <c r="O58" s="136"/>
      <c r="P58" s="136"/>
      <c r="Q58" s="136"/>
      <c r="R58" s="136"/>
      <c r="S58" s="136"/>
      <c r="T58" s="136"/>
      <c r="U58" s="136"/>
      <c r="V58" s="136"/>
      <c r="W58" s="136"/>
      <c r="X58" s="136"/>
      <c r="Y58" s="136"/>
      <c r="Z58" s="136"/>
      <c r="AA58" s="136"/>
      <c r="AB58" s="136"/>
      <c r="AC58" s="137"/>
      <c r="AD58" s="137"/>
      <c r="AE58" s="137"/>
      <c r="AF58" s="137"/>
      <c r="AG58" s="137"/>
      <c r="AH58" s="137"/>
      <c r="AI58" s="137"/>
      <c r="AJ58" s="138"/>
      <c r="AK58" s="138"/>
      <c r="AL58" s="138"/>
      <c r="AM58" s="138"/>
      <c r="AN58" s="138"/>
      <c r="AO58" s="139"/>
      <c r="AP58" s="139"/>
      <c r="AQ58" s="139"/>
      <c r="AR58" s="139"/>
      <c r="AS58" s="138"/>
      <c r="AT58" s="138"/>
      <c r="AU58" s="139"/>
      <c r="AV58" s="139"/>
      <c r="AW58" s="139"/>
      <c r="AX58" s="139"/>
      <c r="AY58" s="139"/>
      <c r="AZ58" s="139"/>
      <c r="BA58" s="138"/>
      <c r="BB58" s="139"/>
      <c r="BC58" s="139"/>
      <c r="BD58" s="139"/>
      <c r="BE58" s="139"/>
      <c r="BF58" s="139"/>
      <c r="BG58" s="1714"/>
      <c r="BH58" s="1714"/>
      <c r="BI58" s="1714"/>
      <c r="BJ58" s="1714"/>
      <c r="BK58" s="1714"/>
      <c r="BL58" s="1714"/>
      <c r="BM58" s="1714"/>
      <c r="BN58" s="1722"/>
    </row>
    <row r="59" spans="8:66" s="1776" customFormat="1" ht="15" customHeight="1">
      <c r="H59" s="134"/>
      <c r="I59" s="136"/>
      <c r="J59" s="136"/>
      <c r="K59" s="136"/>
      <c r="L59" s="136"/>
      <c r="M59" s="136"/>
      <c r="N59" s="136"/>
      <c r="O59" s="136"/>
      <c r="P59" s="136"/>
      <c r="Q59" s="136"/>
      <c r="R59" s="136"/>
      <c r="S59" s="136"/>
      <c r="T59" s="136"/>
      <c r="U59" s="136"/>
      <c r="V59" s="136"/>
      <c r="W59" s="136"/>
      <c r="X59" s="136"/>
      <c r="Y59" s="136"/>
      <c r="Z59" s="136"/>
      <c r="AA59" s="136"/>
      <c r="AB59" s="136"/>
      <c r="AC59" s="137"/>
      <c r="AD59" s="137"/>
      <c r="AE59" s="137"/>
      <c r="AF59" s="137"/>
      <c r="AG59" s="137"/>
      <c r="AH59" s="137"/>
      <c r="AI59" s="137"/>
      <c r="AJ59" s="138"/>
      <c r="AK59" s="138"/>
      <c r="AL59" s="138"/>
      <c r="AM59" s="138"/>
      <c r="AN59" s="138"/>
      <c r="AO59" s="139"/>
      <c r="AP59" s="139"/>
      <c r="AQ59" s="139"/>
      <c r="AR59" s="139"/>
      <c r="AS59" s="138"/>
      <c r="AT59" s="138"/>
      <c r="AU59" s="139"/>
      <c r="AV59" s="139"/>
      <c r="AW59" s="139"/>
      <c r="AX59" s="139"/>
      <c r="AY59" s="139"/>
      <c r="AZ59" s="139"/>
      <c r="BA59" s="138"/>
      <c r="BB59" s="139"/>
      <c r="BC59" s="139"/>
      <c r="BD59" s="139"/>
      <c r="BE59" s="139"/>
      <c r="BF59" s="139"/>
      <c r="BG59" s="1714"/>
      <c r="BH59" s="1714"/>
      <c r="BI59" s="1714"/>
      <c r="BJ59" s="1714"/>
      <c r="BK59" s="1714"/>
      <c r="BL59" s="1714"/>
      <c r="BM59" s="1714"/>
      <c r="BN59" s="1722"/>
    </row>
    <row r="60" spans="8:66" ht="19.5" customHeight="1">
      <c r="H60" s="140" t="s">
        <v>107</v>
      </c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  <c r="Y60" s="141"/>
      <c r="Z60" s="141"/>
      <c r="AA60" s="141"/>
      <c r="AB60" s="141"/>
      <c r="AC60" s="142"/>
      <c r="AD60" s="142"/>
      <c r="AE60" s="142"/>
      <c r="AF60" s="142"/>
      <c r="AG60" s="142"/>
      <c r="AH60" s="142"/>
      <c r="AI60" s="142"/>
      <c r="AJ60" s="143"/>
      <c r="AK60" s="143"/>
      <c r="AL60" s="143"/>
      <c r="AM60" s="143"/>
      <c r="AN60" s="144"/>
      <c r="AO60" s="144"/>
      <c r="AP60" s="144"/>
      <c r="AQ60" s="144"/>
      <c r="AR60" s="145"/>
      <c r="AS60" s="146"/>
      <c r="AT60" s="146"/>
      <c r="AU60" s="147"/>
      <c r="AV60" s="147"/>
      <c r="AW60" s="147"/>
      <c r="AX60" s="147"/>
      <c r="AY60" s="147"/>
      <c r="AZ60" s="147"/>
      <c r="BA60" s="146"/>
      <c r="BB60" s="147"/>
      <c r="BC60" s="147"/>
      <c r="BD60" s="147"/>
      <c r="BE60" s="147"/>
      <c r="BF60" s="147"/>
      <c r="BG60" s="1571"/>
      <c r="BH60" s="1539"/>
      <c r="BI60" s="1571"/>
      <c r="BJ60" s="1639"/>
      <c r="BK60" s="1691"/>
      <c r="BL60" s="1714"/>
      <c r="BM60" s="1714"/>
      <c r="BN60" s="1722"/>
    </row>
    <row r="61" spans="8:66" ht="19.5" customHeight="1" thickBot="1">
      <c r="H61" s="77" t="s">
        <v>0</v>
      </c>
      <c r="I61" s="78" t="s">
        <v>40</v>
      </c>
      <c r="J61" s="78" t="s">
        <v>41</v>
      </c>
      <c r="K61" s="78" t="s">
        <v>42</v>
      </c>
      <c r="L61" s="78" t="s">
        <v>43</v>
      </c>
      <c r="M61" s="78" t="s">
        <v>44</v>
      </c>
      <c r="N61" s="78" t="s">
        <v>45</v>
      </c>
      <c r="O61" s="78" t="s">
        <v>46</v>
      </c>
      <c r="P61" s="78" t="s">
        <v>47</v>
      </c>
      <c r="Q61" s="78" t="s">
        <v>48</v>
      </c>
      <c r="R61" s="78" t="s">
        <v>49</v>
      </c>
      <c r="S61" s="78" t="s">
        <v>50</v>
      </c>
      <c r="T61" s="78" t="s">
        <v>51</v>
      </c>
      <c r="U61" s="78" t="s">
        <v>52</v>
      </c>
      <c r="V61" s="78" t="s">
        <v>53</v>
      </c>
      <c r="W61" s="78" t="s">
        <v>54</v>
      </c>
      <c r="X61" s="78" t="s">
        <v>55</v>
      </c>
      <c r="Y61" s="78" t="s">
        <v>56</v>
      </c>
      <c r="Z61" s="78" t="s">
        <v>57</v>
      </c>
      <c r="AA61" s="78" t="s">
        <v>58</v>
      </c>
      <c r="AB61" s="78" t="s">
        <v>59</v>
      </c>
      <c r="AC61" s="78" t="s">
        <v>60</v>
      </c>
      <c r="AD61" s="78" t="s">
        <v>61</v>
      </c>
      <c r="AE61" s="78" t="s">
        <v>62</v>
      </c>
      <c r="AF61" s="78" t="s">
        <v>63</v>
      </c>
      <c r="AG61" s="78" t="s">
        <v>64</v>
      </c>
      <c r="AH61" s="78" t="s">
        <v>65</v>
      </c>
      <c r="AI61" s="78" t="s">
        <v>66</v>
      </c>
      <c r="AJ61" s="78" t="s">
        <v>67</v>
      </c>
      <c r="AK61" s="78" t="s">
        <v>68</v>
      </c>
      <c r="AL61" s="78" t="s">
        <v>69</v>
      </c>
      <c r="AM61" s="79" t="s">
        <v>70</v>
      </c>
      <c r="AN61" s="79" t="s">
        <v>71</v>
      </c>
      <c r="AO61" s="79" t="s">
        <v>72</v>
      </c>
      <c r="AP61" s="79" t="s">
        <v>73</v>
      </c>
      <c r="AQ61" s="79" t="s">
        <v>74</v>
      </c>
      <c r="AR61" s="80" t="s">
        <v>75</v>
      </c>
      <c r="AS61" s="79" t="s">
        <v>76</v>
      </c>
      <c r="AT61" s="79" t="s">
        <v>77</v>
      </c>
      <c r="AU61" s="79" t="s">
        <v>78</v>
      </c>
      <c r="AV61" s="79" t="s">
        <v>79</v>
      </c>
      <c r="AW61" s="79" t="s">
        <v>80</v>
      </c>
      <c r="AX61" s="79" t="s">
        <v>81</v>
      </c>
      <c r="AY61" s="79" t="s">
        <v>82</v>
      </c>
      <c r="AZ61" s="79" t="s">
        <v>83</v>
      </c>
      <c r="BA61" s="81" t="str">
        <f>BA9</f>
        <v>1Q23</v>
      </c>
      <c r="BB61" s="81" t="str">
        <f t="shared" ref="BB61:BK61" si="1">BB9</f>
        <v>2Q23</v>
      </c>
      <c r="BC61" s="81" t="str">
        <f t="shared" si="1"/>
        <v>3Q23</v>
      </c>
      <c r="BD61" s="81" t="str">
        <f t="shared" si="1"/>
        <v>4Q23</v>
      </c>
      <c r="BE61" s="81" t="str">
        <f t="shared" si="1"/>
        <v>1Q24</v>
      </c>
      <c r="BF61" s="81" t="str">
        <f t="shared" si="1"/>
        <v>2Q24</v>
      </c>
      <c r="BG61" s="81" t="str">
        <f t="shared" si="1"/>
        <v>3Q24</v>
      </c>
      <c r="BH61" s="81" t="str">
        <f t="shared" si="1"/>
        <v>4Q24</v>
      </c>
      <c r="BI61" s="81" t="str">
        <f t="shared" si="1"/>
        <v>1Q25</v>
      </c>
      <c r="BJ61" s="81" t="str">
        <f t="shared" si="1"/>
        <v>2Q25</v>
      </c>
      <c r="BK61" s="81" t="str">
        <f t="shared" si="1"/>
        <v>3Q25</v>
      </c>
      <c r="BL61" s="81" t="str">
        <f t="shared" ref="BL61:BN61" si="2">BL9</f>
        <v>4Q25</v>
      </c>
      <c r="BM61" s="1778" t="str">
        <f t="shared" si="2"/>
        <v>1Q26</v>
      </c>
      <c r="BN61" s="1778" t="str">
        <f t="shared" si="2"/>
        <v>2Q26(E)</v>
      </c>
    </row>
    <row r="62" spans="8:66" ht="19.5" customHeight="1">
      <c r="H62" s="1482" t="s">
        <v>108</v>
      </c>
      <c r="I62" s="148">
        <v>8.5000000000000006E-3</v>
      </c>
      <c r="J62" s="148">
        <v>7.7000000000000002E-3</v>
      </c>
      <c r="K62" s="148">
        <v>6.4000000000000003E-3</v>
      </c>
      <c r="L62" s="148">
        <v>1.6000000000000001E-3</v>
      </c>
      <c r="M62" s="148">
        <v>5.7549284153249189E-3</v>
      </c>
      <c r="N62" s="149">
        <v>2.4348617668516577E-3</v>
      </c>
      <c r="O62" s="149">
        <v>5.7727136101094209E-3</v>
      </c>
      <c r="P62" s="149">
        <v>3.5069617567788339E-3</v>
      </c>
      <c r="Q62" s="149">
        <v>4.8681709274173935E-3</v>
      </c>
      <c r="R62" s="149">
        <v>5.3419956671595294E-3</v>
      </c>
      <c r="S62" s="149">
        <v>5.9834666493734107E-3</v>
      </c>
      <c r="T62" s="149">
        <v>2.7145863467186076E-3</v>
      </c>
      <c r="U62" s="149">
        <v>7.8601301882130735E-3</v>
      </c>
      <c r="V62" s="149">
        <v>4.2774470969986957E-3</v>
      </c>
      <c r="W62" s="149">
        <v>5.2825030017053807E-3</v>
      </c>
      <c r="X62" s="149">
        <v>4.3041012106278991E-3</v>
      </c>
      <c r="Y62" s="149">
        <v>6.6668962346983262E-3</v>
      </c>
      <c r="Z62" s="149">
        <v>7.0146537648474146E-3</v>
      </c>
      <c r="AA62" s="149">
        <v>6.6448595643231554E-3</v>
      </c>
      <c r="AB62" s="149">
        <v>5.1000000000000004E-3</v>
      </c>
      <c r="AC62" s="149">
        <v>9.3857171823074573E-3</v>
      </c>
      <c r="AD62" s="149">
        <v>0.01</v>
      </c>
      <c r="AE62" s="148">
        <v>8.3999999999999995E-3</v>
      </c>
      <c r="AF62" s="148">
        <v>5.1000000000000004E-3</v>
      </c>
      <c r="AG62" s="148">
        <v>8.6999999999999994E-3</v>
      </c>
      <c r="AH62" s="148">
        <v>8.3000000000000001E-3</v>
      </c>
      <c r="AI62" s="148">
        <v>8.0999999999999996E-3</v>
      </c>
      <c r="AJ62" s="150">
        <v>1.6000000000000001E-3</v>
      </c>
      <c r="AK62" s="150">
        <v>7.1000000000000004E-3</v>
      </c>
      <c r="AL62" s="150">
        <v>8.0000000000000002E-3</v>
      </c>
      <c r="AM62" s="150">
        <v>7.4000000000000003E-3</v>
      </c>
      <c r="AN62" s="151">
        <v>4.1000000000000003E-3</v>
      </c>
      <c r="AO62" s="151">
        <v>5.5999999999999999E-3</v>
      </c>
      <c r="AP62" s="152">
        <v>7.1999999999999998E-3</v>
      </c>
      <c r="AQ62" s="152">
        <v>8.0999999999999996E-3</v>
      </c>
      <c r="AR62" s="152">
        <v>3.8E-3</v>
      </c>
      <c r="AS62" s="151">
        <v>8.5000000000000006E-3</v>
      </c>
      <c r="AT62" s="151">
        <v>7.7000000000000002E-3</v>
      </c>
      <c r="AU62" s="151">
        <v>8.0999999999999996E-3</v>
      </c>
      <c r="AV62" s="151">
        <v>3.5000000000000001E-3</v>
      </c>
      <c r="AW62" s="151">
        <v>8.8999999999999999E-3</v>
      </c>
      <c r="AX62" s="152">
        <v>7.1999999999999998E-3</v>
      </c>
      <c r="AY62" s="152">
        <v>7.7000000000000002E-3</v>
      </c>
      <c r="AZ62" s="1448" t="s">
        <v>792</v>
      </c>
      <c r="BA62" s="151">
        <v>8.8999999999999999E-3</v>
      </c>
      <c r="BB62" s="151">
        <v>8.6E-3</v>
      </c>
      <c r="BC62" s="1312">
        <v>7.4999999999999997E-3</v>
      </c>
      <c r="BD62" s="152">
        <v>1E-3</v>
      </c>
      <c r="BE62" s="1312">
        <v>5.8999999999999999E-3</v>
      </c>
      <c r="BF62" s="152">
        <v>9.2999999999999992E-3</v>
      </c>
      <c r="BG62" s="152">
        <v>8.6E-3</v>
      </c>
      <c r="BH62" s="1312">
        <v>3.5000000000000001E-3</v>
      </c>
      <c r="BI62" s="1312">
        <v>8.9999999999999993E-3</v>
      </c>
      <c r="BJ62" s="1312">
        <v>8.9999999999999993E-3</v>
      </c>
      <c r="BK62" s="1312">
        <v>8.3000000000000001E-3</v>
      </c>
      <c r="BL62" s="1312">
        <v>3.7000000000000002E-3</v>
      </c>
      <c r="BM62" s="1312">
        <v>9.5999999999999992E-3</v>
      </c>
      <c r="BN62" s="153">
        <v>9.4999999999999998E-3</v>
      </c>
    </row>
    <row r="63" spans="8:66" ht="18.600000000000001" customHeight="1">
      <c r="H63" s="1482" t="s">
        <v>109</v>
      </c>
      <c r="I63" s="148">
        <v>8.5000000000000006E-3</v>
      </c>
      <c r="J63" s="148">
        <v>8.0999999999999996E-3</v>
      </c>
      <c r="K63" s="148">
        <v>7.4999999999999997E-3</v>
      </c>
      <c r="L63" s="148">
        <v>6.0000000000000001E-3</v>
      </c>
      <c r="M63" s="148">
        <v>5.7549284153249189E-3</v>
      </c>
      <c r="N63" s="149">
        <v>4.0606277825577554E-3</v>
      </c>
      <c r="O63" s="149">
        <v>4.6290987571054321E-3</v>
      </c>
      <c r="P63" s="149">
        <v>4.3566398641775575E-3</v>
      </c>
      <c r="Q63" s="149">
        <v>4.8681709274173935E-3</v>
      </c>
      <c r="R63" s="149">
        <v>5.1132008860094074E-3</v>
      </c>
      <c r="S63" s="149">
        <v>5.4064012036403476E-3</v>
      </c>
      <c r="T63" s="149">
        <v>4.7169072341577273E-3</v>
      </c>
      <c r="U63" s="149">
        <v>7.8601301882130735E-3</v>
      </c>
      <c r="V63" s="149">
        <v>6.0653659974957601E-3</v>
      </c>
      <c r="W63" s="149">
        <v>5.7946829382003852E-3</v>
      </c>
      <c r="X63" s="149">
        <v>5.4142389626226613E-3</v>
      </c>
      <c r="Y63" s="149">
        <v>6.6668962346983262E-3</v>
      </c>
      <c r="Z63" s="149">
        <v>6.8419916700323451E-3</v>
      </c>
      <c r="AA63" s="149">
        <v>6.7722970503205264E-3</v>
      </c>
      <c r="AB63" s="149">
        <v>6.3E-3</v>
      </c>
      <c r="AC63" s="149">
        <v>9.3857171823074573E-3</v>
      </c>
      <c r="AD63" s="149">
        <v>9.5999999999999992E-3</v>
      </c>
      <c r="AE63" s="148">
        <v>9.1999999999999998E-3</v>
      </c>
      <c r="AF63" s="148">
        <v>8.2000000000000007E-3</v>
      </c>
      <c r="AG63" s="148">
        <v>8.6999999999999994E-3</v>
      </c>
      <c r="AH63" s="148">
        <v>8.5000000000000006E-3</v>
      </c>
      <c r="AI63" s="148">
        <v>8.3999999999999995E-3</v>
      </c>
      <c r="AJ63" s="150">
        <v>6.64686696019476E-3</v>
      </c>
      <c r="AK63" s="150">
        <v>7.1000000000000004E-3</v>
      </c>
      <c r="AL63" s="150">
        <v>7.6E-3</v>
      </c>
      <c r="AM63" s="150">
        <v>7.4999999999999997E-3</v>
      </c>
      <c r="AN63" s="151">
        <v>6.6E-3</v>
      </c>
      <c r="AO63" s="151">
        <v>5.5999999999999999E-3</v>
      </c>
      <c r="AP63" s="152">
        <v>6.4000000000000003E-3</v>
      </c>
      <c r="AQ63" s="152">
        <v>7.0000000000000001E-3</v>
      </c>
      <c r="AR63" s="152">
        <v>6.1000000000000004E-3</v>
      </c>
      <c r="AS63" s="151">
        <v>8.5000000000000006E-3</v>
      </c>
      <c r="AT63" s="151">
        <v>8.0999999999999996E-3</v>
      </c>
      <c r="AU63" s="151">
        <v>8.0999999999999996E-3</v>
      </c>
      <c r="AV63" s="151">
        <v>6.8999999999999999E-3</v>
      </c>
      <c r="AW63" s="151">
        <v>8.8999999999999999E-3</v>
      </c>
      <c r="AX63" s="152">
        <v>8.0999999999999996E-3</v>
      </c>
      <c r="AY63" s="152">
        <v>7.9000000000000008E-3</v>
      </c>
      <c r="AZ63" s="152">
        <v>5.7000000000000002E-3</v>
      </c>
      <c r="BA63" s="151">
        <v>8.8999999999999999E-3</v>
      </c>
      <c r="BB63" s="151">
        <v>8.6999999999999994E-3</v>
      </c>
      <c r="BC63" s="1312">
        <v>8.3000000000000001E-3</v>
      </c>
      <c r="BD63" s="152">
        <v>6.4000000000000003E-3</v>
      </c>
      <c r="BE63" s="1312">
        <v>5.8999999999999999E-3</v>
      </c>
      <c r="BF63" s="152">
        <v>7.6E-3</v>
      </c>
      <c r="BG63" s="152">
        <v>8.0000000000000002E-3</v>
      </c>
      <c r="BH63" s="1312">
        <v>6.7999999999999996E-3</v>
      </c>
      <c r="BI63" s="1312">
        <v>8.9999999999999993E-3</v>
      </c>
      <c r="BJ63" s="1312">
        <v>8.9999999999999993E-3</v>
      </c>
      <c r="BK63" s="1312">
        <v>8.8000000000000005E-3</v>
      </c>
      <c r="BL63" s="1312">
        <v>7.4999999999999997E-3</v>
      </c>
      <c r="BM63" s="1312">
        <v>9.5999999999999992E-3</v>
      </c>
      <c r="BN63" s="153">
        <v>9.4999999999999998E-3</v>
      </c>
    </row>
    <row r="64" spans="8:66" ht="18.600000000000001" customHeight="1">
      <c r="H64" s="1482" t="s">
        <v>110</v>
      </c>
      <c r="I64" s="154"/>
      <c r="J64" s="154"/>
      <c r="K64" s="154"/>
      <c r="L64" s="154"/>
      <c r="M64" s="154"/>
      <c r="N64" s="154"/>
      <c r="O64" s="154"/>
      <c r="P64" s="154"/>
      <c r="Q64" s="154"/>
      <c r="R64" s="154"/>
      <c r="S64" s="154"/>
      <c r="T64" s="154"/>
      <c r="U64" s="154"/>
      <c r="V64" s="154"/>
      <c r="W64" s="154"/>
      <c r="X64" s="154"/>
      <c r="Y64" s="154"/>
      <c r="Z64" s="154"/>
      <c r="AA64" s="154"/>
      <c r="AB64" s="154"/>
      <c r="AC64" s="154"/>
      <c r="AD64" s="154"/>
      <c r="AE64" s="154"/>
      <c r="AF64" s="154"/>
      <c r="AG64" s="154"/>
      <c r="AH64" s="154"/>
      <c r="AI64" s="154"/>
      <c r="AJ64" s="155"/>
      <c r="AK64" s="150">
        <v>9.5899999999999999E-2</v>
      </c>
      <c r="AL64" s="150">
        <v>0.1095</v>
      </c>
      <c r="AM64" s="150">
        <v>9.98E-2</v>
      </c>
      <c r="AN64" s="150">
        <v>5.57E-2</v>
      </c>
      <c r="AO64" s="150">
        <v>7.6999999999999999E-2</v>
      </c>
      <c r="AP64" s="156">
        <v>0.1028</v>
      </c>
      <c r="AQ64" s="156">
        <v>0.1173</v>
      </c>
      <c r="AR64" s="156">
        <v>5.6099999999999997E-2</v>
      </c>
      <c r="AS64" s="150">
        <v>0.125</v>
      </c>
      <c r="AT64" s="150">
        <v>0.1148</v>
      </c>
      <c r="AU64" s="150">
        <v>0.1173</v>
      </c>
      <c r="AV64" s="150">
        <v>5.5399999999999998E-2</v>
      </c>
      <c r="AW64" s="150">
        <v>0.13</v>
      </c>
      <c r="AX64" s="156">
        <v>0.1036</v>
      </c>
      <c r="AY64" s="156">
        <v>0.11360000000000001</v>
      </c>
      <c r="AZ64" s="156">
        <v>6.1000000000000004E-3</v>
      </c>
      <c r="BA64" s="150">
        <v>0.12540000000000001</v>
      </c>
      <c r="BB64" s="150">
        <v>0.1201</v>
      </c>
      <c r="BC64" s="1314">
        <v>0.1061</v>
      </c>
      <c r="BD64" s="156">
        <v>1.67E-2</v>
      </c>
      <c r="BE64" s="1314">
        <v>8.1299999999999997E-2</v>
      </c>
      <c r="BF64" s="156">
        <v>0.1348</v>
      </c>
      <c r="BG64" s="156">
        <v>0.1231</v>
      </c>
      <c r="BH64" s="1314">
        <v>5.1499999999999997E-2</v>
      </c>
      <c r="BI64" s="1314">
        <v>0.13039999999999999</v>
      </c>
      <c r="BJ64" s="1314">
        <v>0.1308</v>
      </c>
      <c r="BK64" s="1314">
        <v>0.1231</v>
      </c>
      <c r="BL64" s="1314">
        <v>5.16E-2</v>
      </c>
      <c r="BM64" s="1314">
        <v>0.1394</v>
      </c>
      <c r="BN64" s="157">
        <v>0.1426</v>
      </c>
    </row>
    <row r="65" spans="8:66" ht="18.600000000000001" customHeight="1">
      <c r="H65" s="1482" t="s">
        <v>111</v>
      </c>
      <c r="I65" s="154"/>
      <c r="J65" s="154"/>
      <c r="K65" s="154"/>
      <c r="L65" s="154"/>
      <c r="M65" s="154"/>
      <c r="N65" s="154"/>
      <c r="O65" s="154"/>
      <c r="P65" s="154"/>
      <c r="Q65" s="154"/>
      <c r="R65" s="154"/>
      <c r="S65" s="154"/>
      <c r="T65" s="154"/>
      <c r="U65" s="154"/>
      <c r="V65" s="154"/>
      <c r="W65" s="154"/>
      <c r="X65" s="154"/>
      <c r="Y65" s="154"/>
      <c r="Z65" s="154"/>
      <c r="AA65" s="154"/>
      <c r="AB65" s="154"/>
      <c r="AC65" s="154"/>
      <c r="AD65" s="154"/>
      <c r="AE65" s="154"/>
      <c r="AF65" s="154"/>
      <c r="AG65" s="154"/>
      <c r="AH65" s="154"/>
      <c r="AI65" s="154"/>
      <c r="AJ65" s="155"/>
      <c r="AK65" s="150">
        <v>9.5899999999999999E-2</v>
      </c>
      <c r="AL65" s="150">
        <v>0.1026</v>
      </c>
      <c r="AM65" s="150">
        <v>0.1016</v>
      </c>
      <c r="AN65" s="150">
        <v>8.9800000000000005E-2</v>
      </c>
      <c r="AO65" s="150">
        <v>7.6999999999999999E-2</v>
      </c>
      <c r="AP65" s="156">
        <v>8.9700000000000002E-2</v>
      </c>
      <c r="AQ65" s="156">
        <v>9.9000000000000005E-2</v>
      </c>
      <c r="AR65" s="156">
        <v>8.7900000000000006E-2</v>
      </c>
      <c r="AS65" s="150">
        <v>0.125</v>
      </c>
      <c r="AT65" s="150">
        <v>0.1195</v>
      </c>
      <c r="AU65" s="150">
        <v>0.11849999999999999</v>
      </c>
      <c r="AV65" s="150">
        <v>0.1022</v>
      </c>
      <c r="AW65" s="150">
        <v>0.13</v>
      </c>
      <c r="AX65" s="156">
        <v>0.1168</v>
      </c>
      <c r="AY65" s="156">
        <v>0.1157</v>
      </c>
      <c r="AZ65" s="156">
        <v>8.7599999999999997E-2</v>
      </c>
      <c r="BA65" s="150">
        <v>0.12540000000000001</v>
      </c>
      <c r="BB65" s="150">
        <v>0.12280000000000001</v>
      </c>
      <c r="BC65" s="1314">
        <v>0.11700000000000001</v>
      </c>
      <c r="BD65" s="156">
        <v>9.1300000000000006E-2</v>
      </c>
      <c r="BE65" s="1314">
        <v>8.1299999999999997E-2</v>
      </c>
      <c r="BF65" s="156">
        <v>0.108</v>
      </c>
      <c r="BG65" s="156">
        <v>0.113</v>
      </c>
      <c r="BH65" s="1314">
        <v>9.74E-2</v>
      </c>
      <c r="BI65" s="1314">
        <v>0.13039999999999999</v>
      </c>
      <c r="BJ65" s="1314">
        <v>0.1303</v>
      </c>
      <c r="BK65" s="1314">
        <v>0.1278</v>
      </c>
      <c r="BL65" s="1314">
        <v>0.1084</v>
      </c>
      <c r="BM65" s="1314">
        <v>0.1394</v>
      </c>
      <c r="BN65" s="157">
        <v>0.1409</v>
      </c>
    </row>
    <row r="66" spans="8:66" ht="18.600000000000001" customHeight="1">
      <c r="H66" s="1482" t="s">
        <v>112</v>
      </c>
      <c r="I66" s="158">
        <v>1566</v>
      </c>
      <c r="J66" s="158">
        <v>1428</v>
      </c>
      <c r="K66" s="158">
        <v>1201</v>
      </c>
      <c r="L66" s="158">
        <v>285</v>
      </c>
      <c r="M66" s="158">
        <v>1065</v>
      </c>
      <c r="N66" s="158">
        <v>423</v>
      </c>
      <c r="O66" s="158">
        <v>1104</v>
      </c>
      <c r="P66" s="158">
        <v>699</v>
      </c>
      <c r="Q66" s="158">
        <v>930</v>
      </c>
      <c r="R66" s="158">
        <v>1015</v>
      </c>
      <c r="S66" s="158">
        <v>1155</v>
      </c>
      <c r="T66" s="158">
        <v>526</v>
      </c>
      <c r="U66" s="158">
        <v>1566</v>
      </c>
      <c r="V66" s="158">
        <v>879</v>
      </c>
      <c r="W66" s="158">
        <v>1054</v>
      </c>
      <c r="X66" s="158">
        <v>897</v>
      </c>
      <c r="Y66" s="158">
        <v>1415</v>
      </c>
      <c r="Z66" s="158">
        <v>1529</v>
      </c>
      <c r="AA66" s="158">
        <v>1501</v>
      </c>
      <c r="AB66" s="158">
        <v>1143</v>
      </c>
      <c r="AC66" s="158">
        <v>2192</v>
      </c>
      <c r="AD66" s="158">
        <v>2497</v>
      </c>
      <c r="AE66" s="158">
        <v>2240</v>
      </c>
      <c r="AF66" s="158">
        <v>1373</v>
      </c>
      <c r="AG66" s="158">
        <v>2436</v>
      </c>
      <c r="AH66" s="158">
        <v>2389</v>
      </c>
      <c r="AI66" s="158">
        <v>2407</v>
      </c>
      <c r="AJ66" s="159">
        <v>506</v>
      </c>
      <c r="AK66" s="160">
        <v>2145</v>
      </c>
      <c r="AL66" s="160">
        <v>2534</v>
      </c>
      <c r="AM66" s="160">
        <v>2413</v>
      </c>
      <c r="AN66" s="160">
        <v>1372</v>
      </c>
      <c r="AO66" s="160">
        <v>1864</v>
      </c>
      <c r="AP66" s="160">
        <v>2512</v>
      </c>
      <c r="AQ66" s="160">
        <v>2977</v>
      </c>
      <c r="AR66" s="160">
        <v>1456</v>
      </c>
      <c r="AS66" s="160">
        <v>3225</v>
      </c>
      <c r="AT66" s="160">
        <v>3045</v>
      </c>
      <c r="AU66" s="160">
        <v>3279</v>
      </c>
      <c r="AV66" s="160">
        <v>1584</v>
      </c>
      <c r="AW66" s="160">
        <v>3691</v>
      </c>
      <c r="AX66" s="160">
        <v>3032</v>
      </c>
      <c r="AY66" s="160">
        <v>3422</v>
      </c>
      <c r="AZ66" s="160">
        <v>86</v>
      </c>
      <c r="BA66" s="1531">
        <v>3782</v>
      </c>
      <c r="BB66" s="1531">
        <v>3776</v>
      </c>
      <c r="BC66" s="1531">
        <v>3444</v>
      </c>
      <c r="BD66" s="1531">
        <v>445</v>
      </c>
      <c r="BE66" s="1531">
        <v>2608</v>
      </c>
      <c r="BF66" s="1566">
        <v>4417</v>
      </c>
      <c r="BG66" s="1566">
        <v>4144</v>
      </c>
      <c r="BH66" s="1531">
        <v>1683</v>
      </c>
      <c r="BI66" s="1531">
        <v>4429</v>
      </c>
      <c r="BJ66" s="1531">
        <v>4603</v>
      </c>
      <c r="BK66" s="1531">
        <v>4472</v>
      </c>
      <c r="BL66" s="1531">
        <v>1850</v>
      </c>
      <c r="BM66" s="1531">
        <v>5165</v>
      </c>
      <c r="BN66" s="1729">
        <v>5545</v>
      </c>
    </row>
    <row r="67" spans="8:66" ht="18.600000000000001" customHeight="1">
      <c r="H67" s="1482" t="s">
        <v>113</v>
      </c>
      <c r="I67" s="158">
        <v>1566</v>
      </c>
      <c r="J67" s="158">
        <v>2994</v>
      </c>
      <c r="K67" s="158">
        <v>4195</v>
      </c>
      <c r="L67" s="158">
        <v>4480</v>
      </c>
      <c r="M67" s="158">
        <v>1065</v>
      </c>
      <c r="N67" s="158">
        <v>1488</v>
      </c>
      <c r="O67" s="158">
        <v>2592</v>
      </c>
      <c r="P67" s="158">
        <v>3291</v>
      </c>
      <c r="Q67" s="158">
        <v>930</v>
      </c>
      <c r="R67" s="158">
        <v>1945</v>
      </c>
      <c r="S67" s="158">
        <v>3100</v>
      </c>
      <c r="T67" s="158">
        <v>3626</v>
      </c>
      <c r="U67" s="158">
        <v>1566</v>
      </c>
      <c r="V67" s="158">
        <v>2445</v>
      </c>
      <c r="W67" s="158">
        <v>3499</v>
      </c>
      <c r="X67" s="158">
        <v>4396</v>
      </c>
      <c r="Y67" s="158">
        <v>1415</v>
      </c>
      <c r="Z67" s="158">
        <v>2944</v>
      </c>
      <c r="AA67" s="158">
        <v>4445</v>
      </c>
      <c r="AB67" s="158">
        <v>5588</v>
      </c>
      <c r="AC67" s="158">
        <v>2192</v>
      </c>
      <c r="AD67" s="158">
        <v>4688</v>
      </c>
      <c r="AE67" s="158">
        <v>6927</v>
      </c>
      <c r="AF67" s="158">
        <v>8305</v>
      </c>
      <c r="AG67" s="158">
        <v>2436</v>
      </c>
      <c r="AH67" s="158">
        <v>4826</v>
      </c>
      <c r="AI67" s="158">
        <v>7233</v>
      </c>
      <c r="AJ67" s="159">
        <v>7721</v>
      </c>
      <c r="AK67" s="160">
        <v>2145</v>
      </c>
      <c r="AL67" s="160">
        <v>4678</v>
      </c>
      <c r="AM67" s="160">
        <v>7083</v>
      </c>
      <c r="AN67" s="160">
        <v>8451</v>
      </c>
      <c r="AO67" s="160">
        <v>1864</v>
      </c>
      <c r="AP67" s="160">
        <v>4376</v>
      </c>
      <c r="AQ67" s="160">
        <v>7353</v>
      </c>
      <c r="AR67" s="160">
        <v>8809</v>
      </c>
      <c r="AS67" s="160">
        <v>3225</v>
      </c>
      <c r="AT67" s="160">
        <v>6270</v>
      </c>
      <c r="AU67" s="160">
        <v>9550</v>
      </c>
      <c r="AV67" s="160">
        <v>11134</v>
      </c>
      <c r="AW67" s="160">
        <v>3691</v>
      </c>
      <c r="AX67" s="160">
        <v>6722</v>
      </c>
      <c r="AY67" s="160">
        <v>10144</v>
      </c>
      <c r="AZ67" s="160">
        <v>10230</v>
      </c>
      <c r="BA67" s="1531">
        <v>3782</v>
      </c>
      <c r="BB67" s="1531">
        <v>7558</v>
      </c>
      <c r="BC67" s="1531">
        <v>11004</v>
      </c>
      <c r="BD67" s="1531">
        <v>11483</v>
      </c>
      <c r="BE67" s="1531">
        <v>2608</v>
      </c>
      <c r="BF67" s="1566">
        <v>7023</v>
      </c>
      <c r="BG67" s="1566">
        <v>11165</v>
      </c>
      <c r="BH67" s="1531">
        <v>12880</v>
      </c>
      <c r="BI67" s="1531">
        <v>4429</v>
      </c>
      <c r="BJ67" s="1531">
        <v>9031</v>
      </c>
      <c r="BK67" s="1531">
        <v>13531</v>
      </c>
      <c r="BL67" s="1531">
        <v>15437</v>
      </c>
      <c r="BM67" s="1531">
        <v>5165</v>
      </c>
      <c r="BN67" s="1729">
        <v>10669</v>
      </c>
    </row>
    <row r="68" spans="8:66" ht="18.600000000000001" customHeight="1">
      <c r="H68" s="1482" t="s">
        <v>826</v>
      </c>
      <c r="I68" s="158">
        <v>58689</v>
      </c>
      <c r="J68" s="158">
        <v>60206</v>
      </c>
      <c r="K68" s="158">
        <v>61841</v>
      </c>
      <c r="L68" s="158">
        <v>64416</v>
      </c>
      <c r="M68" s="158">
        <v>65213</v>
      </c>
      <c r="N68" s="158">
        <v>65421</v>
      </c>
      <c r="O68" s="158">
        <v>66494</v>
      </c>
      <c r="P68" s="158">
        <v>67250</v>
      </c>
      <c r="Q68" s="158">
        <v>67672</v>
      </c>
      <c r="R68" s="158">
        <v>68742</v>
      </c>
      <c r="S68" s="158">
        <v>70487</v>
      </c>
      <c r="T68" s="158">
        <v>70700</v>
      </c>
      <c r="U68" s="158">
        <v>70541</v>
      </c>
      <c r="V68" s="158">
        <v>71230</v>
      </c>
      <c r="W68" s="158">
        <v>72256</v>
      </c>
      <c r="X68" s="158">
        <v>73026</v>
      </c>
      <c r="Y68" s="158">
        <v>74355</v>
      </c>
      <c r="Z68" s="158">
        <v>76541</v>
      </c>
      <c r="AA68" s="158">
        <v>78384</v>
      </c>
      <c r="AB68" s="158">
        <v>76167</v>
      </c>
      <c r="AC68" s="158">
        <v>77343.075347423801</v>
      </c>
      <c r="AD68" s="158">
        <v>74491.894932269701</v>
      </c>
      <c r="AE68" s="158">
        <v>76676.194913772488</v>
      </c>
      <c r="AF68" s="158">
        <v>77868.015242632449</v>
      </c>
      <c r="AG68" s="158">
        <v>77567.872234907525</v>
      </c>
      <c r="AH68" s="158">
        <v>80135.761000464583</v>
      </c>
      <c r="AI68" s="158">
        <v>82776.051487234276</v>
      </c>
      <c r="AJ68" s="159">
        <v>83266</v>
      </c>
      <c r="AK68" s="160">
        <v>84132.98205567534</v>
      </c>
      <c r="AL68" s="160">
        <v>88489</v>
      </c>
      <c r="AM68" s="160">
        <v>91115</v>
      </c>
      <c r="AN68" s="160">
        <v>91871</v>
      </c>
      <c r="AO68" s="160">
        <v>91213</v>
      </c>
      <c r="AP68" s="160">
        <v>93705.550872460954</v>
      </c>
      <c r="AQ68" s="160">
        <v>97551.207852357256</v>
      </c>
      <c r="AR68" s="160">
        <v>100485</v>
      </c>
      <c r="AS68" s="160">
        <v>102304.38238970906</v>
      </c>
      <c r="AT68" s="160">
        <v>106637</v>
      </c>
      <c r="AU68" s="160">
        <v>112243</v>
      </c>
      <c r="AV68" s="160">
        <v>113425</v>
      </c>
      <c r="AW68" s="160">
        <v>123655</v>
      </c>
      <c r="AX68" s="160">
        <v>126529</v>
      </c>
      <c r="AY68" s="160">
        <v>130419</v>
      </c>
      <c r="AZ68" s="160">
        <v>130031</v>
      </c>
      <c r="BA68" s="1531">
        <v>135389</v>
      </c>
      <c r="BB68" s="1531">
        <v>139010</v>
      </c>
      <c r="BC68" s="1531">
        <v>142389</v>
      </c>
      <c r="BD68" s="1531">
        <v>142546</v>
      </c>
      <c r="BE68" s="1531">
        <v>144194</v>
      </c>
      <c r="BF68" s="1566">
        <v>144321</v>
      </c>
      <c r="BG68" s="1566">
        <v>147057</v>
      </c>
      <c r="BH68" s="1531">
        <v>147644</v>
      </c>
      <c r="BI68" s="1531">
        <v>151368</v>
      </c>
      <c r="BJ68" s="1531">
        <v>155163</v>
      </c>
      <c r="BK68" s="1531">
        <v>157435</v>
      </c>
      <c r="BL68" s="1531">
        <v>157199</v>
      </c>
      <c r="BM68" s="1531">
        <v>161461</v>
      </c>
      <c r="BN68" s="1729">
        <v>166576</v>
      </c>
    </row>
    <row r="69" spans="8:66" ht="18.600000000000001" customHeight="1">
      <c r="H69" s="1482" t="s">
        <v>114</v>
      </c>
      <c r="I69" s="149">
        <v>2.5700000000000001E-2</v>
      </c>
      <c r="J69" s="149">
        <v>2.52E-2</v>
      </c>
      <c r="K69" s="149">
        <v>2.4199999999999999E-2</v>
      </c>
      <c r="L69" s="149">
        <v>2.3900000000000001E-2</v>
      </c>
      <c r="M69" s="149">
        <v>2.3699999999999999E-2</v>
      </c>
      <c r="N69" s="149">
        <v>2.2700000000000001E-2</v>
      </c>
      <c r="O69" s="149">
        <v>2.1499999999999998E-2</v>
      </c>
      <c r="P69" s="149">
        <v>2.1700000000000001E-2</v>
      </c>
      <c r="Q69" s="149">
        <v>2.1000000000000001E-2</v>
      </c>
      <c r="R69" s="149">
        <v>2.12E-2</v>
      </c>
      <c r="S69" s="149">
        <v>2.1499999999999998E-2</v>
      </c>
      <c r="T69" s="149">
        <v>2.07E-2</v>
      </c>
      <c r="U69" s="149">
        <v>0.02</v>
      </c>
      <c r="V69" s="149">
        <v>1.8800000000000001E-2</v>
      </c>
      <c r="W69" s="149">
        <v>1.8800000000000001E-2</v>
      </c>
      <c r="X69" s="149">
        <v>1.8100000000000002E-2</v>
      </c>
      <c r="Y69" s="149">
        <v>1.84E-2</v>
      </c>
      <c r="Z69" s="149">
        <v>1.8499999999999999E-2</v>
      </c>
      <c r="AA69" s="149">
        <v>1.8499999999999999E-2</v>
      </c>
      <c r="AB69" s="149">
        <v>1.89E-2</v>
      </c>
      <c r="AC69" s="149">
        <v>1.95E-2</v>
      </c>
      <c r="AD69" s="149">
        <v>0.02</v>
      </c>
      <c r="AE69" s="148">
        <v>2.0199999999999999E-2</v>
      </c>
      <c r="AF69" s="148">
        <v>1.9800000000000002E-2</v>
      </c>
      <c r="AG69" s="148">
        <v>2.01E-2</v>
      </c>
      <c r="AH69" s="148">
        <v>0.02</v>
      </c>
      <c r="AI69" s="148">
        <v>1.9900000000000001E-2</v>
      </c>
      <c r="AJ69" s="150">
        <v>1.9800000000000002E-2</v>
      </c>
      <c r="AK69" s="150">
        <v>1.9800000000000002E-2</v>
      </c>
      <c r="AL69" s="150">
        <v>1.9699999999999999E-2</v>
      </c>
      <c r="AM69" s="150">
        <v>1.9400000000000001E-2</v>
      </c>
      <c r="AN69" s="151">
        <v>1.8800000000000001E-2</v>
      </c>
      <c r="AO69" s="151">
        <v>1.83E-2</v>
      </c>
      <c r="AP69" s="152">
        <v>1.7399999999999999E-2</v>
      </c>
      <c r="AQ69" s="152">
        <v>1.7299999999999999E-2</v>
      </c>
      <c r="AR69" s="152">
        <v>1.7500000000000002E-2</v>
      </c>
      <c r="AS69" s="151">
        <v>1.8200000000000001E-2</v>
      </c>
      <c r="AT69" s="151">
        <v>1.8200000000000001E-2</v>
      </c>
      <c r="AU69" s="151">
        <v>1.83E-2</v>
      </c>
      <c r="AV69" s="151">
        <v>1.8499999999999999E-2</v>
      </c>
      <c r="AW69" s="151">
        <v>1.9099999999999999E-2</v>
      </c>
      <c r="AX69" s="152">
        <v>1.9599999999999999E-2</v>
      </c>
      <c r="AY69" s="152">
        <v>1.9800000000000002E-2</v>
      </c>
      <c r="AZ69" s="152">
        <v>1.9900000000000001E-2</v>
      </c>
      <c r="BA69" s="1312">
        <v>2.0400000000000001E-2</v>
      </c>
      <c r="BB69" s="1312">
        <v>2.1000000000000001E-2</v>
      </c>
      <c r="BC69" s="1312">
        <v>2.0899999999999998E-2</v>
      </c>
      <c r="BD69" s="1312">
        <v>2.0799999999999999E-2</v>
      </c>
      <c r="BE69" s="1312">
        <v>2.1100000000000001E-2</v>
      </c>
      <c r="BF69" s="152">
        <v>2.0799999999999999E-2</v>
      </c>
      <c r="BG69" s="152">
        <v>1.95E-2</v>
      </c>
      <c r="BH69" s="1312">
        <v>1.9800000000000002E-2</v>
      </c>
      <c r="BI69" s="1312">
        <v>2.01E-2</v>
      </c>
      <c r="BJ69" s="1312">
        <v>1.9599999999999999E-2</v>
      </c>
      <c r="BK69" s="1312">
        <v>1.9599999999999999E-2</v>
      </c>
      <c r="BL69" s="1312">
        <v>1.95E-2</v>
      </c>
      <c r="BM69" s="1312">
        <v>1.9900000000000001E-2</v>
      </c>
      <c r="BN69" s="153">
        <v>1.9429999999999999E-2</v>
      </c>
    </row>
    <row r="70" spans="8:66" ht="18.600000000000001" customHeight="1">
      <c r="H70" s="1482" t="s">
        <v>115</v>
      </c>
      <c r="I70" s="149">
        <v>2.5700000000000001E-2</v>
      </c>
      <c r="J70" s="149">
        <v>2.5399999999999999E-2</v>
      </c>
      <c r="K70" s="149">
        <v>2.5000000000000001E-2</v>
      </c>
      <c r="L70" s="149">
        <v>2.4799999999999999E-2</v>
      </c>
      <c r="M70" s="149">
        <v>2.3699999999999999E-2</v>
      </c>
      <c r="N70" s="149">
        <v>2.3199999999999998E-2</v>
      </c>
      <c r="O70" s="149">
        <v>2.2599999999999999E-2</v>
      </c>
      <c r="P70" s="149">
        <v>2.24E-2</v>
      </c>
      <c r="Q70" s="149">
        <v>2.1000000000000001E-2</v>
      </c>
      <c r="R70" s="149">
        <v>2.1100000000000001E-2</v>
      </c>
      <c r="S70" s="149">
        <v>2.12E-2</v>
      </c>
      <c r="T70" s="149">
        <v>2.1100000000000001E-2</v>
      </c>
      <c r="U70" s="149">
        <v>0.02</v>
      </c>
      <c r="V70" s="149">
        <v>1.9400000000000001E-2</v>
      </c>
      <c r="W70" s="149">
        <v>1.9199999999999998E-2</v>
      </c>
      <c r="X70" s="149">
        <v>1.89E-2</v>
      </c>
      <c r="Y70" s="149">
        <v>1.84E-2</v>
      </c>
      <c r="Z70" s="149">
        <v>1.8499999999999999E-2</v>
      </c>
      <c r="AA70" s="149">
        <v>1.8499999999999999E-2</v>
      </c>
      <c r="AB70" s="149">
        <v>1.8599999999999998E-2</v>
      </c>
      <c r="AC70" s="149">
        <v>1.95E-2</v>
      </c>
      <c r="AD70" s="149">
        <v>1.9800000000000002E-2</v>
      </c>
      <c r="AE70" s="148">
        <v>1.9900000000000001E-2</v>
      </c>
      <c r="AF70" s="148">
        <v>1.9900000000000001E-2</v>
      </c>
      <c r="AG70" s="148">
        <v>2.01E-2</v>
      </c>
      <c r="AH70" s="148">
        <v>0.02</v>
      </c>
      <c r="AI70" s="148">
        <v>0.02</v>
      </c>
      <c r="AJ70" s="150">
        <v>1.9900000000000001E-2</v>
      </c>
      <c r="AK70" s="150">
        <v>1.9800000000000002E-2</v>
      </c>
      <c r="AL70" s="150">
        <v>1.9699999999999999E-2</v>
      </c>
      <c r="AM70" s="150">
        <v>1.9599999999999999E-2</v>
      </c>
      <c r="AN70" s="151">
        <v>1.9400000000000001E-2</v>
      </c>
      <c r="AO70" s="151">
        <v>1.83E-2</v>
      </c>
      <c r="AP70" s="152">
        <v>1.78E-2</v>
      </c>
      <c r="AQ70" s="152">
        <v>1.77E-2</v>
      </c>
      <c r="AR70" s="152">
        <v>1.7600000000000001E-2</v>
      </c>
      <c r="AS70" s="151">
        <v>1.8200000000000001E-2</v>
      </c>
      <c r="AT70" s="151">
        <v>1.8200000000000001E-2</v>
      </c>
      <c r="AU70" s="151">
        <v>1.8200000000000001E-2</v>
      </c>
      <c r="AV70" s="151">
        <v>1.83E-2</v>
      </c>
      <c r="AW70" s="151">
        <v>1.9099999999999999E-2</v>
      </c>
      <c r="AX70" s="152">
        <v>1.9300000000000001E-2</v>
      </c>
      <c r="AY70" s="152">
        <v>1.95E-2</v>
      </c>
      <c r="AZ70" s="152">
        <v>1.9599999999999999E-2</v>
      </c>
      <c r="BA70" s="1312">
        <v>2.0400000000000001E-2</v>
      </c>
      <c r="BB70" s="1312">
        <v>2.07E-2</v>
      </c>
      <c r="BC70" s="1312">
        <v>2.0799999999999999E-2</v>
      </c>
      <c r="BD70" s="1312">
        <v>2.0799999999999999E-2</v>
      </c>
      <c r="BE70" s="1312">
        <v>2.1100000000000001E-2</v>
      </c>
      <c r="BF70" s="152">
        <v>2.1000000000000001E-2</v>
      </c>
      <c r="BG70" s="152">
        <v>2.0500000000000001E-2</v>
      </c>
      <c r="BH70" s="1312">
        <v>2.0299999999999999E-2</v>
      </c>
      <c r="BI70" s="1312">
        <v>2.01E-2</v>
      </c>
      <c r="BJ70" s="1312">
        <v>1.9800000000000002E-2</v>
      </c>
      <c r="BK70" s="1312">
        <v>1.9699999999999999E-2</v>
      </c>
      <c r="BL70" s="1312">
        <v>1.9699999999999999E-2</v>
      </c>
      <c r="BM70" s="1312">
        <v>1.9900000000000001E-2</v>
      </c>
      <c r="BN70" s="153">
        <v>1.9650000000000001E-2</v>
      </c>
    </row>
    <row r="71" spans="8:66" ht="18.600000000000001" customHeight="1">
      <c r="H71" s="1482" t="s">
        <v>116</v>
      </c>
      <c r="I71" s="149">
        <v>0.44779764098783631</v>
      </c>
      <c r="J71" s="149">
        <v>0.47053499118669911</v>
      </c>
      <c r="K71" s="149">
        <v>0.4967815026520418</v>
      </c>
      <c r="L71" s="149">
        <v>0.5506813291895768</v>
      </c>
      <c r="M71" s="149">
        <v>0.53432010409889397</v>
      </c>
      <c r="N71" s="149">
        <v>0.55837228485015122</v>
      </c>
      <c r="O71" s="149">
        <v>0.47963936889556724</v>
      </c>
      <c r="P71" s="149">
        <v>0.57118181311639826</v>
      </c>
      <c r="Q71" s="149">
        <v>0.56448672667198352</v>
      </c>
      <c r="R71" s="149">
        <v>0.53479251682654083</v>
      </c>
      <c r="S71" s="149">
        <v>0.51722488038277514</v>
      </c>
      <c r="T71" s="149">
        <v>0.61222320637732508</v>
      </c>
      <c r="U71" s="149">
        <v>0.59611446283278902</v>
      </c>
      <c r="V71" s="149">
        <v>0.67372359805031767</v>
      </c>
      <c r="W71" s="149">
        <v>0.58552168815943728</v>
      </c>
      <c r="X71" s="149">
        <v>0.58718241662586368</v>
      </c>
      <c r="Y71" s="149">
        <v>0.57249959254631388</v>
      </c>
      <c r="Z71" s="149">
        <v>0.56607369758576875</v>
      </c>
      <c r="AA71" s="149">
        <v>0.52077881293834405</v>
      </c>
      <c r="AB71" s="149">
        <v>1.169492464539007</v>
      </c>
      <c r="AC71" s="149">
        <v>0.50549999999999995</v>
      </c>
      <c r="AD71" s="149">
        <v>0.53080000000000005</v>
      </c>
      <c r="AE71" s="148">
        <v>0.49419999999999997</v>
      </c>
      <c r="AF71" s="148">
        <v>0.66690000000000005</v>
      </c>
      <c r="AG71" s="161">
        <v>0.5</v>
      </c>
      <c r="AH71" s="161">
        <v>0.48399999999999999</v>
      </c>
      <c r="AI71" s="161">
        <v>0.47399999999999998</v>
      </c>
      <c r="AJ71" s="162">
        <v>0.74399999999999999</v>
      </c>
      <c r="AK71" s="162">
        <v>0.52800000000000002</v>
      </c>
      <c r="AL71" s="162">
        <v>0.51300000000000001</v>
      </c>
      <c r="AM71" s="162">
        <v>0.50700000000000001</v>
      </c>
      <c r="AN71" s="163">
        <v>0.64800000000000002</v>
      </c>
      <c r="AO71" s="163">
        <v>0.53220000000000001</v>
      </c>
      <c r="AP71" s="164">
        <v>0.48470000000000002</v>
      </c>
      <c r="AQ71" s="164">
        <v>0.495</v>
      </c>
      <c r="AR71" s="164">
        <v>0.67379999999999995</v>
      </c>
      <c r="AS71" s="163">
        <v>0.47289999999999999</v>
      </c>
      <c r="AT71" s="163">
        <v>0.46800000000000003</v>
      </c>
      <c r="AU71" s="163">
        <v>0.45600000000000002</v>
      </c>
      <c r="AV71" s="163">
        <v>0.59189999999999998</v>
      </c>
      <c r="AW71" s="163">
        <v>0.41899999999999998</v>
      </c>
      <c r="AX71" s="164">
        <v>0.46400000000000002</v>
      </c>
      <c r="AY71" s="164">
        <v>0.42899999999999999</v>
      </c>
      <c r="AZ71" s="164">
        <v>0.63600000000000001</v>
      </c>
      <c r="BA71" s="163">
        <v>0.35799999999999998</v>
      </c>
      <c r="BB71" s="163">
        <v>0.371</v>
      </c>
      <c r="BC71" s="1313">
        <v>0.39500000000000002</v>
      </c>
      <c r="BD71" s="164">
        <v>0.54200000000000004</v>
      </c>
      <c r="BE71" s="1313">
        <v>0.37</v>
      </c>
      <c r="BF71" s="164">
        <v>0.35830000000000001</v>
      </c>
      <c r="BG71" s="164">
        <v>0.36599999999999999</v>
      </c>
      <c r="BH71" s="1313">
        <v>0.56399999999999995</v>
      </c>
      <c r="BI71" s="1313">
        <v>0.35260000000000002</v>
      </c>
      <c r="BJ71" s="1313">
        <v>0.3856</v>
      </c>
      <c r="BK71" s="1313">
        <v>0.37969999999999998</v>
      </c>
      <c r="BL71" s="1313">
        <v>0.45700000000000002</v>
      </c>
      <c r="BM71" s="1313">
        <v>0.35399999999999998</v>
      </c>
      <c r="BN71" s="165">
        <v>0.36890000000000001</v>
      </c>
    </row>
    <row r="72" spans="8:66" ht="18.600000000000001" customHeight="1">
      <c r="H72" s="1482" t="s">
        <v>117</v>
      </c>
      <c r="I72" s="149">
        <v>0.44779764098783631</v>
      </c>
      <c r="J72" s="149">
        <v>0.45897646094390443</v>
      </c>
      <c r="K72" s="149">
        <v>0.4707956338345623</v>
      </c>
      <c r="L72" s="149">
        <v>0.48774826877710986</v>
      </c>
      <c r="M72" s="149">
        <v>0.53432010409889397</v>
      </c>
      <c r="N72" s="149">
        <v>0.54626115919080509</v>
      </c>
      <c r="O72" s="149">
        <v>0.52275859631763089</v>
      </c>
      <c r="P72" s="149">
        <v>0.53441730054600822</v>
      </c>
      <c r="Q72" s="149">
        <v>0.56448672667198352</v>
      </c>
      <c r="R72" s="149">
        <v>0.54910358839195006</v>
      </c>
      <c r="S72" s="149">
        <v>0.53824706244455311</v>
      </c>
      <c r="T72" s="149">
        <v>0.5556063629309389</v>
      </c>
      <c r="U72" s="149">
        <v>0.59611446283278902</v>
      </c>
      <c r="V72" s="149">
        <v>0.63718797227578294</v>
      </c>
      <c r="W72" s="149">
        <v>0.62128864677657925</v>
      </c>
      <c r="X72" s="149">
        <v>0.61279616358931988</v>
      </c>
      <c r="Y72" s="149">
        <v>0.57249959254631388</v>
      </c>
      <c r="Z72" s="149">
        <v>0.56924520713232341</v>
      </c>
      <c r="AA72" s="149">
        <v>0.55282707753408622</v>
      </c>
      <c r="AB72" s="149">
        <v>0.70231970879393935</v>
      </c>
      <c r="AC72" s="149">
        <v>0.50549999999999995</v>
      </c>
      <c r="AD72" s="149">
        <v>0.51859999999999995</v>
      </c>
      <c r="AE72" s="148">
        <v>0.51</v>
      </c>
      <c r="AF72" s="148">
        <v>0.55230000000000001</v>
      </c>
      <c r="AG72" s="161">
        <v>0.5</v>
      </c>
      <c r="AH72" s="161">
        <v>0.49199999999999999</v>
      </c>
      <c r="AI72" s="166">
        <v>0.48599999999999999</v>
      </c>
      <c r="AJ72" s="162">
        <v>0.54500000000000004</v>
      </c>
      <c r="AK72" s="162">
        <v>0.52800000000000002</v>
      </c>
      <c r="AL72" s="162">
        <v>0.52100000000000002</v>
      </c>
      <c r="AM72" s="162">
        <v>0.51600000000000001</v>
      </c>
      <c r="AN72" s="163">
        <v>0.54900000000000004</v>
      </c>
      <c r="AO72" s="163">
        <v>0.53220000000000001</v>
      </c>
      <c r="AP72" s="164">
        <v>0.50629999999999997</v>
      </c>
      <c r="AQ72" s="164">
        <v>0.503</v>
      </c>
      <c r="AR72" s="164">
        <v>0.54700000000000004</v>
      </c>
      <c r="AS72" s="163">
        <v>0.47289999999999999</v>
      </c>
      <c r="AT72" s="163">
        <v>0.47099999999999997</v>
      </c>
      <c r="AU72" s="163">
        <v>0.46600000000000003</v>
      </c>
      <c r="AV72" s="163">
        <v>0.49719999999999998</v>
      </c>
      <c r="AW72" s="163">
        <v>0.41880000000000001</v>
      </c>
      <c r="AX72" s="164">
        <v>0.441</v>
      </c>
      <c r="AY72" s="164">
        <v>0.437</v>
      </c>
      <c r="AZ72" s="164">
        <v>0.48399999999999999</v>
      </c>
      <c r="BA72" s="164">
        <v>0.35799999999999998</v>
      </c>
      <c r="BB72" s="164">
        <v>0.36399999999999999</v>
      </c>
      <c r="BC72" s="164">
        <v>0.374</v>
      </c>
      <c r="BD72" s="164">
        <v>0.41099999999999998</v>
      </c>
      <c r="BE72" s="1313">
        <v>0.37</v>
      </c>
      <c r="BF72" s="164">
        <v>0.36359999999999998</v>
      </c>
      <c r="BG72" s="164">
        <v>0.36499999999999999</v>
      </c>
      <c r="BH72" s="1313">
        <v>0.40699999999999997</v>
      </c>
      <c r="BI72" s="1313">
        <v>0.35260000000000002</v>
      </c>
      <c r="BJ72" s="1313">
        <v>0.36899999999999999</v>
      </c>
      <c r="BK72" s="1313">
        <v>0.37240000000000001</v>
      </c>
      <c r="BL72" s="1313">
        <v>0.39369999999999999</v>
      </c>
      <c r="BM72" s="1313">
        <v>0.35399999999999998</v>
      </c>
      <c r="BN72" s="165">
        <v>0.36159999999999998</v>
      </c>
    </row>
    <row r="73" spans="8:66" ht="18.600000000000001" customHeight="1">
      <c r="H73" s="1482" t="s">
        <v>118</v>
      </c>
      <c r="I73" s="149">
        <v>7.4136709279424094E-3</v>
      </c>
      <c r="J73" s="149">
        <v>6.6108219261032872E-3</v>
      </c>
      <c r="K73" s="149">
        <v>7.0822922079394213E-3</v>
      </c>
      <c r="L73" s="149">
        <v>8.4526421931263168E-3</v>
      </c>
      <c r="M73" s="149">
        <v>6.2800363179468131E-3</v>
      </c>
      <c r="N73" s="149">
        <v>6.6056477045108577E-3</v>
      </c>
      <c r="O73" s="149">
        <v>8.3788347383087595E-3</v>
      </c>
      <c r="P73" s="149">
        <v>5.4725210806230882E-3</v>
      </c>
      <c r="Q73" s="149">
        <v>5.5027861310038458E-3</v>
      </c>
      <c r="R73" s="149">
        <v>6.0127050790757903E-3</v>
      </c>
      <c r="S73" s="149">
        <v>5.5135621110149165E-3</v>
      </c>
      <c r="T73" s="149">
        <v>4.7144590718731141E-3</v>
      </c>
      <c r="U73" s="149">
        <v>3.4042447706940761E-3</v>
      </c>
      <c r="V73" s="149">
        <v>4.7696663174212383E-3</v>
      </c>
      <c r="W73" s="149">
        <v>2.9586150408899381E-3</v>
      </c>
      <c r="X73" s="149">
        <v>6.6104947747189736E-3</v>
      </c>
      <c r="Y73" s="149">
        <v>1.8231635588737099E-3</v>
      </c>
      <c r="Z73" s="149">
        <v>3.1332022043765793E-3</v>
      </c>
      <c r="AA73" s="149">
        <v>3.1059260537649428E-3</v>
      </c>
      <c r="AB73" s="149">
        <v>6.2407448213374912E-4</v>
      </c>
      <c r="AC73" s="149">
        <v>3.8999999999999998E-3</v>
      </c>
      <c r="AD73" s="149">
        <v>8.0000000000000004E-4</v>
      </c>
      <c r="AE73" s="148">
        <v>2.3999999999999998E-3</v>
      </c>
      <c r="AF73" s="148">
        <v>1E-3</v>
      </c>
      <c r="AG73" s="148">
        <v>2.3E-3</v>
      </c>
      <c r="AH73" s="148">
        <v>1.29327881447642E-3</v>
      </c>
      <c r="AI73" s="148">
        <v>1.6999999999999999E-3</v>
      </c>
      <c r="AJ73" s="150">
        <v>2.9859147555520698E-3</v>
      </c>
      <c r="AK73" s="150">
        <v>2.0757766737496556E-3</v>
      </c>
      <c r="AL73" s="150">
        <v>1.4556636499888647E-3</v>
      </c>
      <c r="AM73" s="150">
        <v>2.0999999999999999E-3</v>
      </c>
      <c r="AN73" s="151">
        <v>2.5000000000000001E-3</v>
      </c>
      <c r="AO73" s="151">
        <v>2.5000000000000001E-3</v>
      </c>
      <c r="AP73" s="152">
        <v>2.8999999999999998E-3</v>
      </c>
      <c r="AQ73" s="152">
        <v>2.2000000000000001E-3</v>
      </c>
      <c r="AR73" s="152">
        <v>2.8999999999999998E-3</v>
      </c>
      <c r="AS73" s="151">
        <v>2E-3</v>
      </c>
      <c r="AT73" s="151">
        <v>2.5000000000000001E-3</v>
      </c>
      <c r="AU73" s="151">
        <v>2E-3</v>
      </c>
      <c r="AV73" s="151">
        <v>5.4000000000000003E-3</v>
      </c>
      <c r="AW73" s="151">
        <v>1.5E-3</v>
      </c>
      <c r="AX73" s="152">
        <v>3.0999999999999999E-3</v>
      </c>
      <c r="AY73" s="152">
        <v>2.7000000000000001E-3</v>
      </c>
      <c r="AZ73" s="152">
        <v>9.7000000000000003E-3</v>
      </c>
      <c r="BA73" s="151">
        <v>6.3E-3</v>
      </c>
      <c r="BB73" s="151">
        <v>5.5999999999999999E-3</v>
      </c>
      <c r="BC73" s="1312">
        <v>3.8E-3</v>
      </c>
      <c r="BD73" s="152">
        <v>1.1299999999999999E-2</v>
      </c>
      <c r="BE73" s="1312">
        <v>3.8E-3</v>
      </c>
      <c r="BF73" s="152">
        <v>4.3E-3</v>
      </c>
      <c r="BG73" s="152">
        <v>4.3E-3</v>
      </c>
      <c r="BH73" s="1312">
        <v>4.7999999999999996E-3</v>
      </c>
      <c r="BI73" s="1312">
        <v>5.4000000000000003E-3</v>
      </c>
      <c r="BJ73" s="1312">
        <v>5.4999999999999997E-3</v>
      </c>
      <c r="BK73" s="1312">
        <v>3.0000000000000001E-3</v>
      </c>
      <c r="BL73" s="1312">
        <v>5.1999999999999998E-3</v>
      </c>
      <c r="BM73" s="1312">
        <v>4.0000000000000001E-3</v>
      </c>
      <c r="BN73" s="153">
        <v>3.8E-3</v>
      </c>
    </row>
    <row r="74" spans="8:66" ht="18.600000000000001" customHeight="1">
      <c r="H74" s="1482" t="s">
        <v>119</v>
      </c>
      <c r="I74" s="149">
        <v>7.4136709279424094E-3</v>
      </c>
      <c r="J74" s="149">
        <v>7.0018873906048992E-3</v>
      </c>
      <c r="K74" s="149">
        <v>7.0381784916106272E-3</v>
      </c>
      <c r="L74" s="149">
        <v>7.4030613164970394E-3</v>
      </c>
      <c r="M74" s="149">
        <v>6.2800363179468131E-3</v>
      </c>
      <c r="N74" s="149">
        <v>6.4195257432143717E-3</v>
      </c>
      <c r="O74" s="149">
        <v>7.0834371446229175E-3</v>
      </c>
      <c r="P74" s="149">
        <v>6.6829291233275519E-3</v>
      </c>
      <c r="Q74" s="149">
        <v>5.5027861310038458E-3</v>
      </c>
      <c r="R74" s="149">
        <v>5.7651136309372812E-3</v>
      </c>
      <c r="S74" s="149">
        <v>5.680067774784938E-3</v>
      </c>
      <c r="T74" s="149">
        <v>5.4312855504165033E-3</v>
      </c>
      <c r="U74" s="149">
        <v>3.4042447706940761E-3</v>
      </c>
      <c r="V74" s="149">
        <v>4.0925753323123454E-3</v>
      </c>
      <c r="W74" s="149">
        <v>3.7030352326026836E-3</v>
      </c>
      <c r="X74" s="149">
        <v>4.4476864275222721E-3</v>
      </c>
      <c r="Y74" s="149">
        <v>1.8231635588737099E-3</v>
      </c>
      <c r="Z74" s="149">
        <v>2.4813970978725996E-3</v>
      </c>
      <c r="AA74" s="149">
        <v>2.6928890075137808E-3</v>
      </c>
      <c r="AB74" s="149">
        <v>2.1595465126818944E-3</v>
      </c>
      <c r="AC74" s="149">
        <v>3.8999999999999998E-3</v>
      </c>
      <c r="AD74" s="149">
        <v>2.3E-3</v>
      </c>
      <c r="AE74" s="148">
        <v>2.3E-3</v>
      </c>
      <c r="AF74" s="148">
        <v>2E-3</v>
      </c>
      <c r="AG74" s="148">
        <v>2.3E-3</v>
      </c>
      <c r="AH74" s="148">
        <v>1.8069609949267755E-3</v>
      </c>
      <c r="AI74" s="148">
        <v>1.8E-3</v>
      </c>
      <c r="AJ74" s="150">
        <v>2.0789485004116702E-3</v>
      </c>
      <c r="AK74" s="150">
        <v>2.0757766737496556E-3</v>
      </c>
      <c r="AL74" s="150">
        <v>1.7827225680786211E-3</v>
      </c>
      <c r="AM74" s="150">
        <v>1.9E-3</v>
      </c>
      <c r="AN74" s="151">
        <v>2E-3</v>
      </c>
      <c r="AO74" s="151">
        <v>2.5000000000000001E-3</v>
      </c>
      <c r="AP74" s="152">
        <v>2.7000000000000001E-3</v>
      </c>
      <c r="AQ74" s="152">
        <v>2.5000000000000001E-3</v>
      </c>
      <c r="AR74" s="152">
        <v>2.5999999999999999E-3</v>
      </c>
      <c r="AS74" s="151">
        <v>2E-3</v>
      </c>
      <c r="AT74" s="151">
        <v>2.2000000000000001E-3</v>
      </c>
      <c r="AU74" s="151">
        <v>2.2000000000000001E-3</v>
      </c>
      <c r="AV74" s="151">
        <v>3.0000000000000001E-3</v>
      </c>
      <c r="AW74" s="151">
        <v>1.5E-3</v>
      </c>
      <c r="AX74" s="152">
        <v>2.3E-3</v>
      </c>
      <c r="AY74" s="152">
        <v>2.3999999999999998E-3</v>
      </c>
      <c r="AZ74" s="152">
        <v>4.3E-3</v>
      </c>
      <c r="BA74" s="151">
        <v>6.3E-3</v>
      </c>
      <c r="BB74" s="151">
        <v>5.8999999999999999E-3</v>
      </c>
      <c r="BC74" s="1312">
        <v>5.1999999999999998E-3</v>
      </c>
      <c r="BD74" s="152">
        <v>6.7000000000000002E-3</v>
      </c>
      <c r="BE74" s="1312">
        <v>3.8E-3</v>
      </c>
      <c r="BF74" s="152">
        <v>4.1000000000000003E-3</v>
      </c>
      <c r="BG74" s="152">
        <v>4.1000000000000003E-3</v>
      </c>
      <c r="BH74" s="1312">
        <v>4.3E-3</v>
      </c>
      <c r="BI74" s="1312">
        <v>5.4000000000000003E-3</v>
      </c>
      <c r="BJ74" s="1312">
        <v>5.4000000000000003E-3</v>
      </c>
      <c r="BK74" s="1312">
        <v>4.5999999999999999E-3</v>
      </c>
      <c r="BL74" s="1312">
        <v>4.7999999999999996E-3</v>
      </c>
      <c r="BM74" s="1312">
        <v>4.0000000000000001E-3</v>
      </c>
      <c r="BN74" s="153">
        <v>3.8999999999999998E-3</v>
      </c>
    </row>
    <row r="75" spans="8:66" ht="18.600000000000001" customHeight="1">
      <c r="H75" s="1482" t="s">
        <v>120</v>
      </c>
      <c r="I75" s="149">
        <v>1.8067142554506217E-2</v>
      </c>
      <c r="J75" s="149">
        <v>1.7642327717916188E-2</v>
      </c>
      <c r="K75" s="149">
        <v>1.8712276685541984E-2</v>
      </c>
      <c r="L75" s="149">
        <v>1.4882761148396579E-2</v>
      </c>
      <c r="M75" s="149">
        <v>1.7018401841799462E-2</v>
      </c>
      <c r="N75" s="149">
        <v>2.0799036542043001E-2</v>
      </c>
      <c r="O75" s="149">
        <v>2.0351522974592889E-2</v>
      </c>
      <c r="P75" s="149">
        <v>1.7678006234649882E-2</v>
      </c>
      <c r="Q75" s="149">
        <v>1.9519122661588843E-2</v>
      </c>
      <c r="R75" s="149">
        <v>1.8801300387909448E-2</v>
      </c>
      <c r="S75" s="149">
        <v>1.8148471847025796E-2</v>
      </c>
      <c r="T75" s="149">
        <v>1.3770908971060924E-2</v>
      </c>
      <c r="U75" s="149">
        <v>1.3867012424308385E-2</v>
      </c>
      <c r="V75" s="149">
        <v>1.3485305225454309E-2</v>
      </c>
      <c r="W75" s="149">
        <v>1.164270316304941E-2</v>
      </c>
      <c r="X75" s="149">
        <v>1.1731168709265358E-2</v>
      </c>
      <c r="Y75" s="149">
        <v>1.1579863108538258E-2</v>
      </c>
      <c r="Z75" s="149">
        <v>1.0220227997019233E-2</v>
      </c>
      <c r="AA75" s="149">
        <v>9.5665501004437003E-3</v>
      </c>
      <c r="AB75" s="149">
        <v>8.5834739514854055E-3</v>
      </c>
      <c r="AC75" s="149">
        <v>8.8000000000000005E-3</v>
      </c>
      <c r="AD75" s="149">
        <v>8.0000000000000002E-3</v>
      </c>
      <c r="AE75" s="149">
        <v>7.6E-3</v>
      </c>
      <c r="AF75" s="149">
        <v>6.8999999999999999E-3</v>
      </c>
      <c r="AG75" s="149">
        <v>7.0000000000000001E-3</v>
      </c>
      <c r="AH75" s="149">
        <v>6.6E-3</v>
      </c>
      <c r="AI75" s="149">
        <v>6.1000000000000004E-3</v>
      </c>
      <c r="AJ75" s="150">
        <v>6.0630972224654809E-3</v>
      </c>
      <c r="AK75" s="150">
        <v>6.0000000000000001E-3</v>
      </c>
      <c r="AL75" s="150">
        <v>5.8999999999999999E-3</v>
      </c>
      <c r="AM75" s="150">
        <v>5.4999999999999997E-3</v>
      </c>
      <c r="AN75" s="151">
        <v>4.8999999999999998E-3</v>
      </c>
      <c r="AO75" s="151">
        <v>5.0000000000000001E-3</v>
      </c>
      <c r="AP75" s="151">
        <v>4.7999999999999996E-3</v>
      </c>
      <c r="AQ75" s="151">
        <v>4.5999999999999999E-3</v>
      </c>
      <c r="AR75" s="151">
        <v>4.1000000000000003E-3</v>
      </c>
      <c r="AS75" s="151">
        <v>4.1999999999999997E-3</v>
      </c>
      <c r="AT75" s="151">
        <v>3.8999999999999998E-3</v>
      </c>
      <c r="AU75" s="151">
        <v>3.5999999999999999E-3</v>
      </c>
      <c r="AV75" s="151">
        <v>3.3E-3</v>
      </c>
      <c r="AW75" s="151">
        <v>3.0999999999999999E-3</v>
      </c>
      <c r="AX75" s="151">
        <v>3.2000000000000002E-3</v>
      </c>
      <c r="AY75" s="151">
        <v>3.2000000000000002E-3</v>
      </c>
      <c r="AZ75" s="151">
        <v>3.3999999999999998E-3</v>
      </c>
      <c r="BA75" s="151">
        <v>4.3E-3</v>
      </c>
      <c r="BB75" s="151">
        <v>4.4000000000000003E-3</v>
      </c>
      <c r="BC75" s="1312">
        <v>4.7999999999999996E-3</v>
      </c>
      <c r="BD75" s="152">
        <v>5.7000000000000002E-3</v>
      </c>
      <c r="BE75" s="1312">
        <v>6.3E-3</v>
      </c>
      <c r="BF75" s="152">
        <v>6.7999999999999996E-3</v>
      </c>
      <c r="BG75" s="152">
        <v>6.7999999999999996E-3</v>
      </c>
      <c r="BH75" s="1312">
        <v>6.4999999999999997E-3</v>
      </c>
      <c r="BI75" s="1312">
        <v>7.6E-3</v>
      </c>
      <c r="BJ75" s="1312">
        <v>7.1999999999999998E-3</v>
      </c>
      <c r="BK75" s="1312">
        <v>7.0000000000000001E-3</v>
      </c>
      <c r="BL75" s="1312">
        <v>6.3E-3</v>
      </c>
      <c r="BM75" s="1312">
        <v>7.3000000000000001E-3</v>
      </c>
      <c r="BN75" s="153">
        <v>6.7000000000000002E-3</v>
      </c>
    </row>
    <row r="76" spans="8:66" ht="18.600000000000001" customHeight="1">
      <c r="H76" s="1482" t="s">
        <v>827</v>
      </c>
      <c r="I76" s="149">
        <v>1.4048749198203976</v>
      </c>
      <c r="J76" s="149">
        <v>1.4334660736450144</v>
      </c>
      <c r="K76" s="149">
        <v>1.293353910977193</v>
      </c>
      <c r="L76" s="149">
        <v>1.6284906549395319</v>
      </c>
      <c r="M76" s="149">
        <v>1.4700463402378425</v>
      </c>
      <c r="N76" s="149">
        <v>1.1995515197264712</v>
      </c>
      <c r="O76" s="149">
        <v>1.1872158451496737</v>
      </c>
      <c r="P76" s="149">
        <v>1.2659895048579</v>
      </c>
      <c r="Q76" s="149">
        <v>1.1703114186851211</v>
      </c>
      <c r="R76" s="149">
        <v>1.1787572769395271</v>
      </c>
      <c r="S76" s="149">
        <v>1.2215006688556487</v>
      </c>
      <c r="T76" s="149">
        <v>1.4574082821602898</v>
      </c>
      <c r="U76" s="149">
        <v>1.4401013503074498</v>
      </c>
      <c r="V76" s="149">
        <v>1.4669095517186754</v>
      </c>
      <c r="W76" s="149">
        <v>1.5868276305450388</v>
      </c>
      <c r="X76" s="149">
        <v>1.6146460253957211</v>
      </c>
      <c r="Y76" s="149">
        <v>1.6559525884608681</v>
      </c>
      <c r="Z76" s="149">
        <v>1.7717576791808871</v>
      </c>
      <c r="AA76" s="149">
        <v>1.8411409450746754</v>
      </c>
      <c r="AB76" s="149">
        <v>1.0427999999999999</v>
      </c>
      <c r="AC76" s="149">
        <v>1.048</v>
      </c>
      <c r="AD76" s="149">
        <v>1.0203</v>
      </c>
      <c r="AE76" s="149">
        <v>1.0306999999999999</v>
      </c>
      <c r="AF76" s="149">
        <v>1.0791999999999999</v>
      </c>
      <c r="AG76" s="149">
        <v>1.3332999999999999</v>
      </c>
      <c r="AH76" s="149">
        <v>1.3554999999999999</v>
      </c>
      <c r="AI76" s="149">
        <v>1.3785000000000001</v>
      </c>
      <c r="AJ76" s="150">
        <v>1.3890716451059033</v>
      </c>
      <c r="AK76" s="150">
        <v>1.3823677068555849</v>
      </c>
      <c r="AL76" s="150">
        <v>1.3280000000000001</v>
      </c>
      <c r="AM76" s="150">
        <v>1.3559000000000001</v>
      </c>
      <c r="AN76" s="151">
        <v>1.4710000000000001</v>
      </c>
      <c r="AO76" s="151">
        <v>1.4136</v>
      </c>
      <c r="AP76" s="151">
        <v>1.4440999999999999</v>
      </c>
      <c r="AQ76" s="151">
        <v>1.4835</v>
      </c>
      <c r="AR76" s="151">
        <v>1.6859</v>
      </c>
      <c r="AS76" s="151">
        <v>1.6234</v>
      </c>
      <c r="AT76" s="151">
        <v>1.7310000000000001</v>
      </c>
      <c r="AU76" s="151">
        <v>1.7777000000000001</v>
      </c>
      <c r="AV76" s="151">
        <v>2.0889000000000002</v>
      </c>
      <c r="AW76" s="163">
        <v>2.1772</v>
      </c>
      <c r="AX76" s="163">
        <v>2.2237</v>
      </c>
      <c r="AY76" s="163">
        <v>2.1974</v>
      </c>
      <c r="AZ76" s="163">
        <v>2.1631999999999998</v>
      </c>
      <c r="BA76" s="163">
        <v>1.9616</v>
      </c>
      <c r="BB76" s="163">
        <v>2.0045999999999999</v>
      </c>
      <c r="BC76" s="1313">
        <v>1.8036000000000001</v>
      </c>
      <c r="BD76" s="164">
        <v>1.7455000000000001</v>
      </c>
      <c r="BE76" s="1313">
        <v>1.587</v>
      </c>
      <c r="BF76" s="164">
        <v>1.484</v>
      </c>
      <c r="BG76" s="164">
        <v>1.456</v>
      </c>
      <c r="BH76" s="1313">
        <v>1.5089999999999999</v>
      </c>
      <c r="BI76" s="1313">
        <v>1.331</v>
      </c>
      <c r="BJ76" s="1313">
        <v>1.385</v>
      </c>
      <c r="BK76" s="1313">
        <v>1.3340000000000001</v>
      </c>
      <c r="BL76" s="1313">
        <v>1.4830000000000001</v>
      </c>
      <c r="BM76" s="1313">
        <v>1.2710999999999999</v>
      </c>
      <c r="BN76" s="165">
        <v>1.3539000000000001</v>
      </c>
    </row>
    <row r="77" spans="8:66" ht="18.600000000000001" customHeight="1">
      <c r="H77" s="1482" t="s">
        <v>828</v>
      </c>
      <c r="I77" s="149"/>
      <c r="J77" s="149"/>
      <c r="K77" s="149"/>
      <c r="L77" s="149"/>
      <c r="M77" s="149"/>
      <c r="N77" s="149"/>
      <c r="O77" s="149"/>
      <c r="P77" s="149"/>
      <c r="Q77" s="149"/>
      <c r="R77" s="149"/>
      <c r="S77" s="149"/>
      <c r="T77" s="149"/>
      <c r="U77" s="149"/>
      <c r="V77" s="149"/>
      <c r="W77" s="149"/>
      <c r="X77" s="149"/>
      <c r="Y77" s="149"/>
      <c r="Z77" s="149"/>
      <c r="AA77" s="149"/>
      <c r="AB77" s="149"/>
      <c r="AC77" s="149">
        <v>1.9798</v>
      </c>
      <c r="AD77" s="149">
        <v>2.1132</v>
      </c>
      <c r="AE77" s="149">
        <v>2.1798999999999999</v>
      </c>
      <c r="AF77" s="149">
        <v>2.3471000000000002</v>
      </c>
      <c r="AG77" s="149">
        <v>2.4182000000000001</v>
      </c>
      <c r="AH77" s="149">
        <v>2.4954000000000001</v>
      </c>
      <c r="AI77" s="149">
        <v>2.6107266857475957</v>
      </c>
      <c r="AJ77" s="150">
        <v>2.6328999999999998</v>
      </c>
      <c r="AK77" s="150">
        <v>2.6436999999999999</v>
      </c>
      <c r="AL77" s="150">
        <v>2.6362649449183495</v>
      </c>
      <c r="AM77" s="150">
        <v>2.7530999999999999</v>
      </c>
      <c r="AN77" s="151">
        <v>3.0179</v>
      </c>
      <c r="AO77" s="151">
        <v>2.9354</v>
      </c>
      <c r="AP77" s="151">
        <v>2.9649999999999999</v>
      </c>
      <c r="AQ77" s="151">
        <v>3.1160999999999999</v>
      </c>
      <c r="AR77" s="151">
        <v>3.4586999999999999</v>
      </c>
      <c r="AS77" s="151">
        <v>3.3651</v>
      </c>
      <c r="AT77" s="151">
        <v>3.6368999999999998</v>
      </c>
      <c r="AU77" s="151">
        <v>3.8159999999999998</v>
      </c>
      <c r="AV77" s="151">
        <v>4.3327999999999998</v>
      </c>
      <c r="AW77" s="163">
        <v>4.5454999999999997</v>
      </c>
      <c r="AX77" s="163">
        <v>4.5136000000000003</v>
      </c>
      <c r="AY77" s="163">
        <v>4.4686000000000003</v>
      </c>
      <c r="AZ77" s="163">
        <v>4.3095999999999997</v>
      </c>
      <c r="BA77" s="163">
        <v>3.5084</v>
      </c>
      <c r="BB77" s="163">
        <v>3.4377</v>
      </c>
      <c r="BC77" s="1313">
        <v>3.1499000000000001</v>
      </c>
      <c r="BD77" s="164">
        <v>2.9729000000000001</v>
      </c>
      <c r="BE77" s="1313">
        <v>2.5939999999999999</v>
      </c>
      <c r="BF77" s="164">
        <v>2.4159999999999999</v>
      </c>
      <c r="BG77" s="164">
        <v>2.3849999999999998</v>
      </c>
      <c r="BH77" s="1313">
        <v>2.5089999999999999</v>
      </c>
      <c r="BI77" s="1313">
        <v>2.1669999999999998</v>
      </c>
      <c r="BJ77" s="1313">
        <v>2.2599999999999998</v>
      </c>
      <c r="BK77" s="1313">
        <v>2.2650000000000001</v>
      </c>
      <c r="BL77" s="1313">
        <v>2.4830000000000001</v>
      </c>
      <c r="BM77" s="1313">
        <v>2.1566999999999998</v>
      </c>
      <c r="BN77" s="165">
        <v>2.3098000000000001</v>
      </c>
    </row>
    <row r="78" spans="8:66" ht="18.600000000000001" customHeight="1">
      <c r="H78" s="1482" t="s">
        <v>121</v>
      </c>
      <c r="I78" s="149"/>
      <c r="J78" s="149"/>
      <c r="K78" s="149"/>
      <c r="L78" s="149"/>
      <c r="M78" s="149"/>
      <c r="N78" s="149"/>
      <c r="O78" s="149"/>
      <c r="P78" s="149">
        <v>0.15377111536967833</v>
      </c>
      <c r="Q78" s="149">
        <v>0.15265452416248701</v>
      </c>
      <c r="R78" s="149">
        <v>0.1539060805626295</v>
      </c>
      <c r="S78" s="149">
        <v>0.15583828020099008</v>
      </c>
      <c r="T78" s="149">
        <v>0.15534167925042036</v>
      </c>
      <c r="U78" s="149">
        <v>0.15857955501964471</v>
      </c>
      <c r="V78" s="149">
        <v>0.15855492145307193</v>
      </c>
      <c r="W78" s="149">
        <v>0.15735413900392509</v>
      </c>
      <c r="X78" s="149">
        <v>0.15482486382104937</v>
      </c>
      <c r="Y78" s="149">
        <v>0.15305396887431916</v>
      </c>
      <c r="Z78" s="149">
        <v>0.15111122254647377</v>
      </c>
      <c r="AA78" s="149">
        <v>0.15216499468720776</v>
      </c>
      <c r="AB78" s="149">
        <v>0.1527</v>
      </c>
      <c r="AC78" s="149">
        <v>0.15679999999999999</v>
      </c>
      <c r="AD78" s="149">
        <v>0.1535</v>
      </c>
      <c r="AE78" s="149">
        <v>0.15390000000000001</v>
      </c>
      <c r="AF78" s="149">
        <v>0.15229999999999999</v>
      </c>
      <c r="AG78" s="149">
        <v>0.15094187106450063</v>
      </c>
      <c r="AH78" s="149">
        <v>0.1512</v>
      </c>
      <c r="AI78" s="149">
        <v>0.14910000000000001</v>
      </c>
      <c r="AJ78" s="150">
        <v>0.14599999999999999</v>
      </c>
      <c r="AK78" s="150">
        <v>0.14760000000000001</v>
      </c>
      <c r="AL78" s="150">
        <v>0.15038990633410407</v>
      </c>
      <c r="AM78" s="150">
        <v>0.1525</v>
      </c>
      <c r="AN78" s="151">
        <v>0.14480000000000001</v>
      </c>
      <c r="AO78" s="151">
        <v>0.14080000000000001</v>
      </c>
      <c r="AP78" s="151">
        <v>0.1424</v>
      </c>
      <c r="AQ78" s="150">
        <v>0.14649999999999999</v>
      </c>
      <c r="AR78" s="150">
        <v>0.15279999999999999</v>
      </c>
      <c r="AS78" s="150">
        <v>0.16039999999999999</v>
      </c>
      <c r="AT78" s="150">
        <v>0.16070000000000001</v>
      </c>
      <c r="AU78" s="150">
        <v>0.16120000000000001</v>
      </c>
      <c r="AV78" s="151">
        <v>0.15770000000000001</v>
      </c>
      <c r="AW78" s="150">
        <v>0.15920000000000001</v>
      </c>
      <c r="AX78" s="150">
        <v>0.15629999999999999</v>
      </c>
      <c r="AY78" s="150">
        <v>0.1545</v>
      </c>
      <c r="AZ78" s="150">
        <v>0.16159999999999999</v>
      </c>
      <c r="BA78" s="150">
        <v>0.16839999999999999</v>
      </c>
      <c r="BB78" s="150">
        <v>0.1699</v>
      </c>
      <c r="BC78" s="1314">
        <v>0.16789999999999999</v>
      </c>
      <c r="BD78" s="156">
        <v>0.1673</v>
      </c>
      <c r="BE78" s="1314">
        <v>0.1656</v>
      </c>
      <c r="BF78" s="156">
        <v>0.1663</v>
      </c>
      <c r="BG78" s="156">
        <v>0.16739999999999999</v>
      </c>
      <c r="BH78" s="1314">
        <v>0.1643</v>
      </c>
      <c r="BI78" s="1314">
        <v>0.1658</v>
      </c>
      <c r="BJ78" s="1314">
        <v>0.16400000000000001</v>
      </c>
      <c r="BK78" s="1314">
        <v>0.16270000000000001</v>
      </c>
      <c r="BL78" s="1314">
        <v>0.16200000000000001</v>
      </c>
      <c r="BM78" s="1314">
        <v>0.15759999999999999</v>
      </c>
      <c r="BN78" s="157">
        <v>0.15909999999999999</v>
      </c>
    </row>
    <row r="79" spans="8:66" ht="18.600000000000001" customHeight="1">
      <c r="H79" s="1861" t="s">
        <v>122</v>
      </c>
      <c r="I79" s="167"/>
      <c r="J79" s="167"/>
      <c r="K79" s="167"/>
      <c r="L79" s="167"/>
      <c r="M79" s="167"/>
      <c r="N79" s="167"/>
      <c r="O79" s="167"/>
      <c r="P79" s="167">
        <v>0.12784247061894702</v>
      </c>
      <c r="Q79" s="167">
        <v>0.12873535605301956</v>
      </c>
      <c r="R79" s="167">
        <v>0.13024679297096403</v>
      </c>
      <c r="S79" s="167">
        <v>0.1323495069190995</v>
      </c>
      <c r="T79" s="167">
        <v>0.13185932438625947</v>
      </c>
      <c r="U79" s="167">
        <v>0.1382125117036368</v>
      </c>
      <c r="V79" s="167">
        <v>0.13824848457625372</v>
      </c>
      <c r="W79" s="167">
        <v>0.13713129936126262</v>
      </c>
      <c r="X79" s="167">
        <v>0.13469810040840732</v>
      </c>
      <c r="Y79" s="167">
        <v>0.13547676398787464</v>
      </c>
      <c r="Z79" s="167">
        <v>0.13378876470691362</v>
      </c>
      <c r="AA79" s="167">
        <v>0.13514571320095095</v>
      </c>
      <c r="AB79" s="167">
        <v>0.14249999999999999</v>
      </c>
      <c r="AC79" s="167">
        <v>0.14849999999999999</v>
      </c>
      <c r="AD79" s="167">
        <v>0.14649999999999999</v>
      </c>
      <c r="AE79" s="167">
        <v>0.14760000000000001</v>
      </c>
      <c r="AF79" s="167">
        <v>0.14599999999999999</v>
      </c>
      <c r="AG79" s="167">
        <v>0.14609870648002177</v>
      </c>
      <c r="AH79" s="167">
        <v>0.1457</v>
      </c>
      <c r="AI79" s="149">
        <v>0.14380000000000001</v>
      </c>
      <c r="AJ79" s="150">
        <v>0.13969999999999999</v>
      </c>
      <c r="AK79" s="150">
        <v>0.1411</v>
      </c>
      <c r="AL79" s="150">
        <v>0.14230000000000001</v>
      </c>
      <c r="AM79" s="150">
        <v>0.14349999999999999</v>
      </c>
      <c r="AN79" s="151">
        <v>0.1358</v>
      </c>
      <c r="AO79" s="151">
        <v>0.13020000000000001</v>
      </c>
      <c r="AP79" s="151">
        <v>0.12909999999999999</v>
      </c>
      <c r="AQ79" s="150">
        <v>0.13059999999999999</v>
      </c>
      <c r="AR79" s="150">
        <v>0.13300000000000001</v>
      </c>
      <c r="AS79" s="168">
        <v>0.13789999999999999</v>
      </c>
      <c r="AT79" s="168">
        <v>0.13730000000000001</v>
      </c>
      <c r="AU79" s="168">
        <v>0.13919999999999999</v>
      </c>
      <c r="AV79" s="169">
        <v>0.1346</v>
      </c>
      <c r="AW79" s="168">
        <v>0.1343</v>
      </c>
      <c r="AX79" s="168">
        <v>0.1293</v>
      </c>
      <c r="AY79" s="168">
        <v>0.12620000000000001</v>
      </c>
      <c r="AZ79" s="168">
        <v>0.13239999999999999</v>
      </c>
      <c r="BA79" s="168">
        <v>0.1366</v>
      </c>
      <c r="BB79" s="168">
        <v>0.13800000000000001</v>
      </c>
      <c r="BC79" s="1316">
        <v>0.13739999999999999</v>
      </c>
      <c r="BD79" s="1456">
        <v>0.13589999999999999</v>
      </c>
      <c r="BE79" s="1316">
        <v>0.13420000000000001</v>
      </c>
      <c r="BF79" s="1456">
        <v>0.13600000000000001</v>
      </c>
      <c r="BG79" s="1456">
        <v>0.1384</v>
      </c>
      <c r="BH79" s="1316">
        <v>0.1353</v>
      </c>
      <c r="BI79" s="1316">
        <v>0.13700000000000001</v>
      </c>
      <c r="BJ79" s="1316">
        <v>0.13769999999999999</v>
      </c>
      <c r="BK79" s="1316">
        <v>0.13830000000000001</v>
      </c>
      <c r="BL79" s="1316">
        <v>0.13819999999999999</v>
      </c>
      <c r="BM79" s="1316">
        <v>0.13639999999999999</v>
      </c>
      <c r="BN79" s="1711">
        <v>0.13739999999999999</v>
      </c>
    </row>
    <row r="80" spans="8:66" ht="15" customHeight="1">
      <c r="H80" s="1600"/>
      <c r="I80" s="1601"/>
      <c r="J80" s="1601"/>
      <c r="K80" s="1601"/>
      <c r="L80" s="1601"/>
      <c r="M80" s="1601"/>
      <c r="N80" s="1601"/>
      <c r="O80" s="1601"/>
      <c r="P80" s="1601"/>
      <c r="Q80" s="1601"/>
      <c r="R80" s="1601"/>
      <c r="S80" s="1601"/>
      <c r="T80" s="1601"/>
      <c r="U80" s="1601"/>
      <c r="V80" s="1601"/>
      <c r="W80" s="1601"/>
      <c r="X80" s="1601"/>
      <c r="Y80" s="1601"/>
      <c r="Z80" s="1601"/>
      <c r="AA80" s="1601"/>
      <c r="AB80" s="1601"/>
      <c r="AC80" s="1601"/>
      <c r="AD80" s="1601"/>
      <c r="AE80" s="1601"/>
      <c r="AF80" s="1601"/>
      <c r="AG80" s="1601"/>
      <c r="AH80" s="1601"/>
      <c r="AI80" s="149"/>
      <c r="AJ80" s="150"/>
      <c r="AK80" s="150"/>
      <c r="AL80" s="150"/>
      <c r="AM80" s="150"/>
      <c r="AN80" s="151"/>
      <c r="AO80" s="151"/>
      <c r="AP80" s="151"/>
      <c r="AQ80" s="150"/>
      <c r="AR80" s="150"/>
      <c r="AS80" s="1602"/>
      <c r="AT80" s="1602"/>
      <c r="AU80" s="1602"/>
      <c r="AV80" s="1603"/>
      <c r="AW80" s="1602"/>
      <c r="AX80" s="1602"/>
      <c r="AY80" s="1602"/>
      <c r="AZ80" s="1602"/>
      <c r="BA80" s="1602"/>
      <c r="BB80" s="1602"/>
      <c r="BC80" s="1604"/>
      <c r="BD80" s="1605"/>
      <c r="BE80" s="1604"/>
      <c r="BF80" s="1605"/>
      <c r="BG80" s="1605"/>
      <c r="BH80" s="1605"/>
      <c r="BI80" s="1605"/>
      <c r="BJ80" s="1605"/>
      <c r="BK80" s="1605"/>
      <c r="BL80" s="1605"/>
      <c r="BM80" s="1605"/>
      <c r="BN80" s="1605"/>
    </row>
    <row r="81" spans="8:66" ht="18.600000000000001" customHeight="1">
      <c r="H81" s="135"/>
      <c r="I81" s="136"/>
      <c r="J81" s="136"/>
      <c r="K81" s="136"/>
      <c r="L81" s="136"/>
      <c r="M81" s="136"/>
      <c r="N81" s="136"/>
      <c r="O81" s="136"/>
      <c r="P81" s="136"/>
      <c r="Q81" s="136"/>
      <c r="R81" s="136"/>
      <c r="S81" s="136"/>
      <c r="T81" s="136"/>
      <c r="U81" s="136"/>
      <c r="V81" s="136"/>
      <c r="W81" s="136"/>
      <c r="X81" s="136"/>
      <c r="Y81" s="136"/>
      <c r="Z81" s="136"/>
      <c r="AA81" s="136"/>
      <c r="AB81" s="136"/>
      <c r="AC81" s="137"/>
      <c r="AD81" s="137"/>
      <c r="AE81" s="137"/>
      <c r="AF81" s="137"/>
      <c r="AG81" s="137"/>
      <c r="AH81" s="137"/>
      <c r="AI81" s="137"/>
      <c r="AJ81" s="138"/>
      <c r="AK81" s="138"/>
      <c r="AL81" s="138"/>
      <c r="AM81" s="138"/>
      <c r="AN81" s="138"/>
      <c r="AO81" s="139"/>
      <c r="AP81" s="139"/>
      <c r="AQ81" s="139"/>
      <c r="AR81" s="139"/>
      <c r="AS81" s="138"/>
      <c r="AT81" s="138"/>
      <c r="AU81" s="139"/>
      <c r="AV81" s="139"/>
      <c r="AW81" s="139"/>
      <c r="AX81" s="139"/>
      <c r="AY81" s="139"/>
      <c r="AZ81" s="139"/>
      <c r="BA81" s="138"/>
      <c r="BB81" s="139"/>
      <c r="BC81" s="139"/>
      <c r="BD81" s="139"/>
      <c r="BE81" s="139"/>
      <c r="BF81" s="139"/>
      <c r="BG81" s="139"/>
      <c r="BH81" s="139"/>
      <c r="BI81" s="139"/>
      <c r="BJ81" s="139"/>
      <c r="BK81" s="139"/>
      <c r="BL81" s="139"/>
      <c r="BM81" s="139"/>
      <c r="BN81" s="139"/>
    </row>
    <row r="82" spans="8:66" ht="19.5" customHeight="1">
      <c r="H82" s="140" t="s">
        <v>107</v>
      </c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  <c r="Y82" s="141"/>
      <c r="Z82" s="141"/>
      <c r="AA82" s="141"/>
      <c r="AB82" s="141"/>
      <c r="AC82" s="142"/>
      <c r="AD82" s="142"/>
      <c r="AE82" s="142"/>
      <c r="AF82" s="142"/>
      <c r="AG82" s="142"/>
      <c r="AH82" s="142"/>
      <c r="AI82" s="142"/>
      <c r="AJ82" s="143"/>
      <c r="AK82" s="143"/>
      <c r="AL82" s="143"/>
      <c r="AM82" s="143"/>
      <c r="AN82" s="144"/>
      <c r="AO82" s="144"/>
      <c r="AP82" s="144"/>
      <c r="AQ82" s="144"/>
      <c r="AR82" s="145"/>
      <c r="AS82" s="146"/>
      <c r="AT82" s="146"/>
      <c r="AU82" s="147"/>
      <c r="AV82" s="147"/>
      <c r="AW82" s="147"/>
      <c r="AX82" s="147"/>
      <c r="AY82" s="147"/>
      <c r="AZ82" s="147"/>
      <c r="BA82" s="146"/>
      <c r="BB82" s="147"/>
      <c r="BC82" s="147"/>
      <c r="BD82" s="147"/>
      <c r="BE82" s="147"/>
      <c r="BF82" s="147"/>
      <c r="BG82" s="1552"/>
      <c r="BH82" s="1552"/>
      <c r="BI82" s="1552"/>
      <c r="BJ82" s="1552"/>
      <c r="BK82" s="1552"/>
      <c r="BL82" s="1552"/>
      <c r="BM82" s="1552"/>
      <c r="BN82" s="1552"/>
    </row>
    <row r="83" spans="8:66" ht="19.5" customHeight="1" thickBot="1">
      <c r="H83" s="77" t="s">
        <v>6</v>
      </c>
      <c r="I83" s="78" t="s">
        <v>40</v>
      </c>
      <c r="J83" s="78" t="s">
        <v>41</v>
      </c>
      <c r="K83" s="78" t="s">
        <v>42</v>
      </c>
      <c r="L83" s="78" t="s">
        <v>43</v>
      </c>
      <c r="M83" s="78" t="s">
        <v>44</v>
      </c>
      <c r="N83" s="78" t="s">
        <v>45</v>
      </c>
      <c r="O83" s="78" t="s">
        <v>46</v>
      </c>
      <c r="P83" s="78" t="s">
        <v>47</v>
      </c>
      <c r="Q83" s="78" t="s">
        <v>48</v>
      </c>
      <c r="R83" s="78" t="s">
        <v>49</v>
      </c>
      <c r="S83" s="78" t="s">
        <v>50</v>
      </c>
      <c r="T83" s="78" t="s">
        <v>51</v>
      </c>
      <c r="U83" s="78" t="s">
        <v>52</v>
      </c>
      <c r="V83" s="78" t="s">
        <v>53</v>
      </c>
      <c r="W83" s="78" t="s">
        <v>54</v>
      </c>
      <c r="X83" s="78" t="s">
        <v>55</v>
      </c>
      <c r="Y83" s="78" t="s">
        <v>56</v>
      </c>
      <c r="Z83" s="78" t="s">
        <v>57</v>
      </c>
      <c r="AA83" s="78" t="s">
        <v>58</v>
      </c>
      <c r="AB83" s="78" t="s">
        <v>59</v>
      </c>
      <c r="AC83" s="78" t="s">
        <v>60</v>
      </c>
      <c r="AD83" s="78" t="s">
        <v>61</v>
      </c>
      <c r="AE83" s="78" t="s">
        <v>62</v>
      </c>
      <c r="AF83" s="78" t="s">
        <v>63</v>
      </c>
      <c r="AG83" s="78" t="s">
        <v>64</v>
      </c>
      <c r="AH83" s="78" t="s">
        <v>65</v>
      </c>
      <c r="AI83" s="78" t="s">
        <v>66</v>
      </c>
      <c r="AJ83" s="78" t="s">
        <v>67</v>
      </c>
      <c r="AK83" s="78" t="s">
        <v>68</v>
      </c>
      <c r="AL83" s="78" t="s">
        <v>69</v>
      </c>
      <c r="AM83" s="79" t="s">
        <v>70</v>
      </c>
      <c r="AN83" s="79" t="s">
        <v>71</v>
      </c>
      <c r="AO83" s="79" t="s">
        <v>72</v>
      </c>
      <c r="AP83" s="79" t="s">
        <v>73</v>
      </c>
      <c r="AQ83" s="79" t="s">
        <v>74</v>
      </c>
      <c r="AR83" s="80" t="s">
        <v>75</v>
      </c>
      <c r="AS83" s="79" t="s">
        <v>76</v>
      </c>
      <c r="AT83" s="170" t="s">
        <v>77</v>
      </c>
      <c r="AU83" s="171" t="s">
        <v>78</v>
      </c>
      <c r="AV83" s="171" t="s">
        <v>79</v>
      </c>
      <c r="AW83" s="171" t="s">
        <v>80</v>
      </c>
      <c r="AX83" s="79" t="s">
        <v>81</v>
      </c>
      <c r="AY83" s="79" t="s">
        <v>82</v>
      </c>
      <c r="AZ83" s="79" t="s">
        <v>83</v>
      </c>
      <c r="BA83" s="81" t="str">
        <f>BA9</f>
        <v>1Q23</v>
      </c>
      <c r="BB83" s="81" t="str">
        <f t="shared" ref="BB83:BK83" si="3">BB9</f>
        <v>2Q23</v>
      </c>
      <c r="BC83" s="81" t="str">
        <f t="shared" si="3"/>
        <v>3Q23</v>
      </c>
      <c r="BD83" s="81" t="str">
        <f t="shared" si="3"/>
        <v>4Q23</v>
      </c>
      <c r="BE83" s="81" t="str">
        <f t="shared" si="3"/>
        <v>1Q24</v>
      </c>
      <c r="BF83" s="81" t="str">
        <f t="shared" si="3"/>
        <v>2Q24</v>
      </c>
      <c r="BG83" s="81" t="str">
        <f t="shared" si="3"/>
        <v>3Q24</v>
      </c>
      <c r="BH83" s="81" t="str">
        <f t="shared" si="3"/>
        <v>4Q24</v>
      </c>
      <c r="BI83" s="81" t="str">
        <f t="shared" si="3"/>
        <v>1Q25</v>
      </c>
      <c r="BJ83" s="81" t="str">
        <f t="shared" si="3"/>
        <v>2Q25</v>
      </c>
      <c r="BK83" s="81" t="str">
        <f t="shared" si="3"/>
        <v>3Q25</v>
      </c>
      <c r="BL83" s="81" t="str">
        <f t="shared" ref="BL83:BN83" si="4">BL9</f>
        <v>4Q25</v>
      </c>
      <c r="BM83" s="1778" t="str">
        <f t="shared" si="4"/>
        <v>1Q26</v>
      </c>
      <c r="BN83" s="1778" t="str">
        <f t="shared" si="4"/>
        <v>2Q26(E)</v>
      </c>
    </row>
    <row r="84" spans="8:66" ht="19.5" customHeight="1">
      <c r="H84" s="1482" t="s">
        <v>108</v>
      </c>
      <c r="I84" s="149">
        <v>7.9000000000000008E-3</v>
      </c>
      <c r="J84" s="149">
        <v>7.1999999999999998E-3</v>
      </c>
      <c r="K84" s="149">
        <v>4.7999999999999996E-3</v>
      </c>
      <c r="L84" s="149">
        <v>2.3999999999999998E-3</v>
      </c>
      <c r="M84" s="149">
        <v>4.4999999999999997E-3</v>
      </c>
      <c r="N84" s="149">
        <v>8.9999999999999998E-4</v>
      </c>
      <c r="O84" s="149">
        <v>4.4999999999999997E-3</v>
      </c>
      <c r="P84" s="149">
        <v>2.5999999999999999E-3</v>
      </c>
      <c r="Q84" s="149">
        <v>3.7000000000000002E-3</v>
      </c>
      <c r="R84" s="149">
        <v>4.3E-3</v>
      </c>
      <c r="S84" s="149">
        <v>5.1999999999999998E-3</v>
      </c>
      <c r="T84" s="149">
        <v>2.2000000000000001E-3</v>
      </c>
      <c r="U84" s="149">
        <v>6.7999999999999996E-3</v>
      </c>
      <c r="V84" s="149">
        <v>3.5999999999999999E-3</v>
      </c>
      <c r="W84" s="149">
        <v>3.3E-3</v>
      </c>
      <c r="X84" s="149">
        <v>2E-3</v>
      </c>
      <c r="Y84" s="149">
        <v>5.3E-3</v>
      </c>
      <c r="Z84" s="149">
        <v>4.7999999999999996E-3</v>
      </c>
      <c r="AA84" s="149">
        <v>5.5999999999999999E-3</v>
      </c>
      <c r="AB84" s="172" t="s">
        <v>123</v>
      </c>
      <c r="AC84" s="149">
        <v>8.6E-3</v>
      </c>
      <c r="AD84" s="149">
        <v>7.0000000000000001E-3</v>
      </c>
      <c r="AE84" s="148">
        <v>7.7999999999999996E-3</v>
      </c>
      <c r="AF84" s="148">
        <v>4.1000000000000003E-3</v>
      </c>
      <c r="AG84" s="148">
        <v>8.2000000000000007E-3</v>
      </c>
      <c r="AH84" s="148">
        <v>7.7000000000000002E-3</v>
      </c>
      <c r="AI84" s="148">
        <v>8.2000000000000007E-3</v>
      </c>
      <c r="AJ84" s="150">
        <v>2.0135086395357809E-3</v>
      </c>
      <c r="AK84" s="150">
        <v>6.4000000000000003E-3</v>
      </c>
      <c r="AL84" s="150">
        <v>7.9000000000000008E-3</v>
      </c>
      <c r="AM84" s="150">
        <v>7.4000000000000003E-3</v>
      </c>
      <c r="AN84" s="151">
        <v>4.4999999999999997E-3</v>
      </c>
      <c r="AO84" s="151">
        <v>5.8999999999999999E-3</v>
      </c>
      <c r="AP84" s="152">
        <v>6.4999999999999997E-3</v>
      </c>
      <c r="AQ84" s="152">
        <v>6.0000000000000001E-3</v>
      </c>
      <c r="AR84" s="152">
        <v>3.8E-3</v>
      </c>
      <c r="AS84" s="151">
        <v>6.3E-3</v>
      </c>
      <c r="AT84" s="151">
        <v>6.4999999999999997E-3</v>
      </c>
      <c r="AU84" s="151">
        <v>6.6E-3</v>
      </c>
      <c r="AV84" s="151">
        <v>2.8E-3</v>
      </c>
      <c r="AW84" s="151">
        <v>8.0999999999999996E-3</v>
      </c>
      <c r="AX84" s="152">
        <v>6.0000000000000001E-3</v>
      </c>
      <c r="AY84" s="152">
        <v>6.1000000000000004E-3</v>
      </c>
      <c r="AZ84" s="152">
        <v>1.6000000000000001E-3</v>
      </c>
      <c r="BA84" s="151">
        <v>7.3000000000000001E-3</v>
      </c>
      <c r="BB84" s="151">
        <v>7.1000000000000004E-3</v>
      </c>
      <c r="BC84" s="1312">
        <v>7.1999999999999998E-3</v>
      </c>
      <c r="BD84" s="152">
        <v>2.5999999999999999E-3</v>
      </c>
      <c r="BE84" s="1312">
        <v>2.8E-3</v>
      </c>
      <c r="BF84" s="152">
        <v>8.0000000000000002E-3</v>
      </c>
      <c r="BG84" s="152">
        <v>7.7000000000000002E-3</v>
      </c>
      <c r="BH84" s="1312">
        <v>4.4000000000000003E-3</v>
      </c>
      <c r="BI84" s="1312">
        <v>7.3000000000000001E-3</v>
      </c>
      <c r="BJ84" s="1312">
        <v>8.0999999999999996E-3</v>
      </c>
      <c r="BK84" s="1312">
        <v>8.0999999999999996E-3</v>
      </c>
      <c r="BL84" s="1312">
        <v>3.3E-3</v>
      </c>
      <c r="BM84" s="1312">
        <v>7.4999999999999997E-3</v>
      </c>
      <c r="BN84" s="153">
        <v>7.3000000000000001E-3</v>
      </c>
    </row>
    <row r="85" spans="8:66" ht="19.5" customHeight="1">
      <c r="H85" s="1482" t="s">
        <v>109</v>
      </c>
      <c r="I85" s="149">
        <v>7.9000000000000008E-3</v>
      </c>
      <c r="J85" s="149">
        <v>7.4999999999999997E-3</v>
      </c>
      <c r="K85" s="149">
        <v>6.6E-3</v>
      </c>
      <c r="L85" s="149">
        <v>5.5999999999999999E-3</v>
      </c>
      <c r="M85" s="149">
        <v>4.4999999999999997E-3</v>
      </c>
      <c r="N85" s="149">
        <v>2.7000000000000001E-3</v>
      </c>
      <c r="O85" s="149">
        <v>3.3E-3</v>
      </c>
      <c r="P85" s="149">
        <v>3.0999999999999999E-3</v>
      </c>
      <c r="Q85" s="149">
        <v>3.7000000000000002E-3</v>
      </c>
      <c r="R85" s="149">
        <v>4.0000000000000001E-3</v>
      </c>
      <c r="S85" s="149">
        <v>4.4000000000000003E-3</v>
      </c>
      <c r="T85" s="149">
        <v>3.8E-3</v>
      </c>
      <c r="U85" s="149">
        <v>6.7999999999999996E-3</v>
      </c>
      <c r="V85" s="149">
        <v>5.1999999999999998E-3</v>
      </c>
      <c r="W85" s="149">
        <v>4.5999999999999999E-3</v>
      </c>
      <c r="X85" s="149">
        <v>3.8999999999999998E-3</v>
      </c>
      <c r="Y85" s="149">
        <v>5.3E-3</v>
      </c>
      <c r="Z85" s="149">
        <v>5.0000000000000001E-3</v>
      </c>
      <c r="AA85" s="149">
        <v>5.1999999999999998E-3</v>
      </c>
      <c r="AB85" s="149">
        <v>3.2000000000000002E-3</v>
      </c>
      <c r="AC85" s="149">
        <v>8.6E-3</v>
      </c>
      <c r="AD85" s="149">
        <v>7.7999999999999996E-3</v>
      </c>
      <c r="AE85" s="148">
        <v>7.7999999999999996E-3</v>
      </c>
      <c r="AF85" s="148">
        <v>6.7999999999999996E-3</v>
      </c>
      <c r="AG85" s="148">
        <v>8.2000000000000007E-3</v>
      </c>
      <c r="AH85" s="148">
        <v>8.0000000000000002E-3</v>
      </c>
      <c r="AI85" s="148">
        <v>8.0000000000000002E-3</v>
      </c>
      <c r="AJ85" s="150">
        <v>6.5111480642332589E-3</v>
      </c>
      <c r="AK85" s="150">
        <v>6.4000000000000003E-3</v>
      </c>
      <c r="AL85" s="150">
        <v>7.1999999999999998E-3</v>
      </c>
      <c r="AM85" s="150">
        <v>7.3000000000000001E-3</v>
      </c>
      <c r="AN85" s="151">
        <v>6.4999999999999997E-3</v>
      </c>
      <c r="AO85" s="151">
        <v>5.8999999999999999E-3</v>
      </c>
      <c r="AP85" s="152">
        <v>6.1999999999999998E-3</v>
      </c>
      <c r="AQ85" s="152">
        <v>6.1000000000000004E-3</v>
      </c>
      <c r="AR85" s="152">
        <v>5.4999999999999997E-3</v>
      </c>
      <c r="AS85" s="151">
        <v>6.3E-3</v>
      </c>
      <c r="AT85" s="151">
        <v>6.4000000000000003E-3</v>
      </c>
      <c r="AU85" s="151">
        <v>6.4999999999999997E-3</v>
      </c>
      <c r="AV85" s="151">
        <v>5.4999999999999997E-3</v>
      </c>
      <c r="AW85" s="151">
        <v>8.0999999999999996E-3</v>
      </c>
      <c r="AX85" s="152">
        <v>7.0000000000000001E-3</v>
      </c>
      <c r="AY85" s="152">
        <v>6.7000000000000002E-3</v>
      </c>
      <c r="AZ85" s="152">
        <v>5.4000000000000003E-3</v>
      </c>
      <c r="BA85" s="151">
        <v>7.3000000000000001E-3</v>
      </c>
      <c r="BB85" s="151">
        <v>7.1999999999999998E-3</v>
      </c>
      <c r="BC85" s="1312">
        <v>7.1999999999999998E-3</v>
      </c>
      <c r="BD85" s="152">
        <v>6.0000000000000001E-3</v>
      </c>
      <c r="BE85" s="1312">
        <v>2.8E-3</v>
      </c>
      <c r="BF85" s="152">
        <v>5.4000000000000003E-3</v>
      </c>
      <c r="BG85" s="152">
        <v>6.1999999999999998E-3</v>
      </c>
      <c r="BH85" s="1312">
        <v>5.7000000000000002E-3</v>
      </c>
      <c r="BI85" s="1312">
        <v>7.3000000000000001E-3</v>
      </c>
      <c r="BJ85" s="1312">
        <v>7.7000000000000002E-3</v>
      </c>
      <c r="BK85" s="1312">
        <v>7.7999999999999996E-3</v>
      </c>
      <c r="BL85" s="1312">
        <v>6.7000000000000002E-3</v>
      </c>
      <c r="BM85" s="1312">
        <v>7.4999999999999997E-3</v>
      </c>
      <c r="BN85" s="153">
        <v>7.4000000000000003E-3</v>
      </c>
    </row>
    <row r="86" spans="8:66" ht="19.5" customHeight="1">
      <c r="H86" s="1482" t="s">
        <v>124</v>
      </c>
      <c r="I86" s="149">
        <v>0.111</v>
      </c>
      <c r="J86" s="149">
        <v>9.98E-2</v>
      </c>
      <c r="K86" s="149">
        <v>6.6400000000000001E-2</v>
      </c>
      <c r="L86" s="149">
        <v>3.15E-2</v>
      </c>
      <c r="M86" s="149">
        <v>5.7799999999999997E-2</v>
      </c>
      <c r="N86" s="149">
        <v>1.18E-2</v>
      </c>
      <c r="O86" s="149">
        <v>5.8700000000000002E-2</v>
      </c>
      <c r="P86" s="149">
        <v>3.3099999999999997E-2</v>
      </c>
      <c r="Q86" s="149">
        <v>4.7199999999999999E-2</v>
      </c>
      <c r="R86" s="149">
        <v>5.45E-2</v>
      </c>
      <c r="S86" s="149">
        <v>6.4500000000000002E-2</v>
      </c>
      <c r="T86" s="149">
        <v>2.7E-2</v>
      </c>
      <c r="U86" s="149">
        <v>8.6099999999999996E-2</v>
      </c>
      <c r="V86" s="149">
        <v>4.5499999999999999E-2</v>
      </c>
      <c r="W86" s="149">
        <v>4.1500000000000002E-2</v>
      </c>
      <c r="X86" s="149">
        <v>2.53E-2</v>
      </c>
      <c r="Y86" s="149">
        <v>6.7900000000000002E-2</v>
      </c>
      <c r="Z86" s="149">
        <v>6.1800000000000001E-2</v>
      </c>
      <c r="AA86" s="149">
        <v>7.2099999999999997E-2</v>
      </c>
      <c r="AB86" s="172" t="s">
        <v>123</v>
      </c>
      <c r="AC86" s="149">
        <v>0.1129</v>
      </c>
      <c r="AD86" s="149">
        <v>9.0800000000000006E-2</v>
      </c>
      <c r="AE86" s="148">
        <v>0.1022</v>
      </c>
      <c r="AF86" s="148">
        <v>5.2900000000000003E-2</v>
      </c>
      <c r="AG86" s="148">
        <v>0.10920000000000001</v>
      </c>
      <c r="AH86" s="148">
        <v>0.1038</v>
      </c>
      <c r="AI86" s="148">
        <v>0.1106</v>
      </c>
      <c r="AJ86" s="150">
        <v>2.7008058129628115E-2</v>
      </c>
      <c r="AK86" s="150">
        <v>8.7099999999999997E-2</v>
      </c>
      <c r="AL86" s="150">
        <v>0.10879999999999999</v>
      </c>
      <c r="AM86" s="150">
        <v>9.9500000000000005E-2</v>
      </c>
      <c r="AN86" s="151">
        <v>5.96E-2</v>
      </c>
      <c r="AO86" s="151">
        <v>8.1799999999999998E-2</v>
      </c>
      <c r="AP86" s="152">
        <v>9.1899999999999996E-2</v>
      </c>
      <c r="AQ86" s="152">
        <v>8.6599999999999996E-2</v>
      </c>
      <c r="AR86" s="152">
        <v>5.57E-2</v>
      </c>
      <c r="AS86" s="151">
        <v>9.2999999999999999E-2</v>
      </c>
      <c r="AT86" s="151">
        <v>9.7100000000000006E-2</v>
      </c>
      <c r="AU86" s="151">
        <v>9.7299999999999998E-2</v>
      </c>
      <c r="AV86" s="151">
        <v>4.7399999999999998E-2</v>
      </c>
      <c r="AW86" s="151">
        <v>0.1221</v>
      </c>
      <c r="AX86" s="152">
        <v>9.2899999999999996E-2</v>
      </c>
      <c r="AY86" s="152">
        <v>9.9699999999999997E-2</v>
      </c>
      <c r="AZ86" s="152">
        <v>5.28E-2</v>
      </c>
      <c r="BA86" s="151">
        <v>0.1113</v>
      </c>
      <c r="BB86" s="151">
        <v>0.1081</v>
      </c>
      <c r="BC86" s="1312">
        <v>0.1124</v>
      </c>
      <c r="BD86" s="152">
        <v>4.4699999999999997E-2</v>
      </c>
      <c r="BE86" s="1312">
        <v>4.3700000000000003E-2</v>
      </c>
      <c r="BF86" s="152">
        <v>0.1246</v>
      </c>
      <c r="BG86" s="152">
        <v>0.1197</v>
      </c>
      <c r="BH86" s="1312">
        <v>6.7100000000000007E-2</v>
      </c>
      <c r="BI86" s="1312">
        <v>0.1106</v>
      </c>
      <c r="BJ86" s="1312">
        <v>0.12280000000000001</v>
      </c>
      <c r="BK86" s="1312">
        <v>0.1197</v>
      </c>
      <c r="BL86" s="1312">
        <v>4.9299999999999997E-2</v>
      </c>
      <c r="BM86" s="1312">
        <v>0.11459999999999999</v>
      </c>
      <c r="BN86" s="153">
        <v>0.11600000000000001</v>
      </c>
    </row>
    <row r="87" spans="8:66" ht="19.5" customHeight="1">
      <c r="H87" s="1482" t="s">
        <v>125</v>
      </c>
      <c r="I87" s="149">
        <v>0.111</v>
      </c>
      <c r="J87" s="149">
        <v>0.1047</v>
      </c>
      <c r="K87" s="149">
        <v>9.1300000000000006E-2</v>
      </c>
      <c r="L87" s="149">
        <v>7.5800000000000006E-2</v>
      </c>
      <c r="M87" s="149">
        <v>5.7799999999999997E-2</v>
      </c>
      <c r="N87" s="149">
        <v>3.4799999999999998E-2</v>
      </c>
      <c r="O87" s="149">
        <v>4.2700000000000002E-2</v>
      </c>
      <c r="P87" s="149">
        <v>4.02E-2</v>
      </c>
      <c r="Q87" s="149">
        <v>4.7199999999999999E-2</v>
      </c>
      <c r="R87" s="149">
        <v>5.1299999999999998E-2</v>
      </c>
      <c r="S87" s="149">
        <v>5.62E-2</v>
      </c>
      <c r="T87" s="149">
        <v>4.9000000000000002E-2</v>
      </c>
      <c r="U87" s="149">
        <v>8.6099999999999996E-2</v>
      </c>
      <c r="V87" s="149">
        <v>6.5699999999999995E-2</v>
      </c>
      <c r="W87" s="149">
        <v>5.7599999999999998E-2</v>
      </c>
      <c r="X87" s="149">
        <v>4.9399999999999999E-2</v>
      </c>
      <c r="Y87" s="149">
        <v>6.7900000000000002E-2</v>
      </c>
      <c r="Z87" s="149">
        <v>6.4799999999999996E-2</v>
      </c>
      <c r="AA87" s="149">
        <v>6.7199999999999996E-2</v>
      </c>
      <c r="AB87" s="149">
        <v>4.1700000000000001E-2</v>
      </c>
      <c r="AC87" s="149">
        <v>0.1129</v>
      </c>
      <c r="AD87" s="149">
        <v>0.1016</v>
      </c>
      <c r="AE87" s="148">
        <v>0.1018</v>
      </c>
      <c r="AF87" s="148">
        <v>8.9300000000000004E-2</v>
      </c>
      <c r="AG87" s="148">
        <v>0.10920000000000001</v>
      </c>
      <c r="AH87" s="148">
        <v>0.1062</v>
      </c>
      <c r="AI87" s="148">
        <v>0.1076</v>
      </c>
      <c r="AJ87" s="150">
        <v>8.7084697886407506E-2</v>
      </c>
      <c r="AK87" s="150">
        <v>8.7099999999999997E-2</v>
      </c>
      <c r="AL87" s="150">
        <v>9.7900000000000001E-2</v>
      </c>
      <c r="AM87" s="150">
        <v>9.8199999999999996E-2</v>
      </c>
      <c r="AN87" s="151">
        <v>8.8200000000000001E-2</v>
      </c>
      <c r="AO87" s="151">
        <v>8.1799999999999998E-2</v>
      </c>
      <c r="AP87" s="152">
        <v>8.6699999999999999E-2</v>
      </c>
      <c r="AQ87" s="152">
        <v>8.6699999999999999E-2</v>
      </c>
      <c r="AR87" s="152">
        <v>7.8600000000000003E-2</v>
      </c>
      <c r="AS87" s="151">
        <v>9.2999999999999999E-2</v>
      </c>
      <c r="AT87" s="151">
        <v>9.4799999999999995E-2</v>
      </c>
      <c r="AU87" s="151">
        <v>9.5299999999999996E-2</v>
      </c>
      <c r="AV87" s="151">
        <v>8.3000000000000004E-2</v>
      </c>
      <c r="AW87" s="151">
        <v>0.1221</v>
      </c>
      <c r="AX87" s="152">
        <v>0.10730000000000001</v>
      </c>
      <c r="AY87" s="152">
        <v>0.1045</v>
      </c>
      <c r="AZ87" s="152">
        <v>9.1200000000000003E-2</v>
      </c>
      <c r="BA87" s="151">
        <v>0.1113</v>
      </c>
      <c r="BB87" s="151">
        <v>0.10970000000000001</v>
      </c>
      <c r="BC87" s="1312">
        <v>0.1105</v>
      </c>
      <c r="BD87" s="152">
        <v>9.3399999999999997E-2</v>
      </c>
      <c r="BE87" s="1312">
        <v>4.3700000000000003E-2</v>
      </c>
      <c r="BF87" s="152">
        <v>8.3799999999999999E-2</v>
      </c>
      <c r="BG87" s="152">
        <v>9.6000000000000002E-2</v>
      </c>
      <c r="BH87" s="1312">
        <v>8.8599999999999998E-2</v>
      </c>
      <c r="BI87" s="1312">
        <v>0.1106</v>
      </c>
      <c r="BJ87" s="1312">
        <v>0.1163</v>
      </c>
      <c r="BK87" s="1312">
        <v>0.1173</v>
      </c>
      <c r="BL87" s="1312">
        <v>0.1002</v>
      </c>
      <c r="BM87" s="1312">
        <v>0.11459999999999999</v>
      </c>
      <c r="BN87" s="153">
        <v>0.1154</v>
      </c>
    </row>
    <row r="88" spans="8:66" ht="19.5" customHeight="1">
      <c r="H88" s="1482" t="s">
        <v>114</v>
      </c>
      <c r="I88" s="149">
        <v>2.2700000000000001E-2</v>
      </c>
      <c r="J88" s="149">
        <v>2.23E-2</v>
      </c>
      <c r="K88" s="149">
        <v>2.12E-2</v>
      </c>
      <c r="L88" s="149">
        <v>2.0799999999999999E-2</v>
      </c>
      <c r="M88" s="149">
        <v>2.0400000000000001E-2</v>
      </c>
      <c r="N88" s="149">
        <v>1.9599999999999999E-2</v>
      </c>
      <c r="O88" s="149">
        <v>1.8499999999999999E-2</v>
      </c>
      <c r="P88" s="149">
        <v>1.7899999999999999E-2</v>
      </c>
      <c r="Q88" s="149">
        <v>1.78E-2</v>
      </c>
      <c r="R88" s="149">
        <v>1.8200000000000001E-2</v>
      </c>
      <c r="S88" s="149">
        <v>1.8499999999999999E-2</v>
      </c>
      <c r="T88" s="149">
        <v>1.7899999999999999E-2</v>
      </c>
      <c r="U88" s="149">
        <v>1.72E-2</v>
      </c>
      <c r="V88" s="149">
        <v>1.6E-2</v>
      </c>
      <c r="W88" s="149">
        <v>1.6E-2</v>
      </c>
      <c r="X88" s="149">
        <v>1.5299999999999999E-2</v>
      </c>
      <c r="Y88" s="149">
        <v>1.5599999999999999E-2</v>
      </c>
      <c r="Z88" s="149">
        <v>1.5800000000000002E-2</v>
      </c>
      <c r="AA88" s="149">
        <v>1.5800000000000002E-2</v>
      </c>
      <c r="AB88" s="149">
        <v>1.61E-2</v>
      </c>
      <c r="AC88" s="149">
        <v>1.66E-2</v>
      </c>
      <c r="AD88" s="149">
        <v>1.72E-2</v>
      </c>
      <c r="AE88" s="148">
        <v>1.7399999999999999E-2</v>
      </c>
      <c r="AF88" s="148">
        <v>1.7100000000000001E-2</v>
      </c>
      <c r="AG88" s="148">
        <v>1.7100000000000001E-2</v>
      </c>
      <c r="AH88" s="148">
        <v>1.7100000000000001E-2</v>
      </c>
      <c r="AI88" s="148">
        <v>1.72E-2</v>
      </c>
      <c r="AJ88" s="150">
        <v>1.7000000000000001E-2</v>
      </c>
      <c r="AK88" s="150">
        <v>1.7100000000000001E-2</v>
      </c>
      <c r="AL88" s="150">
        <v>1.7000000000000001E-2</v>
      </c>
      <c r="AM88" s="150">
        <v>1.67E-2</v>
      </c>
      <c r="AN88" s="151">
        <v>1.61E-2</v>
      </c>
      <c r="AO88" s="151">
        <v>1.5599999999999999E-2</v>
      </c>
      <c r="AP88" s="152">
        <v>1.4999999999999999E-2</v>
      </c>
      <c r="AQ88" s="152">
        <v>1.49E-2</v>
      </c>
      <c r="AR88" s="152">
        <v>1.5100000000000001E-2</v>
      </c>
      <c r="AS88" s="151">
        <v>1.5599999999999999E-2</v>
      </c>
      <c r="AT88" s="151">
        <v>1.5599999999999999E-2</v>
      </c>
      <c r="AU88" s="151">
        <v>1.5800000000000002E-2</v>
      </c>
      <c r="AV88" s="151">
        <v>1.61E-2</v>
      </c>
      <c r="AW88" s="151">
        <v>1.66E-2</v>
      </c>
      <c r="AX88" s="152">
        <v>1.7299999999999999E-2</v>
      </c>
      <c r="AY88" s="152">
        <v>1.7600000000000001E-2</v>
      </c>
      <c r="AZ88" s="152">
        <v>1.77E-2</v>
      </c>
      <c r="BA88" s="151">
        <v>1.7899999999999999E-2</v>
      </c>
      <c r="BB88" s="151">
        <v>1.8499999999999999E-2</v>
      </c>
      <c r="BC88" s="1312">
        <v>1.84E-2</v>
      </c>
      <c r="BD88" s="152">
        <v>1.83E-2</v>
      </c>
      <c r="BE88" s="1312">
        <v>1.8700000000000001E-2</v>
      </c>
      <c r="BF88" s="152">
        <v>1.84E-2</v>
      </c>
      <c r="BG88" s="152">
        <v>1.7100000000000001E-2</v>
      </c>
      <c r="BH88" s="1312">
        <v>1.72E-2</v>
      </c>
      <c r="BI88" s="1312">
        <v>1.7600000000000001E-2</v>
      </c>
      <c r="BJ88" s="1312">
        <v>1.7299999999999999E-2</v>
      </c>
      <c r="BK88" s="1312">
        <v>1.7399999999999999E-2</v>
      </c>
      <c r="BL88" s="1312">
        <v>1.7500000000000002E-2</v>
      </c>
      <c r="BM88" s="1312">
        <v>1.77E-2</v>
      </c>
      <c r="BN88" s="153">
        <v>1.7420000000000001E-2</v>
      </c>
    </row>
    <row r="89" spans="8:66" ht="19.5" customHeight="1">
      <c r="H89" s="1482" t="s">
        <v>115</v>
      </c>
      <c r="I89" s="149">
        <v>2.2700000000000001E-2</v>
      </c>
      <c r="J89" s="149">
        <v>2.2499999999999999E-2</v>
      </c>
      <c r="K89" s="149">
        <v>2.2100000000000002E-2</v>
      </c>
      <c r="L89" s="149">
        <v>2.18E-2</v>
      </c>
      <c r="M89" s="149">
        <v>2.0400000000000001E-2</v>
      </c>
      <c r="N89" s="149">
        <v>0.02</v>
      </c>
      <c r="O89" s="149">
        <v>1.95E-2</v>
      </c>
      <c r="P89" s="149">
        <v>1.9099999999999999E-2</v>
      </c>
      <c r="Q89" s="149">
        <v>1.78E-2</v>
      </c>
      <c r="R89" s="149">
        <v>1.7999999999999999E-2</v>
      </c>
      <c r="S89" s="149">
        <v>1.8200000000000001E-2</v>
      </c>
      <c r="T89" s="149">
        <v>1.8100000000000002E-2</v>
      </c>
      <c r="U89" s="149">
        <v>1.72E-2</v>
      </c>
      <c r="V89" s="149">
        <v>1.66E-2</v>
      </c>
      <c r="W89" s="149">
        <v>1.6400000000000001E-2</v>
      </c>
      <c r="X89" s="149">
        <v>1.61E-2</v>
      </c>
      <c r="Y89" s="149">
        <v>1.5599999999999999E-2</v>
      </c>
      <c r="Z89" s="149">
        <v>1.5699999999999999E-2</v>
      </c>
      <c r="AA89" s="149">
        <v>1.5699999999999999E-2</v>
      </c>
      <c r="AB89" s="149">
        <v>1.5800000000000002E-2</v>
      </c>
      <c r="AC89" s="149">
        <v>1.66E-2</v>
      </c>
      <c r="AD89" s="149">
        <v>1.6899999999999998E-2</v>
      </c>
      <c r="AE89" s="148">
        <v>1.7100000000000001E-2</v>
      </c>
      <c r="AF89" s="148">
        <v>1.7100000000000001E-2</v>
      </c>
      <c r="AG89" s="148">
        <v>1.7100000000000001E-2</v>
      </c>
      <c r="AH89" s="148">
        <v>1.7100000000000001E-2</v>
      </c>
      <c r="AI89" s="148">
        <v>1.7100000000000001E-2</v>
      </c>
      <c r="AJ89" s="150">
        <v>1.7100000000000001E-2</v>
      </c>
      <c r="AK89" s="150">
        <v>1.7100000000000001E-2</v>
      </c>
      <c r="AL89" s="150">
        <v>1.7000000000000001E-2</v>
      </c>
      <c r="AM89" s="150">
        <v>1.6899999999999998E-2</v>
      </c>
      <c r="AN89" s="151">
        <v>1.67E-2</v>
      </c>
      <c r="AO89" s="151">
        <v>1.5599999999999999E-2</v>
      </c>
      <c r="AP89" s="152">
        <v>1.5299999999999999E-2</v>
      </c>
      <c r="AQ89" s="152">
        <v>1.52E-2</v>
      </c>
      <c r="AR89" s="152">
        <v>1.5100000000000001E-2</v>
      </c>
      <c r="AS89" s="151">
        <v>1.5599999999999999E-2</v>
      </c>
      <c r="AT89" s="151">
        <v>1.5599999999999999E-2</v>
      </c>
      <c r="AU89" s="151">
        <v>1.5699999999999999E-2</v>
      </c>
      <c r="AV89" s="151">
        <v>1.5800000000000002E-2</v>
      </c>
      <c r="AW89" s="151">
        <v>1.66E-2</v>
      </c>
      <c r="AX89" s="152">
        <v>1.6899999999999998E-2</v>
      </c>
      <c r="AY89" s="152">
        <v>1.72E-2</v>
      </c>
      <c r="AZ89" s="152">
        <v>1.7299999999999999E-2</v>
      </c>
      <c r="BA89" s="151">
        <v>1.7899999999999999E-2</v>
      </c>
      <c r="BB89" s="151">
        <v>1.8200000000000001E-2</v>
      </c>
      <c r="BC89" s="1312">
        <v>1.83E-2</v>
      </c>
      <c r="BD89" s="152">
        <v>1.83E-2</v>
      </c>
      <c r="BE89" s="1312">
        <v>1.8700000000000001E-2</v>
      </c>
      <c r="BF89" s="152">
        <v>1.8499999999999999E-2</v>
      </c>
      <c r="BG89" s="152">
        <v>1.8100000000000002E-2</v>
      </c>
      <c r="BH89" s="1312">
        <v>1.78E-2</v>
      </c>
      <c r="BI89" s="1312">
        <v>1.7600000000000001E-2</v>
      </c>
      <c r="BJ89" s="1312">
        <v>1.7399999999999999E-2</v>
      </c>
      <c r="BK89" s="1312">
        <v>1.7399999999999999E-2</v>
      </c>
      <c r="BL89" s="1312">
        <v>1.7399999999999999E-2</v>
      </c>
      <c r="BM89" s="1312">
        <v>1.77E-2</v>
      </c>
      <c r="BN89" s="153">
        <v>1.7559999999999999E-2</v>
      </c>
    </row>
    <row r="90" spans="8:66" ht="19.5" customHeight="1">
      <c r="H90" s="1482" t="s">
        <v>116</v>
      </c>
      <c r="I90" s="149">
        <v>0.45448609826432335</v>
      </c>
      <c r="J90" s="149">
        <v>0.47453068086298683</v>
      </c>
      <c r="K90" s="149">
        <v>0.51630400504572693</v>
      </c>
      <c r="L90" s="149">
        <v>0.5902075572112826</v>
      </c>
      <c r="M90" s="149">
        <v>0.57079886070798869</v>
      </c>
      <c r="N90" s="149">
        <v>0.61640938887714103</v>
      </c>
      <c r="O90" s="149">
        <v>0.51316446219116552</v>
      </c>
      <c r="P90" s="149">
        <v>0.61118233618233619</v>
      </c>
      <c r="Q90" s="149">
        <v>0.60688510392609707</v>
      </c>
      <c r="R90" s="149">
        <v>0.5949761262196388</v>
      </c>
      <c r="S90" s="149">
        <v>0.5549227013832384</v>
      </c>
      <c r="T90" s="149">
        <v>0.64113539085379589</v>
      </c>
      <c r="U90" s="149">
        <v>0.65635238441936661</v>
      </c>
      <c r="V90" s="149">
        <v>0.70788115993595446</v>
      </c>
      <c r="W90" s="149">
        <v>0.66728266109593448</v>
      </c>
      <c r="X90" s="149">
        <v>0.62008397480755773</v>
      </c>
      <c r="Y90" s="149">
        <v>0.62322599236366261</v>
      </c>
      <c r="Z90" s="149">
        <v>0.60399231719028679</v>
      </c>
      <c r="AA90" s="149">
        <v>0.54437148852636574</v>
      </c>
      <c r="AB90" s="149">
        <v>1.2373686483374118</v>
      </c>
      <c r="AC90" s="149">
        <v>0.51780000000000004</v>
      </c>
      <c r="AD90" s="149">
        <v>0.56020000000000003</v>
      </c>
      <c r="AE90" s="148">
        <v>0.46750000000000003</v>
      </c>
      <c r="AF90" s="148">
        <v>0.72589999999999999</v>
      </c>
      <c r="AG90" s="161">
        <v>0.501</v>
      </c>
      <c r="AH90" s="161">
        <v>0.49099999999999999</v>
      </c>
      <c r="AI90" s="161">
        <v>0.45200000000000001</v>
      </c>
      <c r="AJ90" s="162">
        <v>0.76600000000000001</v>
      </c>
      <c r="AK90" s="162">
        <v>0.53900000000000003</v>
      </c>
      <c r="AL90" s="162">
        <v>0.48299999999999998</v>
      </c>
      <c r="AM90" s="162">
        <v>0.46400000000000002</v>
      </c>
      <c r="AN90" s="163">
        <v>0.64</v>
      </c>
      <c r="AO90" s="163">
        <v>0.49390000000000001</v>
      </c>
      <c r="AP90" s="164">
        <v>0.48599999999999999</v>
      </c>
      <c r="AQ90" s="164">
        <v>0.47699999999999998</v>
      </c>
      <c r="AR90" s="164">
        <v>0.67900000000000005</v>
      </c>
      <c r="AS90" s="163">
        <v>0.50409999999999999</v>
      </c>
      <c r="AT90" s="163">
        <v>0.47399999999999998</v>
      </c>
      <c r="AU90" s="163">
        <v>0.47899999999999998</v>
      </c>
      <c r="AV90" s="163">
        <v>0.62239999999999995</v>
      </c>
      <c r="AW90" s="163">
        <v>0.45490000000000003</v>
      </c>
      <c r="AX90" s="164">
        <v>0.48130000000000001</v>
      </c>
      <c r="AY90" s="164">
        <v>0.46300000000000002</v>
      </c>
      <c r="AZ90" s="164">
        <v>0.53590000000000004</v>
      </c>
      <c r="BA90" s="163">
        <v>0.38300000000000001</v>
      </c>
      <c r="BB90" s="163">
        <v>0.40200000000000002</v>
      </c>
      <c r="BC90" s="1313">
        <v>0.41399999999999998</v>
      </c>
      <c r="BD90" s="164">
        <v>0.53600000000000003</v>
      </c>
      <c r="BE90" s="1313">
        <v>0.40300000000000002</v>
      </c>
      <c r="BF90" s="164">
        <v>0.39679999999999999</v>
      </c>
      <c r="BG90" s="164">
        <v>0.372</v>
      </c>
      <c r="BH90" s="1313">
        <v>0.57599999999999996</v>
      </c>
      <c r="BI90" s="1313">
        <v>0.38829999999999998</v>
      </c>
      <c r="BJ90" s="1313">
        <v>0.371</v>
      </c>
      <c r="BK90" s="1313">
        <v>0.39729999999999999</v>
      </c>
      <c r="BL90" s="1312">
        <v>0.47389999999999999</v>
      </c>
      <c r="BM90" s="1312">
        <v>0.3745</v>
      </c>
      <c r="BN90" s="153">
        <v>0.41239999999999999</v>
      </c>
    </row>
    <row r="91" spans="8:66" ht="19.5" customHeight="1">
      <c r="H91" s="1482" t="s">
        <v>117</v>
      </c>
      <c r="I91" s="149">
        <v>0.45448609826432335</v>
      </c>
      <c r="J91" s="149">
        <v>0.46436064487632506</v>
      </c>
      <c r="K91" s="149">
        <v>0.48017435050596208</v>
      </c>
      <c r="L91" s="149">
        <v>0.50236080451312237</v>
      </c>
      <c r="M91" s="149">
        <v>0.57079886070798869</v>
      </c>
      <c r="N91" s="149">
        <v>0.59316351570870629</v>
      </c>
      <c r="O91" s="149">
        <v>0.56464491448143939</v>
      </c>
      <c r="P91" s="149">
        <v>0.57571905560922687</v>
      </c>
      <c r="Q91" s="149">
        <v>0.60688510392609707</v>
      </c>
      <c r="R91" s="149">
        <v>0.60080545448122369</v>
      </c>
      <c r="S91" s="149">
        <v>0.58508883985599813</v>
      </c>
      <c r="T91" s="149">
        <v>0.59832895763854388</v>
      </c>
      <c r="U91" s="149">
        <v>0.65635238441936661</v>
      </c>
      <c r="V91" s="149">
        <v>0.68475063729655528</v>
      </c>
      <c r="W91" s="149">
        <v>0.67969984202211697</v>
      </c>
      <c r="X91" s="149">
        <v>0.6648411064987616</v>
      </c>
      <c r="Y91" s="149">
        <v>0.62322599236366261</v>
      </c>
      <c r="Z91" s="149">
        <v>0.61337362521522198</v>
      </c>
      <c r="AA91" s="149">
        <v>0.5897945965951148</v>
      </c>
      <c r="AB91" s="149">
        <v>0.74729545215838666</v>
      </c>
      <c r="AC91" s="149">
        <v>0.51780000000000004</v>
      </c>
      <c r="AD91" s="149">
        <v>0.53769999999999996</v>
      </c>
      <c r="AE91" s="148">
        <v>0.5131</v>
      </c>
      <c r="AF91" s="148">
        <v>0.57010000000000005</v>
      </c>
      <c r="AG91" s="161">
        <v>0.501</v>
      </c>
      <c r="AH91" s="161">
        <v>0.496</v>
      </c>
      <c r="AI91" s="166">
        <v>0.48</v>
      </c>
      <c r="AJ91" s="162">
        <v>0.55000000000000004</v>
      </c>
      <c r="AK91" s="162">
        <v>0.53900000000000003</v>
      </c>
      <c r="AL91" s="162">
        <v>0.51100000000000001</v>
      </c>
      <c r="AM91" s="162">
        <v>0.495</v>
      </c>
      <c r="AN91" s="163">
        <v>0.53100000000000003</v>
      </c>
      <c r="AO91" s="163">
        <v>0.49390000000000001</v>
      </c>
      <c r="AP91" s="164">
        <v>0.4899</v>
      </c>
      <c r="AQ91" s="164">
        <v>0.48599999999999999</v>
      </c>
      <c r="AR91" s="164">
        <v>0.53600000000000003</v>
      </c>
      <c r="AS91" s="163">
        <v>0.50409999999999999</v>
      </c>
      <c r="AT91" s="163">
        <v>0.48899999999999999</v>
      </c>
      <c r="AU91" s="163">
        <v>0.48599999999999999</v>
      </c>
      <c r="AV91" s="163">
        <v>0.52170000000000005</v>
      </c>
      <c r="AW91" s="163">
        <v>0.45490000000000003</v>
      </c>
      <c r="AX91" s="164">
        <v>0.46820000000000001</v>
      </c>
      <c r="AY91" s="164">
        <v>0.46600000000000003</v>
      </c>
      <c r="AZ91" s="164">
        <v>0.48659999999999998</v>
      </c>
      <c r="BA91" s="163">
        <v>0.38300000000000001</v>
      </c>
      <c r="BB91" s="163">
        <v>0.39300000000000002</v>
      </c>
      <c r="BC91" s="1313">
        <v>0.4</v>
      </c>
      <c r="BD91" s="164">
        <v>0.432</v>
      </c>
      <c r="BE91" s="1313">
        <v>0.40300000000000002</v>
      </c>
      <c r="BF91" s="164">
        <v>0.40010000000000001</v>
      </c>
      <c r="BG91" s="164">
        <v>0.39</v>
      </c>
      <c r="BH91" s="1313">
        <v>0.433</v>
      </c>
      <c r="BI91" s="1313">
        <v>0.38829999999999998</v>
      </c>
      <c r="BJ91" s="1313">
        <v>0.37919999999999998</v>
      </c>
      <c r="BK91" s="1313">
        <v>0.3851</v>
      </c>
      <c r="BL91" s="1312">
        <v>0.40770000000000001</v>
      </c>
      <c r="BM91" s="1312">
        <v>0.3745</v>
      </c>
      <c r="BN91" s="153">
        <v>0.39350000000000002</v>
      </c>
    </row>
    <row r="92" spans="8:66" ht="19.5" customHeight="1">
      <c r="H92" s="1482" t="s">
        <v>120</v>
      </c>
      <c r="I92" s="149">
        <v>1.6373940053339649E-2</v>
      </c>
      <c r="J92" s="149">
        <v>1.6424238079275795E-2</v>
      </c>
      <c r="K92" s="149">
        <v>1.7525869756532569E-2</v>
      </c>
      <c r="L92" s="149">
        <v>1.3582079464927146E-2</v>
      </c>
      <c r="M92" s="149">
        <v>1.5455081554493728E-2</v>
      </c>
      <c r="N92" s="149">
        <v>1.9233290213431148E-2</v>
      </c>
      <c r="O92" s="149">
        <v>1.9307333656828289E-2</v>
      </c>
      <c r="P92" s="149">
        <v>1.6324247683092308E-2</v>
      </c>
      <c r="Q92" s="149">
        <v>1.8179729500534453E-2</v>
      </c>
      <c r="R92" s="149">
        <v>1.7462250579389271E-2</v>
      </c>
      <c r="S92" s="149">
        <v>1.7057823506867249E-2</v>
      </c>
      <c r="T92" s="149">
        <v>1.2592008661873509E-2</v>
      </c>
      <c r="U92" s="149">
        <v>1.2796220978223348E-2</v>
      </c>
      <c r="V92" s="149">
        <v>1.2431265841692877E-2</v>
      </c>
      <c r="W92" s="149">
        <v>1.0633577939064857E-2</v>
      </c>
      <c r="X92" s="149">
        <v>1.0975293591009851E-2</v>
      </c>
      <c r="Y92" s="149">
        <v>1.0786165096841931E-2</v>
      </c>
      <c r="Z92" s="149">
        <v>9.515731843156832E-3</v>
      </c>
      <c r="AA92" s="149">
        <v>8.8000000000000005E-3</v>
      </c>
      <c r="AB92" s="149">
        <v>7.4000000000000003E-3</v>
      </c>
      <c r="AC92" s="149">
        <v>7.7999999999999996E-3</v>
      </c>
      <c r="AD92" s="149">
        <v>6.7999999999999996E-3</v>
      </c>
      <c r="AE92" s="149">
        <v>6.6E-3</v>
      </c>
      <c r="AF92" s="149">
        <v>5.7999999999999996E-3</v>
      </c>
      <c r="AG92" s="149">
        <v>5.7999999999999996E-3</v>
      </c>
      <c r="AH92" s="149">
        <v>5.4000000000000003E-3</v>
      </c>
      <c r="AI92" s="149">
        <v>4.7999999999999996E-3</v>
      </c>
      <c r="AJ92" s="150">
        <v>4.7636224394402727E-3</v>
      </c>
      <c r="AK92" s="150">
        <v>4.6780464498314203E-3</v>
      </c>
      <c r="AL92" s="150">
        <v>4.4999999999999997E-3</v>
      </c>
      <c r="AM92" s="150">
        <v>4.1000000000000003E-3</v>
      </c>
      <c r="AN92" s="151">
        <v>3.7000000000000002E-3</v>
      </c>
      <c r="AO92" s="151">
        <v>3.5999999999999999E-3</v>
      </c>
      <c r="AP92" s="151">
        <v>3.3E-3</v>
      </c>
      <c r="AQ92" s="151">
        <v>3.2000000000000002E-3</v>
      </c>
      <c r="AR92" s="151">
        <v>2.8E-3</v>
      </c>
      <c r="AS92" s="151">
        <v>2.8999999999999998E-3</v>
      </c>
      <c r="AT92" s="151">
        <v>2.5999999999999999E-3</v>
      </c>
      <c r="AU92" s="151">
        <v>2.3E-3</v>
      </c>
      <c r="AV92" s="151">
        <v>2E-3</v>
      </c>
      <c r="AW92" s="151">
        <v>2E-3</v>
      </c>
      <c r="AX92" s="151">
        <v>1.9E-3</v>
      </c>
      <c r="AY92" s="151">
        <v>1.9E-3</v>
      </c>
      <c r="AZ92" s="151">
        <v>2E-3</v>
      </c>
      <c r="BA92" s="151">
        <v>2.3E-3</v>
      </c>
      <c r="BB92" s="151">
        <v>2.5000000000000001E-3</v>
      </c>
      <c r="BC92" s="1312">
        <v>2.5999999999999999E-3</v>
      </c>
      <c r="BD92" s="152">
        <v>3.0999999999999999E-3</v>
      </c>
      <c r="BE92" s="1312">
        <v>3.3E-3</v>
      </c>
      <c r="BF92" s="152">
        <v>3.7000000000000002E-3</v>
      </c>
      <c r="BG92" s="152">
        <v>3.7000000000000002E-3</v>
      </c>
      <c r="BH92" s="1312">
        <v>3.2000000000000002E-3</v>
      </c>
      <c r="BI92" s="1312">
        <v>4.0000000000000001E-3</v>
      </c>
      <c r="BJ92" s="1312">
        <v>3.5000000000000001E-3</v>
      </c>
      <c r="BK92" s="1312">
        <v>3.5000000000000001E-3</v>
      </c>
      <c r="BL92" s="1312">
        <v>2.8E-3</v>
      </c>
      <c r="BM92" s="1312">
        <v>3.3999999999999998E-3</v>
      </c>
      <c r="BN92" s="153">
        <v>2.8E-3</v>
      </c>
    </row>
    <row r="93" spans="8:66" ht="19.5" customHeight="1">
      <c r="H93" s="1482" t="s">
        <v>827</v>
      </c>
      <c r="I93" s="149">
        <v>1.4305990838958533</v>
      </c>
      <c r="J93" s="149">
        <v>1.4197487170412317</v>
      </c>
      <c r="K93" s="149">
        <v>1.3150642988364971</v>
      </c>
      <c r="L93" s="149">
        <v>1.6121636564688537</v>
      </c>
      <c r="M93" s="149">
        <v>1.4551769547325104</v>
      </c>
      <c r="N93" s="149">
        <v>1.1490740740740741</v>
      </c>
      <c r="O93" s="149">
        <v>1.1168433931484503</v>
      </c>
      <c r="P93" s="149">
        <v>1.2022093411429091</v>
      </c>
      <c r="Q93" s="149">
        <v>1.1107856697312395</v>
      </c>
      <c r="R93" s="149">
        <v>1.1120805369127518</v>
      </c>
      <c r="S93" s="149">
        <v>1.1480517275531281</v>
      </c>
      <c r="T93" s="149">
        <v>1.3796575652436267</v>
      </c>
      <c r="U93" s="149">
        <v>1.36050432487905</v>
      </c>
      <c r="V93" s="149">
        <v>1.3858635508654449</v>
      </c>
      <c r="W93" s="149">
        <v>1.505360205831904</v>
      </c>
      <c r="X93" s="149">
        <v>1.5157020772228404</v>
      </c>
      <c r="Y93" s="149">
        <v>1.5680919679978857</v>
      </c>
      <c r="Z93" s="149">
        <v>1.6808887275173556</v>
      </c>
      <c r="AA93" s="149">
        <v>1.7452000000000001</v>
      </c>
      <c r="AB93" s="149">
        <v>0.95620000000000005</v>
      </c>
      <c r="AC93" s="149">
        <v>0.95750000000000002</v>
      </c>
      <c r="AD93" s="149">
        <v>0.91839999999999999</v>
      </c>
      <c r="AE93" s="149">
        <v>0.92730000000000001</v>
      </c>
      <c r="AF93" s="149">
        <v>0.99670000000000003</v>
      </c>
      <c r="AG93" s="149">
        <v>1.1762999999999999</v>
      </c>
      <c r="AH93" s="149">
        <v>1.1981892771254774</v>
      </c>
      <c r="AI93" s="149">
        <v>1.2199</v>
      </c>
      <c r="AJ93" s="150">
        <v>1.2230706101168394</v>
      </c>
      <c r="AK93" s="150">
        <v>1.2023588559293548</v>
      </c>
      <c r="AL93" s="150">
        <v>1.1529</v>
      </c>
      <c r="AM93" s="150">
        <v>1.1811</v>
      </c>
      <c r="AN93" s="151">
        <v>1.3016000000000001</v>
      </c>
      <c r="AO93" s="151">
        <v>1.2673000000000001</v>
      </c>
      <c r="AP93" s="151">
        <v>1.3446</v>
      </c>
      <c r="AQ93" s="151">
        <v>1.4038999999999999</v>
      </c>
      <c r="AR93" s="151">
        <v>1.6519999999999999</v>
      </c>
      <c r="AS93" s="151">
        <v>1.5673999999999999</v>
      </c>
      <c r="AT93" s="151">
        <v>1.7276</v>
      </c>
      <c r="AU93" s="151">
        <v>1.8227</v>
      </c>
      <c r="AV93" s="151">
        <v>2.2530000000000001</v>
      </c>
      <c r="AW93" s="163">
        <v>2.3117000000000001</v>
      </c>
      <c r="AX93" s="163">
        <v>2.5455000000000001</v>
      </c>
      <c r="AY93" s="163">
        <v>2.5217000000000001</v>
      </c>
      <c r="AZ93" s="163">
        <v>2.5937000000000001</v>
      </c>
      <c r="BA93" s="163">
        <v>2.6385000000000001</v>
      </c>
      <c r="BB93" s="163">
        <v>2.5386000000000002</v>
      </c>
      <c r="BC93" s="1313">
        <v>2.2772000000000001</v>
      </c>
      <c r="BD93" s="164">
        <v>2.2559999999999998</v>
      </c>
      <c r="BE93" s="1313">
        <v>2.0819999999999999</v>
      </c>
      <c r="BF93" s="164">
        <v>1.7889999999999999</v>
      </c>
      <c r="BG93" s="164">
        <v>1.794</v>
      </c>
      <c r="BH93" s="1313">
        <v>2.0249999999999999</v>
      </c>
      <c r="BI93" s="1313">
        <v>1.6890000000000001</v>
      </c>
      <c r="BJ93" s="1313">
        <v>1.891</v>
      </c>
      <c r="BK93" s="1313">
        <v>1.7399</v>
      </c>
      <c r="BL93" s="1312">
        <v>2.0600999999999998</v>
      </c>
      <c r="BM93" s="1312">
        <v>1.6854</v>
      </c>
      <c r="BN93" s="153">
        <v>1.9732000000000001</v>
      </c>
    </row>
    <row r="94" spans="8:66" ht="19.5" customHeight="1">
      <c r="H94" s="1482" t="s">
        <v>828</v>
      </c>
      <c r="I94" s="149"/>
      <c r="J94" s="149"/>
      <c r="K94" s="149"/>
      <c r="L94" s="149"/>
      <c r="M94" s="149"/>
      <c r="N94" s="149"/>
      <c r="O94" s="149"/>
      <c r="P94" s="149"/>
      <c r="Q94" s="149"/>
      <c r="R94" s="149"/>
      <c r="S94" s="149"/>
      <c r="T94" s="149"/>
      <c r="U94" s="149"/>
      <c r="V94" s="149"/>
      <c r="W94" s="149"/>
      <c r="X94" s="149"/>
      <c r="Y94" s="149"/>
      <c r="Z94" s="149"/>
      <c r="AA94" s="149"/>
      <c r="AB94" s="149"/>
      <c r="AC94" s="149">
        <v>1.9240999999999999</v>
      </c>
      <c r="AD94" s="149">
        <v>2.0583999999999998</v>
      </c>
      <c r="AE94" s="149">
        <v>2.1046</v>
      </c>
      <c r="AF94" s="149">
        <v>2.3170999999999999</v>
      </c>
      <c r="AG94" s="149">
        <v>2.4146000000000001</v>
      </c>
      <c r="AH94" s="149">
        <v>2.5259</v>
      </c>
      <c r="AI94" s="149">
        <v>2.6911999999999998</v>
      </c>
      <c r="AJ94" s="150">
        <v>2.7238000000000002</v>
      </c>
      <c r="AK94" s="150">
        <v>2.7494000000000001</v>
      </c>
      <c r="AL94" s="150">
        <v>2.7740999999999998</v>
      </c>
      <c r="AM94" s="150">
        <v>2.9241999999999999</v>
      </c>
      <c r="AN94" s="151">
        <v>3.2461000000000002</v>
      </c>
      <c r="AO94" s="151">
        <v>3.2612999999999999</v>
      </c>
      <c r="AP94" s="151">
        <v>3.4331</v>
      </c>
      <c r="AQ94" s="151">
        <v>3.6006999999999998</v>
      </c>
      <c r="AR94" s="151">
        <v>4.0739999999999998</v>
      </c>
      <c r="AS94" s="151">
        <v>3.8938000000000001</v>
      </c>
      <c r="AT94" s="151">
        <v>4.3185000000000002</v>
      </c>
      <c r="AU94" s="151">
        <v>4.7118000000000002</v>
      </c>
      <c r="AV94" s="151">
        <v>5.6364999999999998</v>
      </c>
      <c r="AW94" s="163">
        <v>5.7435999999999998</v>
      </c>
      <c r="AX94" s="163">
        <v>6.0271999999999997</v>
      </c>
      <c r="AY94" s="163">
        <v>5.9181999999999997</v>
      </c>
      <c r="AZ94" s="163">
        <v>5.9748999999999999</v>
      </c>
      <c r="BA94" s="163">
        <v>5.1913999999999998</v>
      </c>
      <c r="BB94" s="163">
        <v>4.6675000000000004</v>
      </c>
      <c r="BC94" s="1313">
        <v>4.2443999999999997</v>
      </c>
      <c r="BD94" s="164">
        <v>4.0473999999999997</v>
      </c>
      <c r="BE94" s="1313">
        <v>3.673</v>
      </c>
      <c r="BF94" s="164">
        <v>3.2010000000000001</v>
      </c>
      <c r="BG94" s="164">
        <v>3.1869999999999998</v>
      </c>
      <c r="BH94" s="1313">
        <v>3.6110000000000002</v>
      </c>
      <c r="BI94" s="1313">
        <v>2.9889999999999999</v>
      </c>
      <c r="BJ94" s="1313">
        <v>3.3679999999999999</v>
      </c>
      <c r="BK94" s="1313">
        <v>3.3039000000000001</v>
      </c>
      <c r="BL94" s="1312">
        <v>4.0312999999999999</v>
      </c>
      <c r="BM94" s="1312">
        <v>3.3275000000000001</v>
      </c>
      <c r="BN94" s="153">
        <v>3.9738000000000002</v>
      </c>
    </row>
    <row r="95" spans="8:66" ht="19.5" customHeight="1">
      <c r="H95" s="1482" t="s">
        <v>121</v>
      </c>
      <c r="I95" s="149"/>
      <c r="J95" s="149"/>
      <c r="K95" s="149"/>
      <c r="L95" s="149"/>
      <c r="M95" s="149"/>
      <c r="N95" s="149"/>
      <c r="O95" s="149"/>
      <c r="P95" s="149">
        <v>0.15417519632990512</v>
      </c>
      <c r="Q95" s="149">
        <v>0.15382573454499049</v>
      </c>
      <c r="R95" s="149">
        <v>0.15639206245533163</v>
      </c>
      <c r="S95" s="149">
        <v>0.159344632321722</v>
      </c>
      <c r="T95" s="149">
        <v>0.15966890676788709</v>
      </c>
      <c r="U95" s="149">
        <v>0.16371511859607663</v>
      </c>
      <c r="V95" s="149">
        <v>0.16400990013327102</v>
      </c>
      <c r="W95" s="149">
        <v>0.16142876389356683</v>
      </c>
      <c r="X95" s="149">
        <v>0.16006849902921413</v>
      </c>
      <c r="Y95" s="149">
        <v>0.15812254319789906</v>
      </c>
      <c r="Z95" s="149">
        <v>0.15930564594318197</v>
      </c>
      <c r="AA95" s="149">
        <v>0.16387879763713761</v>
      </c>
      <c r="AB95" s="149">
        <v>0.16315396436074706</v>
      </c>
      <c r="AC95" s="149">
        <v>0.16650000000000001</v>
      </c>
      <c r="AD95" s="149">
        <v>0.16539999999999999</v>
      </c>
      <c r="AE95" s="149">
        <v>0.1618</v>
      </c>
      <c r="AF95" s="149">
        <v>0.16009999999999999</v>
      </c>
      <c r="AG95" s="149">
        <v>0.15809999999999999</v>
      </c>
      <c r="AH95" s="149">
        <v>0.15922158349765592</v>
      </c>
      <c r="AI95" s="149">
        <v>0.15709999999999999</v>
      </c>
      <c r="AJ95" s="150">
        <v>0.1552</v>
      </c>
      <c r="AK95" s="150">
        <v>0.15759999999999999</v>
      </c>
      <c r="AL95" s="151">
        <v>0.15970000000000001</v>
      </c>
      <c r="AM95" s="151">
        <v>0.16420000000000001</v>
      </c>
      <c r="AN95" s="151">
        <v>0.1585</v>
      </c>
      <c r="AO95" s="151">
        <v>0.15010000000000001</v>
      </c>
      <c r="AP95" s="151">
        <v>0.14380000000000001</v>
      </c>
      <c r="AQ95" s="150">
        <v>0.17199999999999999</v>
      </c>
      <c r="AR95" s="150">
        <v>0.17780000000000001</v>
      </c>
      <c r="AS95" s="150">
        <v>0.18490000000000001</v>
      </c>
      <c r="AT95" s="150">
        <v>0.18920000000000001</v>
      </c>
      <c r="AU95" s="150">
        <v>0.18679999999999999</v>
      </c>
      <c r="AV95" s="150">
        <v>0.17469999999999999</v>
      </c>
      <c r="AW95" s="151">
        <v>0.17699999999999999</v>
      </c>
      <c r="AX95" s="150">
        <v>0.17430000000000001</v>
      </c>
      <c r="AY95" s="150">
        <v>0.16830000000000001</v>
      </c>
      <c r="AZ95" s="150">
        <v>0.17460000000000001</v>
      </c>
      <c r="BA95" s="150">
        <v>0.18529999999999999</v>
      </c>
      <c r="BB95" s="150">
        <v>0.1845</v>
      </c>
      <c r="BC95" s="1314">
        <v>0.18360000000000001</v>
      </c>
      <c r="BD95" s="156">
        <v>0.18079999999999999</v>
      </c>
      <c r="BE95" s="1314">
        <v>0.17349999999999999</v>
      </c>
      <c r="BF95" s="156">
        <v>0.17799999999999999</v>
      </c>
      <c r="BG95" s="156">
        <v>0.18190000000000001</v>
      </c>
      <c r="BH95" s="1314">
        <v>0.1731</v>
      </c>
      <c r="BI95" s="1314">
        <v>0.17560000000000001</v>
      </c>
      <c r="BJ95" s="1314">
        <v>0.1792</v>
      </c>
      <c r="BK95" s="1314">
        <v>0.17910000000000001</v>
      </c>
      <c r="BL95" s="1314">
        <v>0.17280000000000001</v>
      </c>
      <c r="BM95" s="1314">
        <v>0.17100000000000001</v>
      </c>
      <c r="BN95" s="157">
        <v>0.1671</v>
      </c>
    </row>
    <row r="96" spans="8:66" ht="19.5" customHeight="1">
      <c r="H96" s="1482" t="s">
        <v>122</v>
      </c>
      <c r="I96" s="149"/>
      <c r="J96" s="149"/>
      <c r="K96" s="149"/>
      <c r="L96" s="149"/>
      <c r="M96" s="149"/>
      <c r="N96" s="149"/>
      <c r="O96" s="149"/>
      <c r="P96" s="149">
        <v>0.12608318772709803</v>
      </c>
      <c r="Q96" s="149">
        <v>0.12813704637065818</v>
      </c>
      <c r="R96" s="149">
        <v>0.13097495836653184</v>
      </c>
      <c r="S96" s="149">
        <v>0.13338998956607551</v>
      </c>
      <c r="T96" s="149">
        <v>0.13375708467800762</v>
      </c>
      <c r="U96" s="149">
        <v>0.14046967446345413</v>
      </c>
      <c r="V96" s="149">
        <v>0.14080343389237931</v>
      </c>
      <c r="W96" s="149">
        <v>0.13877332435163356</v>
      </c>
      <c r="X96" s="149">
        <v>0.13740218648144356</v>
      </c>
      <c r="Y96" s="149">
        <v>0.13798103139688539</v>
      </c>
      <c r="Z96" s="149">
        <v>0.13921878527884399</v>
      </c>
      <c r="AA96" s="149">
        <v>0.14363009999563925</v>
      </c>
      <c r="AB96" s="149">
        <v>0.14830084600908738</v>
      </c>
      <c r="AC96" s="149">
        <v>0.15409999999999999</v>
      </c>
      <c r="AD96" s="149">
        <v>0.15329999999999999</v>
      </c>
      <c r="AE96" s="149">
        <v>0.15029999999999999</v>
      </c>
      <c r="AF96" s="149">
        <v>0.14860000000000001</v>
      </c>
      <c r="AG96" s="149">
        <v>0.14899999999999999</v>
      </c>
      <c r="AH96" s="149">
        <v>0.14866586725605058</v>
      </c>
      <c r="AI96" s="149">
        <v>0.14699999999999999</v>
      </c>
      <c r="AJ96" s="150">
        <v>0.14330000000000001</v>
      </c>
      <c r="AK96" s="150">
        <v>0.14499999999999999</v>
      </c>
      <c r="AL96" s="151">
        <v>0.1472</v>
      </c>
      <c r="AM96" s="151">
        <v>0.14899999999999999</v>
      </c>
      <c r="AN96" s="151">
        <v>0.14369999999999999</v>
      </c>
      <c r="AO96" s="151">
        <v>0.1356</v>
      </c>
      <c r="AP96" s="151">
        <v>0.12790000000000001</v>
      </c>
      <c r="AQ96" s="150">
        <v>0.1507</v>
      </c>
      <c r="AR96" s="150">
        <v>0.151</v>
      </c>
      <c r="AS96" s="150">
        <v>0.156</v>
      </c>
      <c r="AT96" s="150">
        <v>0.1588</v>
      </c>
      <c r="AU96" s="150">
        <v>0.1588</v>
      </c>
      <c r="AV96" s="150">
        <v>0.14699999999999999</v>
      </c>
      <c r="AW96" s="151">
        <v>0.1497</v>
      </c>
      <c r="AX96" s="150">
        <v>0.1449</v>
      </c>
      <c r="AY96" s="150">
        <v>0.1396</v>
      </c>
      <c r="AZ96" s="150">
        <v>0.14499999999999999</v>
      </c>
      <c r="BA96" s="150">
        <v>0.15290000000000001</v>
      </c>
      <c r="BB96" s="150">
        <v>0.15260000000000001</v>
      </c>
      <c r="BC96" s="1314">
        <v>0.15260000000000001</v>
      </c>
      <c r="BD96" s="156">
        <v>0.14910000000000001</v>
      </c>
      <c r="BE96" s="1314">
        <v>0.14369999999999999</v>
      </c>
      <c r="BF96" s="156">
        <v>0.14710000000000001</v>
      </c>
      <c r="BG96" s="156">
        <v>0.1535</v>
      </c>
      <c r="BH96" s="1314">
        <v>0.14499999999999999</v>
      </c>
      <c r="BI96" s="1314">
        <v>0.14910000000000001</v>
      </c>
      <c r="BJ96" s="1314">
        <v>0.1535</v>
      </c>
      <c r="BK96" s="1314">
        <v>0.15479999999999999</v>
      </c>
      <c r="BL96" s="1314">
        <v>0.14910000000000001</v>
      </c>
      <c r="BM96" s="1314">
        <v>0.14929999999999999</v>
      </c>
      <c r="BN96" s="157">
        <v>0.14649999999999999</v>
      </c>
    </row>
    <row r="97" spans="8:66" ht="19.5" customHeight="1">
      <c r="H97" s="1680" t="s">
        <v>829</v>
      </c>
      <c r="I97" s="173">
        <v>0.97399999999999998</v>
      </c>
      <c r="J97" s="173">
        <v>0.97899999999999998</v>
      </c>
      <c r="K97" s="173">
        <v>0.98499999999999999</v>
      </c>
      <c r="L97" s="173">
        <v>0.98699999999999999</v>
      </c>
      <c r="M97" s="173">
        <v>0.96899999999999997</v>
      </c>
      <c r="N97" s="173">
        <v>0.98499999999999999</v>
      </c>
      <c r="O97" s="173">
        <v>0.97799999999999998</v>
      </c>
      <c r="P97" s="173">
        <v>0.98599999999999999</v>
      </c>
      <c r="Q97" s="173">
        <v>0.97699999999999998</v>
      </c>
      <c r="R97" s="173">
        <v>0.98499999999999999</v>
      </c>
      <c r="S97" s="173">
        <v>0.98</v>
      </c>
      <c r="T97" s="173">
        <v>0.97399999999999998</v>
      </c>
      <c r="U97" s="173">
        <v>0.97499999999999998</v>
      </c>
      <c r="V97" s="173">
        <v>0.98699999999999999</v>
      </c>
      <c r="W97" s="173">
        <v>0.98899999999999999</v>
      </c>
      <c r="X97" s="174">
        <v>0.98970000000000002</v>
      </c>
      <c r="Y97" s="174">
        <v>0.9889</v>
      </c>
      <c r="Z97" s="174">
        <v>0.98599999999999999</v>
      </c>
      <c r="AA97" s="174">
        <v>0.98609999999999998</v>
      </c>
      <c r="AB97" s="174">
        <v>0.98719999999999997</v>
      </c>
      <c r="AC97" s="174">
        <v>0.98170000000000002</v>
      </c>
      <c r="AD97" s="174">
        <v>0.98850000000000005</v>
      </c>
      <c r="AE97" s="174">
        <v>0.99060000000000004</v>
      </c>
      <c r="AF97" s="174">
        <v>0.98780000000000001</v>
      </c>
      <c r="AG97" s="174">
        <v>0.98309999999999997</v>
      </c>
      <c r="AH97" s="174">
        <v>0.98299999999999998</v>
      </c>
      <c r="AI97" s="174">
        <v>0.99099999999999999</v>
      </c>
      <c r="AJ97" s="175">
        <v>0.996</v>
      </c>
      <c r="AK97" s="175">
        <v>0.98199999999999998</v>
      </c>
      <c r="AL97" s="175">
        <v>0.97699999999999998</v>
      </c>
      <c r="AM97" s="175">
        <v>0.95699999999999996</v>
      </c>
      <c r="AN97" s="176">
        <v>0.94099999999999995</v>
      </c>
      <c r="AO97" s="176">
        <v>0.98299999999999998</v>
      </c>
      <c r="AP97" s="177">
        <v>1.0039</v>
      </c>
      <c r="AQ97" s="177">
        <v>0.999</v>
      </c>
      <c r="AR97" s="177">
        <v>1.0169999999999999</v>
      </c>
      <c r="AS97" s="176">
        <v>1.004</v>
      </c>
      <c r="AT97" s="176">
        <v>1.004</v>
      </c>
      <c r="AU97" s="176">
        <v>1.0009999999999999</v>
      </c>
      <c r="AV97" s="176">
        <v>1.002</v>
      </c>
      <c r="AW97" s="176">
        <v>0.98799999999999999</v>
      </c>
      <c r="AX97" s="177">
        <v>0.99160000000000004</v>
      </c>
      <c r="AY97" s="177">
        <v>0.99199999999999999</v>
      </c>
      <c r="AZ97" s="177">
        <v>0.95599999999999996</v>
      </c>
      <c r="BA97" s="176">
        <v>0.96299999999999997</v>
      </c>
      <c r="BB97" s="176">
        <v>0.96799999999999997</v>
      </c>
      <c r="BC97" s="1315">
        <v>0.97299999999999998</v>
      </c>
      <c r="BD97" s="177">
        <v>0.98799999999999999</v>
      </c>
      <c r="BE97" s="1315">
        <v>0.97</v>
      </c>
      <c r="BF97" s="177">
        <v>0.98299999999999998</v>
      </c>
      <c r="BG97" s="177">
        <v>0.98899999999999999</v>
      </c>
      <c r="BH97" s="1315">
        <v>0.98799999999999999</v>
      </c>
      <c r="BI97" s="1315">
        <v>0.98499999999999999</v>
      </c>
      <c r="BJ97" s="1315">
        <v>0.98419999999999996</v>
      </c>
      <c r="BK97" s="1315">
        <v>0.98609999999999998</v>
      </c>
      <c r="BL97" s="1787">
        <v>0.98099999999999998</v>
      </c>
      <c r="BM97" s="1787">
        <v>0.97909999999999997</v>
      </c>
      <c r="BN97" s="1788">
        <v>0.98150000000000004</v>
      </c>
    </row>
    <row r="98" spans="8:66" ht="19.5" customHeight="1">
      <c r="H98" s="178" t="s">
        <v>126</v>
      </c>
      <c r="I98" s="136"/>
      <c r="J98" s="136"/>
      <c r="K98" s="136"/>
      <c r="L98" s="136"/>
      <c r="M98" s="136"/>
      <c r="N98" s="136"/>
      <c r="O98" s="136"/>
      <c r="P98" s="136"/>
      <c r="Q98" s="136"/>
      <c r="R98" s="136"/>
      <c r="S98" s="136"/>
      <c r="T98" s="136"/>
      <c r="U98" s="136"/>
      <c r="X98" s="136"/>
      <c r="Y98" s="136"/>
      <c r="Z98" s="136"/>
      <c r="AA98" s="136"/>
      <c r="AB98" s="136"/>
      <c r="AC98" s="136"/>
      <c r="AD98" s="179"/>
      <c r="AE98" s="179"/>
      <c r="AF98" s="179"/>
      <c r="AG98" s="179"/>
      <c r="AH98" s="179"/>
      <c r="AI98" s="180"/>
      <c r="AJ98" s="179"/>
      <c r="AK98" s="179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1804"/>
    </row>
    <row r="99" spans="8:66" s="166" customFormat="1" ht="19.5" customHeight="1">
      <c r="H99" s="1723" t="s">
        <v>833</v>
      </c>
      <c r="I99" s="1722"/>
      <c r="J99" s="1722"/>
      <c r="K99" s="1722"/>
      <c r="L99" s="1722"/>
      <c r="M99" s="1722"/>
      <c r="N99" s="1722"/>
      <c r="O99" s="1722"/>
      <c r="P99" s="1722"/>
      <c r="Q99" s="1722"/>
      <c r="R99" s="1722"/>
      <c r="S99" s="1722"/>
      <c r="T99" s="1722"/>
      <c r="U99" s="1722"/>
      <c r="V99" s="1722"/>
      <c r="W99" s="1722"/>
      <c r="X99" s="1722"/>
      <c r="Y99" s="1722"/>
      <c r="Z99" s="1722"/>
      <c r="AA99" s="1722"/>
      <c r="AB99" s="1722"/>
      <c r="AC99" s="1722"/>
      <c r="AD99" s="1722"/>
      <c r="AE99" s="1722"/>
      <c r="AF99" s="1722"/>
      <c r="AG99" s="1722"/>
      <c r="AH99" s="1722"/>
      <c r="AI99" s="1722"/>
      <c r="AJ99" s="1722"/>
      <c r="AK99" s="1722"/>
      <c r="AL99" s="1722"/>
      <c r="AM99" s="1722"/>
      <c r="AN99" s="1722"/>
      <c r="AO99" s="1722"/>
      <c r="AP99" s="1722"/>
      <c r="AQ99" s="1722"/>
      <c r="AR99" s="1722"/>
      <c r="AS99" s="1722"/>
      <c r="AT99" s="1722"/>
      <c r="AU99" s="1722"/>
      <c r="AV99" s="1722"/>
      <c r="AW99" s="1722"/>
      <c r="AX99" s="1722"/>
      <c r="AY99" s="1722"/>
      <c r="AZ99" s="1722"/>
      <c r="BA99" s="1722"/>
      <c r="BB99" s="1722"/>
      <c r="BC99" s="1722"/>
      <c r="BD99" s="1722"/>
      <c r="BE99" s="1722"/>
      <c r="BF99" s="1722"/>
      <c r="BG99" s="1722"/>
      <c r="BH99" s="1722"/>
      <c r="BI99" s="1722"/>
      <c r="BJ99" s="3"/>
      <c r="BK99" s="3"/>
      <c r="BL99" s="3"/>
      <c r="BM99" s="3"/>
      <c r="BN99" s="1804"/>
    </row>
    <row r="100" spans="8:66" s="166" customFormat="1" ht="19.5" customHeight="1">
      <c r="H100" s="178" t="s">
        <v>830</v>
      </c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48"/>
      <c r="AD100" s="38"/>
      <c r="AE100" s="38"/>
      <c r="AF100" s="38"/>
      <c r="AG100" s="38"/>
      <c r="AH100" s="38"/>
      <c r="AI100" s="48"/>
      <c r="AJ100" s="38"/>
      <c r="AK100" s="38"/>
      <c r="AL100" s="38"/>
      <c r="AM100" s="38"/>
      <c r="AN100" s="38"/>
      <c r="AO100" s="38"/>
      <c r="AP100" s="38"/>
      <c r="AQ100" s="38"/>
      <c r="AR100" s="38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1804"/>
    </row>
    <row r="101" spans="8:66" s="166" customFormat="1" ht="19.5" customHeight="1">
      <c r="H101" s="178" t="s">
        <v>831</v>
      </c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48"/>
      <c r="AD101" s="38"/>
      <c r="AE101" s="38"/>
      <c r="AF101" s="38"/>
      <c r="AG101" s="38"/>
      <c r="AH101" s="38"/>
      <c r="AI101" s="48"/>
      <c r="AJ101" s="38"/>
      <c r="AK101" s="38"/>
      <c r="AL101" s="38"/>
      <c r="AM101" s="38"/>
      <c r="AN101" s="38"/>
      <c r="AO101" s="38"/>
      <c r="AP101" s="38"/>
      <c r="AQ101" s="38"/>
      <c r="AR101" s="38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1804"/>
    </row>
    <row r="102" spans="8:66" s="166" customFormat="1" ht="19.5" customHeight="1">
      <c r="H102" s="1619" t="s">
        <v>832</v>
      </c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48"/>
      <c r="AD102" s="38"/>
      <c r="AE102" s="38"/>
      <c r="AF102" s="38"/>
      <c r="AG102" s="38"/>
      <c r="AH102" s="38"/>
      <c r="AI102" s="48"/>
      <c r="AJ102" s="38"/>
      <c r="AK102" s="38"/>
      <c r="AL102" s="38"/>
      <c r="AM102" s="38"/>
      <c r="AN102" s="38"/>
      <c r="AO102" s="38"/>
      <c r="AP102" s="38"/>
      <c r="AQ102" s="38"/>
      <c r="AR102" s="38"/>
      <c r="AS102" s="38"/>
      <c r="AT102" s="38"/>
      <c r="AU102" s="38"/>
      <c r="AV102" s="38"/>
      <c r="AW102" s="38"/>
      <c r="AX102" s="38"/>
      <c r="AY102" s="38"/>
      <c r="AZ102" s="38"/>
      <c r="BA102" s="38"/>
      <c r="BB102" s="38"/>
      <c r="BC102" s="38"/>
      <c r="BD102" s="38"/>
      <c r="BE102" s="38"/>
      <c r="BF102" s="38"/>
      <c r="BG102" s="38"/>
      <c r="BH102" s="38"/>
      <c r="BI102" s="38"/>
      <c r="BJ102" s="38"/>
      <c r="BK102" s="38"/>
      <c r="BL102" s="1728"/>
      <c r="BM102" s="1776"/>
      <c r="BN102" s="1799"/>
    </row>
    <row r="103" spans="8:66" ht="19.5" customHeight="1">
      <c r="BC103" s="1635"/>
    </row>
  </sheetData>
  <mergeCells count="12">
    <mergeCell ref="B4:E4"/>
    <mergeCell ref="AZ4:BB4"/>
    <mergeCell ref="C8:E8"/>
    <mergeCell ref="C12:E12"/>
    <mergeCell ref="C14:E14"/>
    <mergeCell ref="C10:F10"/>
    <mergeCell ref="C26:E26"/>
    <mergeCell ref="C16:E16"/>
    <mergeCell ref="C18:E18"/>
    <mergeCell ref="C20:E20"/>
    <mergeCell ref="C22:E22"/>
    <mergeCell ref="C24:E24"/>
  </mergeCells>
  <phoneticPr fontId="3" type="noConversion"/>
  <hyperlinks>
    <hyperlink ref="C12" location="G_IS!A1" display="KB Financial Group" xr:uid="{00000000-0004-0000-0200-000000000000}"/>
    <hyperlink ref="C14" location="B_IS!A1" display="KB Kookmin Bank" xr:uid="{00000000-0004-0000-0200-000001000000}"/>
    <hyperlink ref="C16" location="S_IS!A1" display="KB Securities" xr:uid="{00000000-0004-0000-0200-000002000000}"/>
    <hyperlink ref="C20" location="C_IS!A1" display="KB Kookmin Card" xr:uid="{00000000-0004-0000-0200-000003000000}"/>
    <hyperlink ref="C24" location="Other_IS!A1" display="Other Subsidiaries" xr:uid="{00000000-0004-0000-0200-000004000000}"/>
    <hyperlink ref="C26" location="Contacts!A1" display="Contacts" xr:uid="{00000000-0004-0000-0200-000005000000}"/>
    <hyperlink ref="C18" location="I_Key!A1" display="KB Insurance" xr:uid="{00000000-0004-0000-0200-000006000000}"/>
    <hyperlink ref="C22:E22" location="L_IS!A1" display="KB Life Insurance" xr:uid="{00000000-0004-0000-0200-000007000000}"/>
    <hyperlink ref="C18:E18" location="I_IS!A1" display="KB Insurance" xr:uid="{00000000-0004-0000-0200-000008000000}"/>
    <hyperlink ref="C8:E8" location="Disclaimer!A1" display="Disclaimer" xr:uid="{00000000-0004-0000-0200-000009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rowBreaks count="2" manualBreakCount="2">
    <brk id="41" max="16383" man="1"/>
    <brk id="81" max="16383" man="1"/>
  </row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B1:BO44"/>
  <sheetViews>
    <sheetView showGridLines="0" view="pageBreakPreview" zoomScale="70" zoomScaleNormal="70" zoomScaleSheetLayoutView="70" workbookViewId="0">
      <selection activeCell="Q21" sqref="Q21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34" width="13.75" style="38" hidden="1" customWidth="1"/>
    <col min="35" max="35" width="13.75" style="48" hidden="1" customWidth="1"/>
    <col min="36" max="49" width="13.75" style="38" hidden="1" customWidth="1"/>
    <col min="50" max="52" width="13.75" style="48" hidden="1" customWidth="1"/>
    <col min="53" max="56" width="17.375" style="38" hidden="1" customWidth="1"/>
    <col min="57" max="57" width="15.125" style="38" hidden="1" customWidth="1"/>
    <col min="58" max="62" width="15.125" style="38" customWidth="1"/>
    <col min="63" max="63" width="15.125" style="1728" customWidth="1"/>
    <col min="64" max="64" width="15.125" style="38" customWidth="1"/>
    <col min="65" max="65" width="15.125" style="1776" customWidth="1"/>
    <col min="66" max="66" width="15.125" style="38" customWidth="1"/>
    <col min="67" max="16384" width="10.75" style="38"/>
  </cols>
  <sheetData>
    <row r="1" spans="2:67" ht="5.25" customHeight="1"/>
    <row r="2" spans="2:67" ht="28.5" customHeight="1">
      <c r="H2" s="39"/>
      <c r="I2" s="224"/>
    </row>
    <row r="3" spans="2:67" ht="3" customHeight="1">
      <c r="H3" s="40"/>
    </row>
    <row r="4" spans="2:67" ht="30" customHeight="1">
      <c r="B4" s="1879" t="s">
        <v>7</v>
      </c>
      <c r="C4" s="1879"/>
      <c r="D4" s="1879"/>
      <c r="E4" s="1879"/>
      <c r="F4" s="183"/>
      <c r="G4" s="42"/>
      <c r="H4" s="64" t="s">
        <v>11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</row>
    <row r="5" spans="2:67" ht="18" customHeight="1">
      <c r="B5" s="44"/>
      <c r="C5" s="44"/>
      <c r="D5" s="44"/>
      <c r="E5" s="44"/>
      <c r="F5" s="44"/>
      <c r="AI5" s="38"/>
      <c r="AV5" s="69"/>
      <c r="AW5" s="69"/>
      <c r="AX5" s="69"/>
      <c r="AY5" s="69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</row>
    <row r="6" spans="2:67" ht="3" customHeight="1" thickBot="1">
      <c r="H6" s="40"/>
    </row>
    <row r="7" spans="2:67" ht="12" customHeight="1" thickTop="1">
      <c r="B7" s="185"/>
      <c r="C7" s="67"/>
      <c r="D7" s="67"/>
      <c r="E7" s="68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X7" s="38"/>
      <c r="AY7" s="38"/>
      <c r="AZ7" s="38"/>
    </row>
    <row r="8" spans="2:67" ht="19.5" customHeight="1" thickBot="1">
      <c r="B8" s="74"/>
      <c r="C8" s="1875" t="s">
        <v>2</v>
      </c>
      <c r="D8" s="1875"/>
      <c r="E8" s="1876"/>
      <c r="F8" s="56"/>
      <c r="H8" s="77" t="s">
        <v>39</v>
      </c>
      <c r="I8" s="78" t="s">
        <v>152</v>
      </c>
      <c r="J8" s="78" t="s">
        <v>153</v>
      </c>
      <c r="K8" s="78" t="s">
        <v>154</v>
      </c>
      <c r="L8" s="78" t="s">
        <v>155</v>
      </c>
      <c r="M8" s="78" t="s">
        <v>156</v>
      </c>
      <c r="N8" s="78" t="s">
        <v>157</v>
      </c>
      <c r="O8" s="78" t="s">
        <v>158</v>
      </c>
      <c r="P8" s="78" t="s">
        <v>159</v>
      </c>
      <c r="Q8" s="78" t="s">
        <v>160</v>
      </c>
      <c r="R8" s="78" t="s">
        <v>161</v>
      </c>
      <c r="S8" s="78" t="s">
        <v>162</v>
      </c>
      <c r="T8" s="78" t="s">
        <v>163</v>
      </c>
      <c r="U8" s="78" t="s">
        <v>164</v>
      </c>
      <c r="V8" s="78" t="s">
        <v>165</v>
      </c>
      <c r="W8" s="78" t="s">
        <v>166</v>
      </c>
      <c r="X8" s="78" t="s">
        <v>167</v>
      </c>
      <c r="Y8" s="78" t="s">
        <v>168</v>
      </c>
      <c r="Z8" s="78" t="s">
        <v>169</v>
      </c>
      <c r="AA8" s="78" t="s">
        <v>170</v>
      </c>
      <c r="AB8" s="78" t="s">
        <v>338</v>
      </c>
      <c r="AC8" s="78" t="s">
        <v>339</v>
      </c>
      <c r="AD8" s="78" t="s">
        <v>173</v>
      </c>
      <c r="AE8" s="78" t="s">
        <v>174</v>
      </c>
      <c r="AF8" s="78" t="s">
        <v>175</v>
      </c>
      <c r="AG8" s="78" t="s">
        <v>176</v>
      </c>
      <c r="AH8" s="78" t="s">
        <v>407</v>
      </c>
      <c r="AI8" s="78" t="s">
        <v>178</v>
      </c>
      <c r="AJ8" s="78" t="s">
        <v>179</v>
      </c>
      <c r="AK8" s="78" t="s">
        <v>180</v>
      </c>
      <c r="AL8" s="78" t="s">
        <v>181</v>
      </c>
      <c r="AM8" s="78" t="s">
        <v>182</v>
      </c>
      <c r="AN8" s="78" t="s">
        <v>341</v>
      </c>
      <c r="AO8" s="78" t="s">
        <v>342</v>
      </c>
      <c r="AP8" s="78" t="s">
        <v>185</v>
      </c>
      <c r="AQ8" s="78" t="s">
        <v>186</v>
      </c>
      <c r="AR8" s="81" t="s">
        <v>187</v>
      </c>
      <c r="AS8" s="81" t="s">
        <v>345</v>
      </c>
      <c r="AT8" s="81" t="s">
        <v>346</v>
      </c>
      <c r="AU8" s="81" t="s">
        <v>347</v>
      </c>
      <c r="AV8" s="81" t="s">
        <v>348</v>
      </c>
      <c r="AW8" s="81" t="s">
        <v>192</v>
      </c>
      <c r="AX8" s="81" t="s">
        <v>193</v>
      </c>
      <c r="AY8" s="81" t="s">
        <v>194</v>
      </c>
      <c r="AZ8" s="81" t="s">
        <v>195</v>
      </c>
      <c r="BA8" s="81" t="s">
        <v>196</v>
      </c>
      <c r="BB8" s="81" t="s">
        <v>197</v>
      </c>
      <c r="BC8" s="81" t="s">
        <v>786</v>
      </c>
      <c r="BD8" s="81" t="s">
        <v>794</v>
      </c>
      <c r="BE8" s="81" t="s">
        <v>798</v>
      </c>
      <c r="BF8" s="81" t="s">
        <v>806</v>
      </c>
      <c r="BG8" s="81" t="s">
        <v>807</v>
      </c>
      <c r="BH8" s="81" t="s">
        <v>816</v>
      </c>
      <c r="BI8" s="81" t="s">
        <v>823</v>
      </c>
      <c r="BJ8" s="81" t="s">
        <v>836</v>
      </c>
      <c r="BK8" s="81" t="s">
        <v>858</v>
      </c>
      <c r="BL8" s="81" t="s">
        <v>864</v>
      </c>
      <c r="BM8" s="1778" t="s">
        <v>859</v>
      </c>
      <c r="BN8" s="1778" t="s">
        <v>892</v>
      </c>
    </row>
    <row r="9" spans="2:67" ht="19.5" customHeight="1">
      <c r="B9" s="71"/>
      <c r="C9" s="75"/>
      <c r="D9" s="75"/>
      <c r="E9" s="76"/>
      <c r="F9" s="75"/>
      <c r="H9" s="229" t="s">
        <v>198</v>
      </c>
      <c r="I9" s="198">
        <v>3243.9</v>
      </c>
      <c r="J9" s="198">
        <v>3830.4</v>
      </c>
      <c r="K9" s="198">
        <v>4502.5</v>
      </c>
      <c r="L9" s="198">
        <v>3314.9</v>
      </c>
      <c r="M9" s="198">
        <v>3834.9</v>
      </c>
      <c r="N9" s="198">
        <v>5805.7</v>
      </c>
      <c r="O9" s="198">
        <v>2161.5</v>
      </c>
      <c r="P9" s="198">
        <v>2525.1</v>
      </c>
      <c r="Q9" s="198">
        <v>3219.6</v>
      </c>
      <c r="R9" s="198">
        <v>3749.6</v>
      </c>
      <c r="S9" s="198">
        <v>4319.2</v>
      </c>
      <c r="T9" s="198">
        <v>4131.6000000000004</v>
      </c>
      <c r="U9" s="198">
        <v>4570</v>
      </c>
      <c r="V9" s="198">
        <v>5716.7</v>
      </c>
      <c r="W9" s="198">
        <v>6150</v>
      </c>
      <c r="X9" s="198">
        <v>6118.3</v>
      </c>
      <c r="Y9" s="198">
        <v>7052.9</v>
      </c>
      <c r="Z9" s="198">
        <v>7093.7</v>
      </c>
      <c r="AA9" s="198">
        <v>7510.4</v>
      </c>
      <c r="AB9" s="198">
        <v>32382.799999999999</v>
      </c>
      <c r="AC9" s="199">
        <v>33689.699999999997</v>
      </c>
      <c r="AD9" s="198">
        <v>37346.1</v>
      </c>
      <c r="AE9" s="199">
        <v>37654.1</v>
      </c>
      <c r="AF9" s="199">
        <v>37351.699999999997</v>
      </c>
      <c r="AG9" s="199">
        <v>39738.1</v>
      </c>
      <c r="AH9" s="199">
        <v>42037.1</v>
      </c>
      <c r="AI9" s="199">
        <v>44632.6</v>
      </c>
      <c r="AJ9" s="198">
        <v>45086.3</v>
      </c>
      <c r="AK9" s="198">
        <v>43665.4</v>
      </c>
      <c r="AL9" s="198">
        <v>44731.6</v>
      </c>
      <c r="AM9" s="202">
        <v>45976.9</v>
      </c>
      <c r="AN9" s="202">
        <v>47816.5</v>
      </c>
      <c r="AO9" s="202">
        <v>54009.3</v>
      </c>
      <c r="AP9" s="203">
        <v>56606.6</v>
      </c>
      <c r="AQ9" s="203">
        <v>55843</v>
      </c>
      <c r="AR9" s="203">
        <v>57570.7</v>
      </c>
      <c r="AS9" s="202">
        <v>56757.5</v>
      </c>
      <c r="AT9" s="202">
        <v>56893.599999999999</v>
      </c>
      <c r="AU9" s="203">
        <v>57203.9</v>
      </c>
      <c r="AV9" s="203">
        <v>55494</v>
      </c>
      <c r="AW9" s="202">
        <v>62691</v>
      </c>
      <c r="AX9" s="203">
        <v>61001.5</v>
      </c>
      <c r="AY9" s="203">
        <v>58461.7</v>
      </c>
      <c r="AZ9" s="203">
        <v>53824.2</v>
      </c>
      <c r="BA9" s="202">
        <v>62243.4</v>
      </c>
      <c r="BB9" s="202">
        <v>63012.6</v>
      </c>
      <c r="BC9" s="1323">
        <v>60076.2</v>
      </c>
      <c r="BD9" s="203">
        <v>61267</v>
      </c>
      <c r="BE9" s="1323">
        <v>62950.5</v>
      </c>
      <c r="BF9" s="203">
        <v>62495.199999999997</v>
      </c>
      <c r="BG9" s="203">
        <v>63200.1</v>
      </c>
      <c r="BH9" s="1323">
        <v>63384.4</v>
      </c>
      <c r="BI9" s="1323">
        <v>67015.199999999997</v>
      </c>
      <c r="BJ9" s="1323">
        <v>71121.899999999994</v>
      </c>
      <c r="BK9" s="1323">
        <v>75785.8</v>
      </c>
      <c r="BL9" s="1323">
        <v>76461.399999999994</v>
      </c>
      <c r="BM9" s="1323">
        <v>88643.8</v>
      </c>
      <c r="BN9" s="205">
        <v>102789.3</v>
      </c>
      <c r="BO9" s="83"/>
    </row>
    <row r="10" spans="2:67" ht="19.5" customHeight="1">
      <c r="B10" s="74"/>
      <c r="C10" s="1875" t="s">
        <v>36</v>
      </c>
      <c r="D10" s="1875"/>
      <c r="E10" s="1876"/>
      <c r="F10" s="56"/>
      <c r="H10" s="207" t="s">
        <v>199</v>
      </c>
      <c r="I10" s="83">
        <v>372</v>
      </c>
      <c r="J10" s="83">
        <v>334.7</v>
      </c>
      <c r="K10" s="83">
        <v>354.5</v>
      </c>
      <c r="L10" s="83">
        <v>298.39999999999998</v>
      </c>
      <c r="M10" s="83">
        <v>447.4</v>
      </c>
      <c r="N10" s="83">
        <v>710.4</v>
      </c>
      <c r="O10" s="83">
        <v>524.79999999999995</v>
      </c>
      <c r="P10" s="83">
        <v>565.5</v>
      </c>
      <c r="Q10" s="83">
        <v>506</v>
      </c>
      <c r="R10" s="83">
        <v>608.29999999999995</v>
      </c>
      <c r="S10" s="83">
        <v>600.9</v>
      </c>
      <c r="T10" s="83">
        <v>566.29999999999995</v>
      </c>
      <c r="U10" s="83">
        <v>663</v>
      </c>
      <c r="V10" s="83">
        <v>761.3</v>
      </c>
      <c r="W10" s="83">
        <v>791.4</v>
      </c>
      <c r="X10" s="83">
        <v>647.79999999999995</v>
      </c>
      <c r="Y10" s="83">
        <v>572.29999999999995</v>
      </c>
      <c r="Z10" s="83">
        <v>565.9</v>
      </c>
      <c r="AA10" s="83">
        <v>420.9</v>
      </c>
      <c r="AB10" s="83">
        <v>2381.9</v>
      </c>
      <c r="AC10" s="84">
        <v>2187.4</v>
      </c>
      <c r="AD10" s="83">
        <v>2628</v>
      </c>
      <c r="AE10" s="84">
        <v>2593.6</v>
      </c>
      <c r="AF10" s="84">
        <v>2013.3</v>
      </c>
      <c r="AG10" s="84">
        <v>2253.9</v>
      </c>
      <c r="AH10" s="84">
        <v>2914.6</v>
      </c>
      <c r="AI10" s="84">
        <v>3331.4</v>
      </c>
      <c r="AJ10" s="83">
        <v>3714</v>
      </c>
      <c r="AK10" s="83">
        <v>3928.4</v>
      </c>
      <c r="AL10" s="83">
        <v>5742</v>
      </c>
      <c r="AM10" s="192">
        <v>6029.8</v>
      </c>
      <c r="AN10" s="192">
        <v>5378.2</v>
      </c>
      <c r="AO10" s="192">
        <v>5880.3</v>
      </c>
      <c r="AP10" s="193">
        <v>4832.3999999999996</v>
      </c>
      <c r="AQ10" s="193">
        <v>4637.3999999999996</v>
      </c>
      <c r="AR10" s="193">
        <v>3889.1</v>
      </c>
      <c r="AS10" s="192">
        <v>3968.4</v>
      </c>
      <c r="AT10" s="192">
        <v>3317.6</v>
      </c>
      <c r="AU10" s="193">
        <v>4233</v>
      </c>
      <c r="AV10" s="193">
        <v>3834</v>
      </c>
      <c r="AW10" s="192">
        <v>4710.2</v>
      </c>
      <c r="AX10" s="193">
        <v>4398.7</v>
      </c>
      <c r="AY10" s="193">
        <v>4106</v>
      </c>
      <c r="AZ10" s="193">
        <v>4537.6000000000004</v>
      </c>
      <c r="BA10" s="192">
        <v>4417.1000000000004</v>
      </c>
      <c r="BB10" s="192">
        <v>3917.7</v>
      </c>
      <c r="BC10" s="1322">
        <v>3337.3</v>
      </c>
      <c r="BD10" s="193">
        <v>2927.1</v>
      </c>
      <c r="BE10" s="1322">
        <v>2698.8</v>
      </c>
      <c r="BF10" s="193">
        <v>2820.8</v>
      </c>
      <c r="BG10" s="193">
        <v>2740</v>
      </c>
      <c r="BH10" s="1322">
        <v>3322.5</v>
      </c>
      <c r="BI10" s="1322">
        <v>3258.3</v>
      </c>
      <c r="BJ10" s="1322">
        <v>3269.3</v>
      </c>
      <c r="BK10" s="1322">
        <v>3625.1</v>
      </c>
      <c r="BL10" s="1322">
        <v>4106.6000000000004</v>
      </c>
      <c r="BM10" s="1322">
        <v>4819.8999999999996</v>
      </c>
      <c r="BN10" s="195">
        <v>8178.2</v>
      </c>
      <c r="BO10" s="83"/>
    </row>
    <row r="11" spans="2:67" ht="19.5" customHeight="1">
      <c r="B11" s="74"/>
      <c r="C11" s="89"/>
      <c r="D11" s="75"/>
      <c r="E11" s="76"/>
      <c r="F11" s="75"/>
      <c r="H11" s="207" t="s">
        <v>200</v>
      </c>
      <c r="I11" s="83">
        <v>2064.8000000000002</v>
      </c>
      <c r="J11" s="83">
        <v>2238.4</v>
      </c>
      <c r="K11" s="83">
        <v>2371.5</v>
      </c>
      <c r="L11" s="83">
        <v>2424.1999999999998</v>
      </c>
      <c r="M11" s="83">
        <v>2839</v>
      </c>
      <c r="N11" s="83">
        <v>3581.1</v>
      </c>
      <c r="O11" s="83">
        <v>958.4</v>
      </c>
      <c r="P11" s="83">
        <v>1254.5999999999999</v>
      </c>
      <c r="Q11" s="83">
        <v>1654.4</v>
      </c>
      <c r="R11" s="83">
        <v>1831.6</v>
      </c>
      <c r="S11" s="83">
        <v>2080.1999999999998</v>
      </c>
      <c r="T11" s="83">
        <v>2705.3</v>
      </c>
      <c r="U11" s="83">
        <v>2348.9</v>
      </c>
      <c r="V11" s="83">
        <v>2981.2</v>
      </c>
      <c r="W11" s="83">
        <v>3395.9</v>
      </c>
      <c r="X11" s="83">
        <v>4191.7</v>
      </c>
      <c r="Y11" s="83">
        <v>4559.3</v>
      </c>
      <c r="Z11" s="83">
        <v>4656.7</v>
      </c>
      <c r="AA11" s="83">
        <v>5179.6000000000004</v>
      </c>
      <c r="AB11" s="83">
        <v>18081.8</v>
      </c>
      <c r="AC11" s="84">
        <v>18328.400000000001</v>
      </c>
      <c r="AD11" s="83">
        <v>19973.2</v>
      </c>
      <c r="AE11" s="84">
        <v>20718.2</v>
      </c>
      <c r="AF11" s="84">
        <v>22162.799999999999</v>
      </c>
      <c r="AG11" s="84">
        <v>25396.7</v>
      </c>
      <c r="AH11" s="84">
        <v>26651.7</v>
      </c>
      <c r="AI11" s="84">
        <v>28597.9</v>
      </c>
      <c r="AJ11" s="83">
        <v>28934.5</v>
      </c>
      <c r="AK11" s="83">
        <v>25917.599999999999</v>
      </c>
      <c r="AL11" s="83">
        <v>25220.2</v>
      </c>
      <c r="AM11" s="192">
        <v>26180.9</v>
      </c>
      <c r="AN11" s="192">
        <v>28315.1</v>
      </c>
      <c r="AO11" s="192">
        <v>28564.9</v>
      </c>
      <c r="AP11" s="193">
        <v>29996.9</v>
      </c>
      <c r="AQ11" s="193">
        <v>31048.6</v>
      </c>
      <c r="AR11" s="193">
        <v>33415.5</v>
      </c>
      <c r="AS11" s="192">
        <v>31996.5</v>
      </c>
      <c r="AT11" s="192">
        <v>33873</v>
      </c>
      <c r="AU11" s="192">
        <v>31395.1</v>
      </c>
      <c r="AV11" s="192">
        <v>34182.300000000003</v>
      </c>
      <c r="AW11" s="192">
        <v>35976.400000000001</v>
      </c>
      <c r="AX11" s="193">
        <v>33633.599999999999</v>
      </c>
      <c r="AY11" s="193">
        <v>31336.9</v>
      </c>
      <c r="AZ11" s="193">
        <v>29549.7</v>
      </c>
      <c r="BA11" s="192">
        <v>32197.200000000001</v>
      </c>
      <c r="BB11" s="192">
        <v>34192.699999999997</v>
      </c>
      <c r="BC11" s="1322">
        <v>32855.1</v>
      </c>
      <c r="BD11" s="193">
        <v>35948.9</v>
      </c>
      <c r="BE11" s="1322">
        <v>35351.199999999997</v>
      </c>
      <c r="BF11" s="193">
        <v>35078</v>
      </c>
      <c r="BG11" s="193">
        <v>35465.9</v>
      </c>
      <c r="BH11" s="1322">
        <v>37098</v>
      </c>
      <c r="BI11" s="1322">
        <v>37107.199999999997</v>
      </c>
      <c r="BJ11" s="1322">
        <v>39500.300000000003</v>
      </c>
      <c r="BK11" s="1322">
        <v>42758</v>
      </c>
      <c r="BL11" s="1322">
        <v>42787.5</v>
      </c>
      <c r="BM11" s="1322">
        <v>46094.7</v>
      </c>
      <c r="BN11" s="195">
        <v>52154.2</v>
      </c>
      <c r="BO11" s="83"/>
    </row>
    <row r="12" spans="2:67" ht="19.5" customHeight="1">
      <c r="B12" s="74"/>
      <c r="C12" s="1875" t="s">
        <v>0</v>
      </c>
      <c r="D12" s="1875"/>
      <c r="E12" s="1876"/>
      <c r="F12" s="56"/>
      <c r="H12" s="207" t="s">
        <v>201</v>
      </c>
      <c r="I12" s="83">
        <v>181.2</v>
      </c>
      <c r="J12" s="83">
        <v>31.3</v>
      </c>
      <c r="K12" s="83">
        <v>26.5</v>
      </c>
      <c r="L12" s="83">
        <v>17.7</v>
      </c>
      <c r="M12" s="83">
        <v>14.2</v>
      </c>
      <c r="N12" s="83">
        <v>6.1</v>
      </c>
      <c r="O12" s="83">
        <v>12.3</v>
      </c>
      <c r="P12" s="83">
        <v>17.600000000000001</v>
      </c>
      <c r="Q12" s="83">
        <v>17.2</v>
      </c>
      <c r="R12" s="83">
        <v>29</v>
      </c>
      <c r="S12" s="83">
        <v>14.8</v>
      </c>
      <c r="T12" s="83">
        <v>15.6</v>
      </c>
      <c r="U12" s="83">
        <v>31.3</v>
      </c>
      <c r="V12" s="83">
        <v>38.299999999999997</v>
      </c>
      <c r="W12" s="83">
        <v>50.5</v>
      </c>
      <c r="X12" s="83">
        <v>42.1</v>
      </c>
      <c r="Y12" s="83">
        <v>64.7</v>
      </c>
      <c r="Z12" s="83">
        <v>74.900000000000006</v>
      </c>
      <c r="AA12" s="83">
        <v>86.8</v>
      </c>
      <c r="AB12" s="83">
        <v>541.4</v>
      </c>
      <c r="AC12" s="84">
        <v>559</v>
      </c>
      <c r="AD12" s="83">
        <v>488.7</v>
      </c>
      <c r="AE12" s="84">
        <v>523.20000000000005</v>
      </c>
      <c r="AF12" s="84">
        <v>430.2</v>
      </c>
      <c r="AG12" s="84">
        <v>390.6</v>
      </c>
      <c r="AH12" s="84">
        <v>446.7</v>
      </c>
      <c r="AI12" s="84">
        <v>495.1</v>
      </c>
      <c r="AJ12" s="83">
        <v>383.5</v>
      </c>
      <c r="AK12" s="83">
        <v>457.2</v>
      </c>
      <c r="AL12" s="83">
        <v>523.70000000000005</v>
      </c>
      <c r="AM12" s="192">
        <v>736.7</v>
      </c>
      <c r="AN12" s="192">
        <v>843.1</v>
      </c>
      <c r="AO12" s="192">
        <v>1156.4000000000001</v>
      </c>
      <c r="AP12" s="193">
        <v>979.5</v>
      </c>
      <c r="AQ12" s="193">
        <v>784.6</v>
      </c>
      <c r="AR12" s="193">
        <v>928.7</v>
      </c>
      <c r="AS12" s="192">
        <v>877.5</v>
      </c>
      <c r="AT12" s="192">
        <v>771.1</v>
      </c>
      <c r="AU12" s="192">
        <v>836.8</v>
      </c>
      <c r="AV12" s="192">
        <v>817.5</v>
      </c>
      <c r="AW12" s="192">
        <v>982.3</v>
      </c>
      <c r="AX12" s="193">
        <v>1497.2</v>
      </c>
      <c r="AY12" s="193">
        <v>2108.5</v>
      </c>
      <c r="AZ12" s="193">
        <v>1724.3</v>
      </c>
      <c r="BA12" s="192">
        <v>1506.6</v>
      </c>
      <c r="BB12" s="192">
        <v>1511.3</v>
      </c>
      <c r="BC12" s="1322">
        <v>1499.6</v>
      </c>
      <c r="BD12" s="193">
        <v>1138.5</v>
      </c>
      <c r="BE12" s="1322">
        <v>1089.9000000000001</v>
      </c>
      <c r="BF12" s="193">
        <v>1133.4000000000001</v>
      </c>
      <c r="BG12" s="193">
        <v>1307.7</v>
      </c>
      <c r="BH12" s="1322">
        <v>1394.2</v>
      </c>
      <c r="BI12" s="1322">
        <v>1571.6</v>
      </c>
      <c r="BJ12" s="1322">
        <v>1602.9</v>
      </c>
      <c r="BK12" s="1322">
        <v>1651.6</v>
      </c>
      <c r="BL12" s="1322">
        <v>1614.6</v>
      </c>
      <c r="BM12" s="1322">
        <v>2955.7</v>
      </c>
      <c r="BN12" s="195">
        <v>3355.3</v>
      </c>
      <c r="BO12" s="83"/>
    </row>
    <row r="13" spans="2:67" ht="19.5" customHeight="1">
      <c r="B13" s="74"/>
      <c r="C13" s="89"/>
      <c r="D13" s="75"/>
      <c r="E13" s="76"/>
      <c r="F13" s="75"/>
      <c r="H13" s="207" t="s">
        <v>202</v>
      </c>
      <c r="I13" s="83">
        <v>129.9</v>
      </c>
      <c r="J13" s="83">
        <v>131.69999999999999</v>
      </c>
      <c r="K13" s="83">
        <v>127.5</v>
      </c>
      <c r="L13" s="83">
        <v>131.4</v>
      </c>
      <c r="M13" s="83">
        <v>162.1</v>
      </c>
      <c r="N13" s="83">
        <v>194.2</v>
      </c>
      <c r="O13" s="83">
        <v>268.60000000000002</v>
      </c>
      <c r="P13" s="83">
        <v>242.9</v>
      </c>
      <c r="Q13" s="83">
        <v>250.5</v>
      </c>
      <c r="R13" s="83">
        <v>246.3</v>
      </c>
      <c r="S13" s="83">
        <v>232.1</v>
      </c>
      <c r="T13" s="83">
        <v>210.6</v>
      </c>
      <c r="U13" s="83">
        <v>256.60000000000002</v>
      </c>
      <c r="V13" s="83">
        <v>444.7</v>
      </c>
      <c r="W13" s="83">
        <v>473.7</v>
      </c>
      <c r="X13" s="83">
        <v>419.3</v>
      </c>
      <c r="Y13" s="83">
        <v>276.8</v>
      </c>
      <c r="Z13" s="83">
        <v>279.5</v>
      </c>
      <c r="AA13" s="83">
        <v>278.3</v>
      </c>
      <c r="AB13" s="83">
        <v>3764.1</v>
      </c>
      <c r="AC13" s="84">
        <v>3580.5</v>
      </c>
      <c r="AD13" s="83">
        <v>3619.5</v>
      </c>
      <c r="AE13" s="84">
        <v>3388.5</v>
      </c>
      <c r="AF13" s="84">
        <v>3976.9</v>
      </c>
      <c r="AG13" s="84">
        <v>2697.4</v>
      </c>
      <c r="AH13" s="84">
        <v>2734.8</v>
      </c>
      <c r="AI13" s="84">
        <v>2367.4</v>
      </c>
      <c r="AJ13" s="83">
        <v>2456.8000000000002</v>
      </c>
      <c r="AK13" s="83">
        <v>2291</v>
      </c>
      <c r="AL13" s="83">
        <v>2105.5</v>
      </c>
      <c r="AM13" s="192">
        <v>2319.4</v>
      </c>
      <c r="AN13" s="192">
        <v>2615.9</v>
      </c>
      <c r="AO13" s="192">
        <v>3334.5</v>
      </c>
      <c r="AP13" s="193">
        <v>3531.9</v>
      </c>
      <c r="AQ13" s="193">
        <v>3994</v>
      </c>
      <c r="AR13" s="193">
        <v>3905</v>
      </c>
      <c r="AS13" s="192">
        <v>4155</v>
      </c>
      <c r="AT13" s="192">
        <v>4274.6000000000004</v>
      </c>
      <c r="AU13" s="192">
        <v>4367.1000000000004</v>
      </c>
      <c r="AV13" s="192">
        <v>3839.9</v>
      </c>
      <c r="AW13" s="192">
        <v>3860.6</v>
      </c>
      <c r="AX13" s="193">
        <v>3941.1</v>
      </c>
      <c r="AY13" s="193">
        <v>4677.8999999999996</v>
      </c>
      <c r="AZ13" s="193">
        <v>4800.6000000000004</v>
      </c>
      <c r="BA13" s="192">
        <v>4927.8</v>
      </c>
      <c r="BB13" s="192">
        <v>5467.2</v>
      </c>
      <c r="BC13" s="1322">
        <v>5621.8</v>
      </c>
      <c r="BD13" s="193">
        <v>5134.5</v>
      </c>
      <c r="BE13" s="1322">
        <v>5725.7</v>
      </c>
      <c r="BF13" s="193">
        <v>6430</v>
      </c>
      <c r="BG13" s="193">
        <v>6422</v>
      </c>
      <c r="BH13" s="1322">
        <v>6485.3</v>
      </c>
      <c r="BI13" s="1322">
        <v>7306.7</v>
      </c>
      <c r="BJ13" s="1322">
        <v>8380.4</v>
      </c>
      <c r="BK13" s="1322">
        <v>8538.2000000000007</v>
      </c>
      <c r="BL13" s="1322">
        <v>9463.7000000000007</v>
      </c>
      <c r="BM13" s="1322">
        <v>8856.7999999999993</v>
      </c>
      <c r="BN13" s="195">
        <v>8523.7000000000007</v>
      </c>
      <c r="BO13" s="83"/>
    </row>
    <row r="14" spans="2:67" ht="19.5" customHeight="1">
      <c r="B14" s="74"/>
      <c r="C14" s="1875" t="s">
        <v>6</v>
      </c>
      <c r="D14" s="1875"/>
      <c r="E14" s="1876"/>
      <c r="F14" s="56"/>
      <c r="H14" s="207" t="s">
        <v>203</v>
      </c>
      <c r="I14" s="83">
        <v>242.5</v>
      </c>
      <c r="J14" s="83">
        <v>180</v>
      </c>
      <c r="K14" s="83">
        <v>163.4</v>
      </c>
      <c r="L14" s="83">
        <v>188.7</v>
      </c>
      <c r="M14" s="83">
        <v>174.7</v>
      </c>
      <c r="N14" s="83">
        <v>188.3</v>
      </c>
      <c r="O14" s="83">
        <v>178.5</v>
      </c>
      <c r="P14" s="83">
        <v>252.4</v>
      </c>
      <c r="Q14" s="83">
        <v>297.89999999999998</v>
      </c>
      <c r="R14" s="83">
        <v>320.8</v>
      </c>
      <c r="S14" s="83">
        <v>428.7</v>
      </c>
      <c r="T14" s="83">
        <v>315.3</v>
      </c>
      <c r="U14" s="83">
        <v>368.8</v>
      </c>
      <c r="V14" s="83">
        <v>356.5</v>
      </c>
      <c r="W14" s="83">
        <v>388.5</v>
      </c>
      <c r="X14" s="83">
        <v>424.4</v>
      </c>
      <c r="Y14" s="83">
        <v>482.2</v>
      </c>
      <c r="Z14" s="83">
        <v>478.4</v>
      </c>
      <c r="AA14" s="83">
        <v>447.1</v>
      </c>
      <c r="AB14" s="83">
        <v>4973.8999999999996</v>
      </c>
      <c r="AC14" s="84">
        <v>5513.3</v>
      </c>
      <c r="AD14" s="83">
        <v>4830.3</v>
      </c>
      <c r="AE14" s="84">
        <v>4971.8</v>
      </c>
      <c r="AF14" s="84">
        <v>5213.3</v>
      </c>
      <c r="AG14" s="84">
        <v>4785.3999999999996</v>
      </c>
      <c r="AH14" s="84">
        <v>4949.8</v>
      </c>
      <c r="AI14" s="84">
        <v>5698.4</v>
      </c>
      <c r="AJ14" s="83">
        <v>5574.1</v>
      </c>
      <c r="AK14" s="83">
        <v>5699.4</v>
      </c>
      <c r="AL14" s="83">
        <v>5786.1</v>
      </c>
      <c r="AM14" s="192">
        <v>5544.2</v>
      </c>
      <c r="AN14" s="192">
        <v>6186.9</v>
      </c>
      <c r="AO14" s="192">
        <v>5816.2</v>
      </c>
      <c r="AP14" s="193">
        <v>6838.4</v>
      </c>
      <c r="AQ14" s="193">
        <v>6872.3</v>
      </c>
      <c r="AR14" s="193">
        <v>6644.8</v>
      </c>
      <c r="AS14" s="192">
        <v>6478.6</v>
      </c>
      <c r="AT14" s="192">
        <v>6718.2</v>
      </c>
      <c r="AU14" s="192">
        <v>7508.9</v>
      </c>
      <c r="AV14" s="192">
        <v>7186.3</v>
      </c>
      <c r="AW14" s="192">
        <v>8819.5</v>
      </c>
      <c r="AX14" s="193">
        <v>9277.6</v>
      </c>
      <c r="AY14" s="193">
        <v>9262.7999999999993</v>
      </c>
      <c r="AZ14" s="193">
        <v>8907.5</v>
      </c>
      <c r="BA14" s="192">
        <v>9959.5</v>
      </c>
      <c r="BB14" s="192">
        <v>9524.6</v>
      </c>
      <c r="BC14" s="1322">
        <v>11240.4</v>
      </c>
      <c r="BD14" s="193">
        <v>10418.9</v>
      </c>
      <c r="BE14" s="1322">
        <v>10125.299999999999</v>
      </c>
      <c r="BF14" s="193">
        <v>9701.9</v>
      </c>
      <c r="BG14" s="193">
        <v>9903</v>
      </c>
      <c r="BH14" s="1322">
        <v>10605.8</v>
      </c>
      <c r="BI14" s="1322">
        <v>10270.4</v>
      </c>
      <c r="BJ14" s="1322">
        <v>9899.2999999999993</v>
      </c>
      <c r="BK14" s="1322">
        <v>10236.5</v>
      </c>
      <c r="BL14" s="1322">
        <v>10648.3</v>
      </c>
      <c r="BM14" s="1322">
        <v>11592.7</v>
      </c>
      <c r="BN14" s="195">
        <v>12107.4</v>
      </c>
      <c r="BO14" s="83"/>
    </row>
    <row r="15" spans="2:67" ht="19.5" customHeight="1">
      <c r="B15" s="74"/>
      <c r="C15" s="89"/>
      <c r="D15" s="75"/>
      <c r="E15" s="76"/>
      <c r="F15" s="75"/>
      <c r="H15" s="231" t="s">
        <v>449</v>
      </c>
      <c r="I15" s="83">
        <v>-27.2</v>
      </c>
      <c r="J15" s="83">
        <v>-26.5</v>
      </c>
      <c r="K15" s="83">
        <v>-26.9</v>
      </c>
      <c r="L15" s="83">
        <v>-25.9</v>
      </c>
      <c r="M15" s="83">
        <v>-26.1</v>
      </c>
      <c r="N15" s="83">
        <v>-25.5</v>
      </c>
      <c r="O15" s="83">
        <v>-26.9</v>
      </c>
      <c r="P15" s="83">
        <v>-27.7</v>
      </c>
      <c r="Q15" s="83">
        <v>-27.6</v>
      </c>
      <c r="R15" s="83">
        <v>-26.8</v>
      </c>
      <c r="S15" s="83">
        <v>-26.7</v>
      </c>
      <c r="T15" s="83">
        <v>-28.7</v>
      </c>
      <c r="U15" s="83">
        <v>-28.7</v>
      </c>
      <c r="V15" s="83">
        <v>-28</v>
      </c>
      <c r="W15" s="83">
        <v>-27.7</v>
      </c>
      <c r="X15" s="83">
        <v>-29.8</v>
      </c>
      <c r="Y15" s="83">
        <v>-29.1</v>
      </c>
      <c r="Z15" s="83">
        <v>-28.4</v>
      </c>
      <c r="AA15" s="83">
        <v>-27.6</v>
      </c>
      <c r="AB15" s="83">
        <v>-150.69999999999999</v>
      </c>
      <c r="AC15" s="84">
        <v>-127.6</v>
      </c>
      <c r="AD15" s="83">
        <v>-55.5</v>
      </c>
      <c r="AE15" s="84">
        <v>-55.3</v>
      </c>
      <c r="AF15" s="84">
        <v>-56.5</v>
      </c>
      <c r="AG15" s="84">
        <v>-62</v>
      </c>
      <c r="AH15" s="84">
        <v>-62.8</v>
      </c>
      <c r="AI15" s="84">
        <v>-62.8</v>
      </c>
      <c r="AJ15" s="83">
        <v>-69.5</v>
      </c>
      <c r="AK15" s="83">
        <v>-70.900000000000006</v>
      </c>
      <c r="AL15" s="83">
        <v>-70</v>
      </c>
      <c r="AM15" s="192">
        <v>-75</v>
      </c>
      <c r="AN15" s="192">
        <v>-56.9</v>
      </c>
      <c r="AO15" s="192">
        <v>-61.9</v>
      </c>
      <c r="AP15" s="193">
        <v>-65.5</v>
      </c>
      <c r="AQ15" s="193">
        <v>-63.9</v>
      </c>
      <c r="AR15" s="193">
        <v>-61.4</v>
      </c>
      <c r="AS15" s="192">
        <v>-60.8</v>
      </c>
      <c r="AT15" s="192">
        <v>-62.1</v>
      </c>
      <c r="AU15" s="192">
        <v>-66.8</v>
      </c>
      <c r="AV15" s="192">
        <v>-74.7</v>
      </c>
      <c r="AW15" s="192">
        <v>-83.6</v>
      </c>
      <c r="AX15" s="193">
        <v>-80.3</v>
      </c>
      <c r="AY15" s="193">
        <v>-82</v>
      </c>
      <c r="AZ15" s="193">
        <v>-61.4</v>
      </c>
      <c r="BA15" s="192">
        <v>-67.400000000000006</v>
      </c>
      <c r="BB15" s="192">
        <v>-63.2</v>
      </c>
      <c r="BC15" s="1322">
        <v>-76.2</v>
      </c>
      <c r="BD15" s="193">
        <v>-167.5</v>
      </c>
      <c r="BE15" s="1322">
        <v>-157.9</v>
      </c>
      <c r="BF15" s="193">
        <v>-159.5</v>
      </c>
      <c r="BG15" s="193">
        <v>-161.4</v>
      </c>
      <c r="BH15" s="1322">
        <v>-225.2</v>
      </c>
      <c r="BI15" s="1322">
        <v>-236.4</v>
      </c>
      <c r="BJ15" s="1322">
        <v>-296.89999999999998</v>
      </c>
      <c r="BK15" s="1322">
        <v>-349.9</v>
      </c>
      <c r="BL15" s="1322">
        <v>-302.60000000000002</v>
      </c>
      <c r="BM15" s="1322">
        <v>-286.10000000000002</v>
      </c>
      <c r="BN15" s="195">
        <v>-311.3</v>
      </c>
      <c r="BO15" s="83"/>
    </row>
    <row r="16" spans="2:67" ht="19.5" customHeight="1">
      <c r="B16" s="74"/>
      <c r="C16" s="1875" t="s">
        <v>7</v>
      </c>
      <c r="D16" s="1875"/>
      <c r="E16" s="1876"/>
      <c r="F16" s="56"/>
      <c r="H16" s="207" t="s">
        <v>205</v>
      </c>
      <c r="I16" s="83">
        <v>0</v>
      </c>
      <c r="J16" s="83">
        <v>0</v>
      </c>
      <c r="K16" s="83">
        <v>0</v>
      </c>
      <c r="L16" s="83">
        <v>0</v>
      </c>
      <c r="M16" s="83">
        <v>0</v>
      </c>
      <c r="N16" s="83">
        <v>0</v>
      </c>
      <c r="O16" s="83">
        <v>0</v>
      </c>
      <c r="P16" s="83">
        <v>0</v>
      </c>
      <c r="Q16" s="83">
        <v>0</v>
      </c>
      <c r="R16" s="83">
        <v>0</v>
      </c>
      <c r="S16" s="83">
        <v>0.1</v>
      </c>
      <c r="T16" s="83">
        <v>0.1</v>
      </c>
      <c r="U16" s="83">
        <v>0.2</v>
      </c>
      <c r="V16" s="83">
        <v>0.2</v>
      </c>
      <c r="W16" s="83">
        <v>0.2</v>
      </c>
      <c r="X16" s="83">
        <v>0.2</v>
      </c>
      <c r="Y16" s="83">
        <v>4.2</v>
      </c>
      <c r="Z16" s="83">
        <v>2.9</v>
      </c>
      <c r="AA16" s="83">
        <v>0</v>
      </c>
      <c r="AB16" s="83">
        <v>23.9</v>
      </c>
      <c r="AC16" s="84">
        <v>28.9</v>
      </c>
      <c r="AD16" s="83">
        <v>14.4</v>
      </c>
      <c r="AE16" s="84">
        <v>16.3</v>
      </c>
      <c r="AF16" s="84">
        <v>15.9</v>
      </c>
      <c r="AG16" s="84">
        <v>36.6</v>
      </c>
      <c r="AH16" s="84">
        <v>38.200000000000003</v>
      </c>
      <c r="AI16" s="84">
        <v>47.4</v>
      </c>
      <c r="AJ16" s="83">
        <v>54.1</v>
      </c>
      <c r="AK16" s="83">
        <v>55.7</v>
      </c>
      <c r="AL16" s="83">
        <v>63.2</v>
      </c>
      <c r="AM16" s="192">
        <v>74</v>
      </c>
      <c r="AN16" s="192">
        <v>75.8</v>
      </c>
      <c r="AO16" s="192">
        <v>59.4</v>
      </c>
      <c r="AP16" s="193">
        <v>63.5</v>
      </c>
      <c r="AQ16" s="193">
        <v>347.9</v>
      </c>
      <c r="AR16" s="193">
        <v>312.10000000000002</v>
      </c>
      <c r="AS16" s="192">
        <v>303</v>
      </c>
      <c r="AT16" s="192">
        <v>117.7</v>
      </c>
      <c r="AU16" s="192">
        <v>293.8</v>
      </c>
      <c r="AV16" s="192">
        <v>137.6</v>
      </c>
      <c r="AW16" s="192">
        <v>163.19999999999999</v>
      </c>
      <c r="AX16" s="193">
        <v>149</v>
      </c>
      <c r="AY16" s="193">
        <v>282</v>
      </c>
      <c r="AZ16" s="193">
        <v>300.3</v>
      </c>
      <c r="BA16" s="192">
        <v>292.60000000000002</v>
      </c>
      <c r="BB16" s="192">
        <v>293.5</v>
      </c>
      <c r="BC16" s="1322">
        <v>289.8</v>
      </c>
      <c r="BD16" s="193">
        <v>311.60000000000002</v>
      </c>
      <c r="BE16" s="1322">
        <v>295.5</v>
      </c>
      <c r="BF16" s="193">
        <v>297</v>
      </c>
      <c r="BG16" s="193">
        <v>295.3</v>
      </c>
      <c r="BH16" s="1322">
        <v>417.8</v>
      </c>
      <c r="BI16" s="1322">
        <v>331</v>
      </c>
      <c r="BJ16" s="1322">
        <v>393</v>
      </c>
      <c r="BK16" s="1322">
        <v>482.3</v>
      </c>
      <c r="BL16" s="1322">
        <v>524.79999999999995</v>
      </c>
      <c r="BM16" s="1322">
        <v>506.3</v>
      </c>
      <c r="BN16" s="195">
        <v>513.5</v>
      </c>
      <c r="BO16" s="83"/>
    </row>
    <row r="17" spans="2:67" ht="19.5" customHeight="1">
      <c r="B17" s="74"/>
      <c r="C17" s="206"/>
      <c r="D17" s="1903" t="s">
        <v>9</v>
      </c>
      <c r="E17" s="1904"/>
      <c r="F17" s="181"/>
      <c r="H17" s="1" t="s">
        <v>208</v>
      </c>
      <c r="I17" s="83">
        <v>2.9</v>
      </c>
      <c r="J17" s="83">
        <v>2.8</v>
      </c>
      <c r="K17" s="83">
        <v>3</v>
      </c>
      <c r="L17" s="83">
        <v>3</v>
      </c>
      <c r="M17" s="83">
        <v>2.4</v>
      </c>
      <c r="N17" s="83">
        <v>2.1</v>
      </c>
      <c r="O17" s="83">
        <v>1.7</v>
      </c>
      <c r="P17" s="83">
        <v>1.6</v>
      </c>
      <c r="Q17" s="83">
        <v>1.3</v>
      </c>
      <c r="R17" s="83">
        <v>1.2</v>
      </c>
      <c r="S17" s="83">
        <v>1.1000000000000001</v>
      </c>
      <c r="T17" s="83">
        <v>1.4</v>
      </c>
      <c r="U17" s="83">
        <v>1.3</v>
      </c>
      <c r="V17" s="83">
        <v>2</v>
      </c>
      <c r="W17" s="83">
        <v>4.0999999999999996</v>
      </c>
      <c r="X17" s="83">
        <v>4.9000000000000004</v>
      </c>
      <c r="Y17" s="83">
        <v>7.8</v>
      </c>
      <c r="Z17" s="83">
        <v>7</v>
      </c>
      <c r="AA17" s="83">
        <v>5.8</v>
      </c>
      <c r="AB17" s="83">
        <v>722.1</v>
      </c>
      <c r="AC17" s="84">
        <v>687.9</v>
      </c>
      <c r="AD17" s="83">
        <v>708.8</v>
      </c>
      <c r="AE17" s="84">
        <v>683.4</v>
      </c>
      <c r="AF17" s="84">
        <v>644.79999999999995</v>
      </c>
      <c r="AG17" s="84">
        <v>640</v>
      </c>
      <c r="AH17" s="84">
        <v>810</v>
      </c>
      <c r="AI17" s="84">
        <v>816.1</v>
      </c>
      <c r="AJ17" s="83">
        <v>1193.3</v>
      </c>
      <c r="AK17" s="83">
        <v>1307.8</v>
      </c>
      <c r="AL17" s="83">
        <v>1748.8</v>
      </c>
      <c r="AM17" s="192">
        <v>1754.8</v>
      </c>
      <c r="AN17" s="192">
        <v>1767.9</v>
      </c>
      <c r="AO17" s="192">
        <v>1790.1</v>
      </c>
      <c r="AP17" s="193">
        <v>1787.1</v>
      </c>
      <c r="AQ17" s="193">
        <v>1446.1</v>
      </c>
      <c r="AR17" s="193">
        <v>1422.9</v>
      </c>
      <c r="AS17" s="192">
        <v>1440.1</v>
      </c>
      <c r="AT17" s="192">
        <v>1427.3</v>
      </c>
      <c r="AU17" s="192">
        <v>1557.3</v>
      </c>
      <c r="AV17" s="192">
        <v>1553</v>
      </c>
      <c r="AW17" s="192">
        <v>1386.7</v>
      </c>
      <c r="AX17" s="193">
        <v>2128.3000000000002</v>
      </c>
      <c r="AY17" s="193">
        <v>830.8</v>
      </c>
      <c r="AZ17" s="193">
        <v>804</v>
      </c>
      <c r="BA17" s="192">
        <v>900.3</v>
      </c>
      <c r="BB17" s="192">
        <v>1129.2</v>
      </c>
      <c r="BC17" s="1322">
        <v>1284.7</v>
      </c>
      <c r="BD17" s="193">
        <v>845.8</v>
      </c>
      <c r="BE17" s="1322">
        <v>682.1</v>
      </c>
      <c r="BF17" s="193">
        <v>651.29999999999995</v>
      </c>
      <c r="BG17" s="193">
        <v>653.5</v>
      </c>
      <c r="BH17" s="1322">
        <v>658</v>
      </c>
      <c r="BI17" s="1322">
        <v>653.29999999999995</v>
      </c>
      <c r="BJ17" s="1322">
        <v>647</v>
      </c>
      <c r="BK17" s="1322">
        <v>372</v>
      </c>
      <c r="BL17" s="1322">
        <v>332.7</v>
      </c>
      <c r="BM17" s="1322">
        <v>315.39999999999998</v>
      </c>
      <c r="BN17" s="195">
        <v>315.2</v>
      </c>
      <c r="BO17" s="83"/>
    </row>
    <row r="18" spans="2:67" ht="19.5" customHeight="1">
      <c r="B18" s="74"/>
      <c r="C18" s="206"/>
      <c r="D18" s="1884" t="s">
        <v>10</v>
      </c>
      <c r="E18" s="1884"/>
      <c r="F18" s="1884"/>
      <c r="H18" s="207" t="s">
        <v>209</v>
      </c>
      <c r="I18" s="83">
        <v>14.8</v>
      </c>
      <c r="J18" s="83">
        <v>15.1</v>
      </c>
      <c r="K18" s="83">
        <v>14.9</v>
      </c>
      <c r="L18" s="83">
        <v>12.4</v>
      </c>
      <c r="M18" s="83">
        <v>11.7</v>
      </c>
      <c r="N18" s="83">
        <v>12</v>
      </c>
      <c r="O18" s="83">
        <v>11.2</v>
      </c>
      <c r="P18" s="83">
        <v>10.4</v>
      </c>
      <c r="Q18" s="83">
        <v>10.199999999999999</v>
      </c>
      <c r="R18" s="83">
        <v>10.199999999999999</v>
      </c>
      <c r="S18" s="83">
        <v>9.8000000000000007</v>
      </c>
      <c r="T18" s="83">
        <v>8.3000000000000007</v>
      </c>
      <c r="U18" s="83">
        <v>8.1</v>
      </c>
      <c r="V18" s="83">
        <v>8.1999999999999993</v>
      </c>
      <c r="W18" s="83">
        <v>8.3000000000000007</v>
      </c>
      <c r="X18" s="83">
        <v>10.9</v>
      </c>
      <c r="Y18" s="83">
        <v>12.3</v>
      </c>
      <c r="Z18" s="83">
        <v>11.9</v>
      </c>
      <c r="AA18" s="83">
        <v>11.5</v>
      </c>
      <c r="AB18" s="83">
        <v>212.4</v>
      </c>
      <c r="AC18" s="84">
        <v>209.9</v>
      </c>
      <c r="AD18" s="83">
        <v>204.8</v>
      </c>
      <c r="AE18" s="84">
        <v>205.4</v>
      </c>
      <c r="AF18" s="84">
        <v>215.9</v>
      </c>
      <c r="AG18" s="84">
        <v>218.1</v>
      </c>
      <c r="AH18" s="84">
        <v>218.3</v>
      </c>
      <c r="AI18" s="84">
        <v>216.3</v>
      </c>
      <c r="AJ18" s="83">
        <v>214.8</v>
      </c>
      <c r="AK18" s="83">
        <v>211.4</v>
      </c>
      <c r="AL18" s="83">
        <v>210</v>
      </c>
      <c r="AM18" s="192">
        <v>208.6</v>
      </c>
      <c r="AN18" s="192">
        <v>219.8</v>
      </c>
      <c r="AO18" s="192">
        <v>216.4</v>
      </c>
      <c r="AP18" s="193">
        <v>214.5</v>
      </c>
      <c r="AQ18" s="193">
        <v>211.8</v>
      </c>
      <c r="AR18" s="193">
        <v>216.4</v>
      </c>
      <c r="AS18" s="192">
        <v>208.4</v>
      </c>
      <c r="AT18" s="192">
        <v>215.9</v>
      </c>
      <c r="AU18" s="192">
        <v>217.5</v>
      </c>
      <c r="AV18" s="192">
        <v>225.6</v>
      </c>
      <c r="AW18" s="192">
        <v>230.2</v>
      </c>
      <c r="AX18" s="193">
        <v>238.9</v>
      </c>
      <c r="AY18" s="193">
        <v>244.2</v>
      </c>
      <c r="AZ18" s="193">
        <v>245.2</v>
      </c>
      <c r="BA18" s="192">
        <v>278</v>
      </c>
      <c r="BB18" s="192">
        <v>278.89999999999998</v>
      </c>
      <c r="BC18" s="1322">
        <v>280.5</v>
      </c>
      <c r="BD18" s="193">
        <v>298.60000000000002</v>
      </c>
      <c r="BE18" s="1322">
        <v>306.89999999999998</v>
      </c>
      <c r="BF18" s="193">
        <v>307.8</v>
      </c>
      <c r="BG18" s="193">
        <v>298.10000000000002</v>
      </c>
      <c r="BH18" s="1322">
        <v>289.3</v>
      </c>
      <c r="BI18" s="1322">
        <v>290.60000000000002</v>
      </c>
      <c r="BJ18" s="1322">
        <v>279.7</v>
      </c>
      <c r="BK18" s="1322">
        <v>268.39999999999998</v>
      </c>
      <c r="BL18" s="1322">
        <v>260</v>
      </c>
      <c r="BM18" s="1322">
        <v>256.89999999999998</v>
      </c>
      <c r="BN18" s="195">
        <v>285.2</v>
      </c>
      <c r="BO18" s="83"/>
    </row>
    <row r="19" spans="2:67" ht="19.5" customHeight="1">
      <c r="B19" s="74"/>
      <c r="C19" s="206"/>
      <c r="D19" s="1903" t="s">
        <v>13</v>
      </c>
      <c r="E19" s="1904"/>
      <c r="F19" s="181"/>
      <c r="H19" s="207" t="s">
        <v>210</v>
      </c>
      <c r="I19" s="83">
        <v>0</v>
      </c>
      <c r="J19" s="83">
        <v>0</v>
      </c>
      <c r="K19" s="83">
        <v>0</v>
      </c>
      <c r="L19" s="83">
        <v>0</v>
      </c>
      <c r="M19" s="83">
        <v>0</v>
      </c>
      <c r="N19" s="83">
        <v>0</v>
      </c>
      <c r="O19" s="83">
        <v>0</v>
      </c>
      <c r="P19" s="83">
        <v>0</v>
      </c>
      <c r="Q19" s="83">
        <v>0</v>
      </c>
      <c r="R19" s="83">
        <v>0</v>
      </c>
      <c r="S19" s="83">
        <v>0</v>
      </c>
      <c r="T19" s="83">
        <v>0</v>
      </c>
      <c r="U19" s="83">
        <v>0</v>
      </c>
      <c r="V19" s="83">
        <v>0</v>
      </c>
      <c r="W19" s="83">
        <v>0.1</v>
      </c>
      <c r="X19" s="83">
        <v>0.2</v>
      </c>
      <c r="Y19" s="83">
        <v>0.1</v>
      </c>
      <c r="Z19" s="83">
        <v>0.1</v>
      </c>
      <c r="AA19" s="83">
        <v>0</v>
      </c>
      <c r="AB19" s="83">
        <v>53.8</v>
      </c>
      <c r="AC19" s="84">
        <v>54.9</v>
      </c>
      <c r="AD19" s="83">
        <v>3.9</v>
      </c>
      <c r="AE19" s="84">
        <v>3.4</v>
      </c>
      <c r="AF19" s="84">
        <v>2.9</v>
      </c>
      <c r="AG19" s="84">
        <v>3</v>
      </c>
      <c r="AH19" s="84">
        <v>3.3</v>
      </c>
      <c r="AI19" s="84">
        <v>4.2</v>
      </c>
      <c r="AJ19" s="83">
        <v>5.4</v>
      </c>
      <c r="AK19" s="83">
        <v>4.7</v>
      </c>
      <c r="AL19" s="83">
        <v>5.3</v>
      </c>
      <c r="AM19" s="192">
        <v>4.5</v>
      </c>
      <c r="AN19" s="192">
        <v>5.0999999999999996</v>
      </c>
      <c r="AO19" s="192">
        <v>4.7</v>
      </c>
      <c r="AP19" s="193">
        <v>5.3</v>
      </c>
      <c r="AQ19" s="193">
        <v>5.9</v>
      </c>
      <c r="AR19" s="193">
        <v>5.4</v>
      </c>
      <c r="AS19" s="192">
        <v>4.8</v>
      </c>
      <c r="AT19" s="192">
        <v>5.6</v>
      </c>
      <c r="AU19" s="192">
        <v>5.6</v>
      </c>
      <c r="AV19" s="192">
        <v>4.9000000000000004</v>
      </c>
      <c r="AW19" s="192">
        <v>7.2</v>
      </c>
      <c r="AX19" s="193">
        <v>9.1999999999999993</v>
      </c>
      <c r="AY19" s="193">
        <v>11.3</v>
      </c>
      <c r="AZ19" s="193">
        <v>9.9</v>
      </c>
      <c r="BA19" s="192">
        <v>9.5</v>
      </c>
      <c r="BB19" s="192">
        <v>11.6</v>
      </c>
      <c r="BC19" s="1322">
        <v>16.399999999999999</v>
      </c>
      <c r="BD19" s="193">
        <v>12.7</v>
      </c>
      <c r="BE19" s="1322">
        <v>8.6</v>
      </c>
      <c r="BF19" s="193">
        <v>7.4</v>
      </c>
      <c r="BG19" s="193">
        <v>7.7</v>
      </c>
      <c r="BH19" s="1322">
        <v>6.8</v>
      </c>
      <c r="BI19" s="1322">
        <v>7.1</v>
      </c>
      <c r="BJ19" s="1322">
        <v>7.2</v>
      </c>
      <c r="BK19" s="1322">
        <v>6.4</v>
      </c>
      <c r="BL19" s="1322">
        <v>7.3</v>
      </c>
      <c r="BM19" s="1322">
        <v>20.6</v>
      </c>
      <c r="BN19" s="195">
        <v>35.299999999999997</v>
      </c>
      <c r="BO19" s="83"/>
    </row>
    <row r="20" spans="2:67" ht="19.5" customHeight="1">
      <c r="B20" s="245"/>
      <c r="C20" s="56"/>
      <c r="D20" s="235"/>
      <c r="E20" s="283"/>
      <c r="F20" s="56"/>
      <c r="H20" s="207" t="s">
        <v>211</v>
      </c>
      <c r="I20" s="83">
        <v>0</v>
      </c>
      <c r="J20" s="83">
        <v>0</v>
      </c>
      <c r="K20" s="83">
        <v>0</v>
      </c>
      <c r="L20" s="83">
        <v>0</v>
      </c>
      <c r="M20" s="83">
        <v>0</v>
      </c>
      <c r="N20" s="83">
        <v>0</v>
      </c>
      <c r="O20" s="83">
        <v>0</v>
      </c>
      <c r="P20" s="83">
        <v>0</v>
      </c>
      <c r="Q20" s="83">
        <v>0</v>
      </c>
      <c r="R20" s="83">
        <v>0</v>
      </c>
      <c r="S20" s="83">
        <v>0</v>
      </c>
      <c r="T20" s="83">
        <v>0</v>
      </c>
      <c r="U20" s="83">
        <v>0</v>
      </c>
      <c r="V20" s="83">
        <v>0</v>
      </c>
      <c r="W20" s="83">
        <v>0</v>
      </c>
      <c r="X20" s="83">
        <v>0</v>
      </c>
      <c r="Y20" s="83">
        <v>0</v>
      </c>
      <c r="Z20" s="83">
        <v>0</v>
      </c>
      <c r="AA20" s="83">
        <v>0</v>
      </c>
      <c r="AB20" s="83">
        <v>38.1</v>
      </c>
      <c r="AC20" s="84">
        <v>0.6</v>
      </c>
      <c r="AD20" s="83">
        <v>0</v>
      </c>
      <c r="AE20" s="84">
        <v>0</v>
      </c>
      <c r="AF20" s="84">
        <v>0</v>
      </c>
      <c r="AG20" s="84">
        <v>0</v>
      </c>
      <c r="AH20" s="84">
        <v>0</v>
      </c>
      <c r="AI20" s="84">
        <v>0</v>
      </c>
      <c r="AJ20" s="83">
        <v>3.3</v>
      </c>
      <c r="AK20" s="83">
        <v>0</v>
      </c>
      <c r="AL20" s="83">
        <v>0</v>
      </c>
      <c r="AM20" s="192">
        <v>0</v>
      </c>
      <c r="AN20" s="192">
        <v>0</v>
      </c>
      <c r="AO20" s="192">
        <v>0.3</v>
      </c>
      <c r="AP20" s="193">
        <v>0</v>
      </c>
      <c r="AQ20" s="193">
        <v>0</v>
      </c>
      <c r="AR20" s="193">
        <v>0</v>
      </c>
      <c r="AS20" s="192">
        <v>0</v>
      </c>
      <c r="AT20" s="192">
        <v>0</v>
      </c>
      <c r="AU20" s="192">
        <v>0</v>
      </c>
      <c r="AV20" s="192">
        <v>0</v>
      </c>
      <c r="AW20" s="192">
        <v>0</v>
      </c>
      <c r="AX20" s="193">
        <v>0.8</v>
      </c>
      <c r="AY20" s="193">
        <v>0.8</v>
      </c>
      <c r="AZ20" s="193">
        <v>1.3</v>
      </c>
      <c r="BA20" s="192">
        <v>1.3</v>
      </c>
      <c r="BB20" s="192">
        <v>1.2</v>
      </c>
      <c r="BC20" s="1322">
        <v>1.2</v>
      </c>
      <c r="BD20" s="193">
        <v>1</v>
      </c>
      <c r="BE20" s="1322">
        <v>32.6</v>
      </c>
      <c r="BF20" s="193">
        <v>53.6</v>
      </c>
      <c r="BG20" s="193">
        <v>40.6</v>
      </c>
      <c r="BH20" s="1322">
        <v>101.8</v>
      </c>
      <c r="BI20" s="1322">
        <v>68.099999999999994</v>
      </c>
      <c r="BJ20" s="1322">
        <v>12.6</v>
      </c>
      <c r="BK20" s="1322">
        <v>30.9</v>
      </c>
      <c r="BL20" s="1322">
        <v>1</v>
      </c>
      <c r="BM20" s="1322">
        <v>1</v>
      </c>
      <c r="BN20" s="195">
        <v>1.6</v>
      </c>
      <c r="BO20" s="83"/>
    </row>
    <row r="21" spans="2:67" ht="19.5" customHeight="1">
      <c r="B21" s="245"/>
      <c r="C21" s="1875" t="s">
        <v>31</v>
      </c>
      <c r="D21" s="1875"/>
      <c r="E21" s="1890"/>
      <c r="F21" s="75"/>
      <c r="H21" s="207" t="s">
        <v>212</v>
      </c>
      <c r="I21" s="128">
        <v>235.8</v>
      </c>
      <c r="J21" s="128">
        <v>896.4</v>
      </c>
      <c r="K21" s="128">
        <v>1441.2</v>
      </c>
      <c r="L21" s="128">
        <v>239.1</v>
      </c>
      <c r="M21" s="128">
        <v>183.4</v>
      </c>
      <c r="N21" s="128">
        <v>1111.5</v>
      </c>
      <c r="O21" s="128">
        <v>206</v>
      </c>
      <c r="P21" s="128">
        <v>180.1</v>
      </c>
      <c r="Q21" s="128">
        <v>482.1</v>
      </c>
      <c r="R21" s="128">
        <v>702.2</v>
      </c>
      <c r="S21" s="128">
        <v>951.5</v>
      </c>
      <c r="T21" s="128">
        <v>308.7</v>
      </c>
      <c r="U21" s="128">
        <v>891.8</v>
      </c>
      <c r="V21" s="128">
        <v>1124.3</v>
      </c>
      <c r="W21" s="128">
        <v>1037.3</v>
      </c>
      <c r="X21" s="128">
        <v>376.8</v>
      </c>
      <c r="Y21" s="128">
        <v>1073.2</v>
      </c>
      <c r="Z21" s="128">
        <v>1016.4</v>
      </c>
      <c r="AA21" s="128">
        <v>1080.4000000000001</v>
      </c>
      <c r="AB21" s="128">
        <v>1589.4</v>
      </c>
      <c r="AC21" s="129">
        <v>2538.9</v>
      </c>
      <c r="AD21" s="128">
        <v>4874.5</v>
      </c>
      <c r="AE21" s="129">
        <v>4550.3</v>
      </c>
      <c r="AF21" s="129">
        <v>2675.7</v>
      </c>
      <c r="AG21" s="129">
        <v>3316.4</v>
      </c>
      <c r="AH21" s="129">
        <v>3269.7</v>
      </c>
      <c r="AI21" s="129">
        <v>3058.3999999999942</v>
      </c>
      <c r="AJ21" s="128">
        <v>2552.4999999999927</v>
      </c>
      <c r="AK21" s="128">
        <v>3792.2000000000044</v>
      </c>
      <c r="AL21" s="128">
        <v>3326.8</v>
      </c>
      <c r="AM21" s="233">
        <v>3124</v>
      </c>
      <c r="AN21" s="233">
        <v>2408.6999999999998</v>
      </c>
      <c r="AO21" s="233">
        <v>7186.1</v>
      </c>
      <c r="AP21" s="232">
        <v>8357.1</v>
      </c>
      <c r="AQ21" s="232">
        <v>6494.3999999999942</v>
      </c>
      <c r="AR21" s="232">
        <v>6830.7999999999956</v>
      </c>
      <c r="AS21" s="233">
        <v>7325.1999999999971</v>
      </c>
      <c r="AT21" s="233">
        <v>6172.6</v>
      </c>
      <c r="AU21" s="233">
        <v>6788.8</v>
      </c>
      <c r="AV21" s="233">
        <v>3712.9</v>
      </c>
      <c r="AW21" s="233">
        <v>6554.7</v>
      </c>
      <c r="AX21" s="232">
        <v>5727.1</v>
      </c>
      <c r="AY21" s="232">
        <v>5600.5</v>
      </c>
      <c r="AZ21" s="232">
        <v>2943.8</v>
      </c>
      <c r="BA21" s="233">
        <v>7753.5</v>
      </c>
      <c r="BB21" s="233">
        <v>6684.7</v>
      </c>
      <c r="BC21" s="1325">
        <v>3649.4</v>
      </c>
      <c r="BD21" s="232">
        <v>4229.3999999999996</v>
      </c>
      <c r="BE21" s="1325">
        <v>6633.9000000000087</v>
      </c>
      <c r="BF21" s="232">
        <v>6013.9999999999854</v>
      </c>
      <c r="BG21" s="232">
        <v>6066.3000000000029</v>
      </c>
      <c r="BH21" s="1325">
        <v>3004.8999999999869</v>
      </c>
      <c r="BI21" s="1325">
        <v>6150.9000000000015</v>
      </c>
      <c r="BJ21" s="1325">
        <v>7130.2</v>
      </c>
      <c r="BK21" s="1325">
        <v>7816.4000000000233</v>
      </c>
      <c r="BL21" s="1325">
        <v>6714.8999999999942</v>
      </c>
      <c r="BM21" s="1325">
        <v>13223.800000000017</v>
      </c>
      <c r="BN21" s="234">
        <v>17319.700000000012</v>
      </c>
      <c r="BO21" s="83"/>
    </row>
    <row r="22" spans="2:67" ht="19.5" customHeight="1">
      <c r="B22" s="245"/>
      <c r="C22" s="56"/>
      <c r="D22" s="235"/>
      <c r="E22" s="283"/>
      <c r="F22" s="56"/>
      <c r="H22" s="229" t="s">
        <v>213</v>
      </c>
      <c r="I22" s="198">
        <v>2704.9</v>
      </c>
      <c r="J22" s="198">
        <v>3283.4</v>
      </c>
      <c r="K22" s="198">
        <v>3955</v>
      </c>
      <c r="L22" s="198">
        <v>2769.2</v>
      </c>
      <c r="M22" s="198">
        <v>3283.7</v>
      </c>
      <c r="N22" s="198">
        <v>5251.7</v>
      </c>
      <c r="O22" s="198">
        <v>1606</v>
      </c>
      <c r="P22" s="198">
        <v>1973.9</v>
      </c>
      <c r="Q22" s="198">
        <v>2665.9</v>
      </c>
      <c r="R22" s="198">
        <v>3189.6</v>
      </c>
      <c r="S22" s="198">
        <v>3748.1</v>
      </c>
      <c r="T22" s="198">
        <v>3554.9</v>
      </c>
      <c r="U22" s="198">
        <v>3981.9</v>
      </c>
      <c r="V22" s="198">
        <v>5106.6000000000004</v>
      </c>
      <c r="W22" s="198">
        <v>5524</v>
      </c>
      <c r="X22" s="198">
        <v>5495.3</v>
      </c>
      <c r="Y22" s="198">
        <v>6414.7</v>
      </c>
      <c r="Z22" s="198">
        <v>6441.6</v>
      </c>
      <c r="AA22" s="198">
        <v>6848.6</v>
      </c>
      <c r="AB22" s="198">
        <v>28198.400000000001</v>
      </c>
      <c r="AC22" s="199">
        <v>29458.7</v>
      </c>
      <c r="AD22" s="198">
        <v>33035.4</v>
      </c>
      <c r="AE22" s="199">
        <v>33326.9</v>
      </c>
      <c r="AF22" s="199">
        <v>32936</v>
      </c>
      <c r="AG22" s="199">
        <v>35388.6</v>
      </c>
      <c r="AH22" s="199">
        <v>37594.800000000003</v>
      </c>
      <c r="AI22" s="199">
        <v>40139.199999999997</v>
      </c>
      <c r="AJ22" s="198">
        <v>40613.4</v>
      </c>
      <c r="AK22" s="198">
        <v>39169.4</v>
      </c>
      <c r="AL22" s="198">
        <v>40129.4</v>
      </c>
      <c r="AM22" s="202">
        <v>41299.699999999997</v>
      </c>
      <c r="AN22" s="202">
        <v>43131.9</v>
      </c>
      <c r="AO22" s="202">
        <v>49389.5</v>
      </c>
      <c r="AP22" s="203">
        <v>51802.400000000001</v>
      </c>
      <c r="AQ22" s="203">
        <v>50844.7</v>
      </c>
      <c r="AR22" s="203">
        <v>52516.5</v>
      </c>
      <c r="AS22" s="202">
        <v>51595</v>
      </c>
      <c r="AT22" s="202">
        <v>51573.4</v>
      </c>
      <c r="AU22" s="203">
        <v>51770.8</v>
      </c>
      <c r="AV22" s="203">
        <v>50008.4</v>
      </c>
      <c r="AW22" s="202">
        <v>57052.1</v>
      </c>
      <c r="AX22" s="203">
        <v>55174.7</v>
      </c>
      <c r="AY22" s="203">
        <v>52407.8</v>
      </c>
      <c r="AZ22" s="203">
        <v>47946.9</v>
      </c>
      <c r="BA22" s="202">
        <v>56346.3</v>
      </c>
      <c r="BB22" s="202">
        <v>56885.599999999999</v>
      </c>
      <c r="BC22" s="1323">
        <v>53852.1</v>
      </c>
      <c r="BD22" s="203">
        <v>54967.8</v>
      </c>
      <c r="BE22" s="1323">
        <v>56467.5</v>
      </c>
      <c r="BF22" s="203">
        <v>55826</v>
      </c>
      <c r="BG22" s="203">
        <v>56376.1</v>
      </c>
      <c r="BH22" s="1323">
        <v>56498.400000000001</v>
      </c>
      <c r="BI22" s="1323">
        <v>60247.3</v>
      </c>
      <c r="BJ22" s="1323">
        <v>64225.9</v>
      </c>
      <c r="BK22" s="1323">
        <v>68770.2</v>
      </c>
      <c r="BL22" s="1323">
        <v>69572.5</v>
      </c>
      <c r="BM22" s="1323">
        <v>80777</v>
      </c>
      <c r="BN22" s="205">
        <v>94579.4</v>
      </c>
      <c r="BO22" s="83"/>
    </row>
    <row r="23" spans="2:67" ht="19.5" customHeight="1">
      <c r="B23" s="245"/>
      <c r="C23" s="1875" t="s">
        <v>17</v>
      </c>
      <c r="D23" s="1875"/>
      <c r="E23" s="1890"/>
      <c r="F23" s="75"/>
      <c r="H23" s="207" t="s">
        <v>214</v>
      </c>
      <c r="I23" s="83">
        <v>1668.6</v>
      </c>
      <c r="J23" s="83">
        <v>1560</v>
      </c>
      <c r="K23" s="83">
        <v>1658.9</v>
      </c>
      <c r="L23" s="83">
        <v>1809.2</v>
      </c>
      <c r="M23" s="83">
        <v>1799.4</v>
      </c>
      <c r="N23" s="83">
        <v>3259.3</v>
      </c>
      <c r="O23" s="83">
        <v>843.1</v>
      </c>
      <c r="P23" s="83">
        <v>1075.0999999999999</v>
      </c>
      <c r="Q23" s="83">
        <v>1424.2</v>
      </c>
      <c r="R23" s="83">
        <v>1346.4</v>
      </c>
      <c r="S23" s="83">
        <v>1323.7</v>
      </c>
      <c r="T23" s="83">
        <v>1767.3</v>
      </c>
      <c r="U23" s="83">
        <v>1927.3</v>
      </c>
      <c r="V23" s="83">
        <v>2610.6</v>
      </c>
      <c r="W23" s="83">
        <v>2507.4</v>
      </c>
      <c r="X23" s="83">
        <v>2905.1</v>
      </c>
      <c r="Y23" s="83">
        <v>3575.5</v>
      </c>
      <c r="Z23" s="83">
        <v>3441.4</v>
      </c>
      <c r="AA23" s="83">
        <v>3714.6</v>
      </c>
      <c r="AB23" s="83">
        <v>12059.4</v>
      </c>
      <c r="AC23" s="84">
        <v>11341.1</v>
      </c>
      <c r="AD23" s="83">
        <v>12976.5</v>
      </c>
      <c r="AE23" s="84">
        <v>13437.3</v>
      </c>
      <c r="AF23" s="84">
        <v>11960.6</v>
      </c>
      <c r="AG23" s="84">
        <v>12704.2</v>
      </c>
      <c r="AH23" s="84">
        <v>14218.7</v>
      </c>
      <c r="AI23" s="84">
        <v>15987.7</v>
      </c>
      <c r="AJ23" s="83">
        <v>15283.1</v>
      </c>
      <c r="AK23" s="83">
        <v>16374.7</v>
      </c>
      <c r="AL23" s="83">
        <v>17250.099999999999</v>
      </c>
      <c r="AM23" s="192">
        <v>17355.400000000001</v>
      </c>
      <c r="AN23" s="192">
        <v>15324</v>
      </c>
      <c r="AO23" s="192">
        <v>12668.7</v>
      </c>
      <c r="AP23" s="193">
        <v>13290.4</v>
      </c>
      <c r="AQ23" s="193">
        <v>13185.5</v>
      </c>
      <c r="AR23" s="193">
        <v>11668.8</v>
      </c>
      <c r="AS23" s="192">
        <v>12650.7</v>
      </c>
      <c r="AT23" s="192">
        <v>11649.7</v>
      </c>
      <c r="AU23" s="193">
        <v>12592.8</v>
      </c>
      <c r="AV23" s="193">
        <v>11975.3</v>
      </c>
      <c r="AW23" s="192">
        <v>12944.2</v>
      </c>
      <c r="AX23" s="193">
        <v>12649.2</v>
      </c>
      <c r="AY23" s="193">
        <v>12158.8</v>
      </c>
      <c r="AZ23" s="193">
        <v>12161.4</v>
      </c>
      <c r="BA23" s="192">
        <v>11740.1</v>
      </c>
      <c r="BB23" s="192">
        <v>11954.3</v>
      </c>
      <c r="BC23" s="1322">
        <v>10792.3</v>
      </c>
      <c r="BD23" s="193">
        <v>10827</v>
      </c>
      <c r="BE23" s="1322">
        <v>11081.3</v>
      </c>
      <c r="BF23" s="193">
        <v>10679.1</v>
      </c>
      <c r="BG23" s="193">
        <v>10065.1</v>
      </c>
      <c r="BH23" s="1322">
        <v>10561</v>
      </c>
      <c r="BI23" s="1322">
        <v>10685.1</v>
      </c>
      <c r="BJ23" s="1322">
        <v>10057</v>
      </c>
      <c r="BK23" s="1322">
        <v>10036.9</v>
      </c>
      <c r="BL23" s="1322">
        <v>10901</v>
      </c>
      <c r="BM23" s="1322">
        <v>11011.7</v>
      </c>
      <c r="BN23" s="195">
        <v>11125.6</v>
      </c>
      <c r="BO23" s="83"/>
    </row>
    <row r="24" spans="2:67" ht="19.5" customHeight="1">
      <c r="B24" s="245"/>
      <c r="C24" s="56"/>
      <c r="D24" s="235"/>
      <c r="E24" s="283"/>
      <c r="F24" s="56"/>
      <c r="H24" s="207" t="s">
        <v>215</v>
      </c>
      <c r="I24" s="83">
        <v>242.3</v>
      </c>
      <c r="J24" s="83">
        <v>240.5</v>
      </c>
      <c r="K24" s="83">
        <v>263.7</v>
      </c>
      <c r="L24" s="83">
        <v>194.5</v>
      </c>
      <c r="M24" s="83">
        <v>186.7</v>
      </c>
      <c r="N24" s="83">
        <v>282.10000000000002</v>
      </c>
      <c r="O24" s="83">
        <v>187.4</v>
      </c>
      <c r="P24" s="83">
        <v>150.30000000000001</v>
      </c>
      <c r="Q24" s="83">
        <v>173.2</v>
      </c>
      <c r="R24" s="83">
        <v>156.5</v>
      </c>
      <c r="S24" s="83">
        <v>255.3</v>
      </c>
      <c r="T24" s="83">
        <v>150.69999999999999</v>
      </c>
      <c r="U24" s="83">
        <v>183.6</v>
      </c>
      <c r="V24" s="83">
        <v>287.60000000000002</v>
      </c>
      <c r="W24" s="83">
        <v>308.3</v>
      </c>
      <c r="X24" s="83">
        <v>264.8</v>
      </c>
      <c r="Y24" s="83">
        <v>284.2</v>
      </c>
      <c r="Z24" s="83">
        <v>335.4</v>
      </c>
      <c r="AA24" s="83">
        <v>299.60000000000002</v>
      </c>
      <c r="AB24" s="83">
        <v>3665.7</v>
      </c>
      <c r="AC24" s="84">
        <v>3841.5</v>
      </c>
      <c r="AD24" s="83">
        <v>2622.7</v>
      </c>
      <c r="AE24" s="84">
        <v>2621.9</v>
      </c>
      <c r="AF24" s="84">
        <v>3116.4</v>
      </c>
      <c r="AG24" s="84">
        <v>3625.4</v>
      </c>
      <c r="AH24" s="84">
        <v>3690.3</v>
      </c>
      <c r="AI24" s="84">
        <v>4001.8</v>
      </c>
      <c r="AJ24" s="83">
        <v>3783.4</v>
      </c>
      <c r="AK24" s="83">
        <v>3922.3</v>
      </c>
      <c r="AL24" s="83">
        <v>4127.6000000000004</v>
      </c>
      <c r="AM24" s="192">
        <v>4099.3999999999996</v>
      </c>
      <c r="AN24" s="192">
        <v>4397.3</v>
      </c>
      <c r="AO24" s="192">
        <v>6138.6</v>
      </c>
      <c r="AP24" s="193">
        <v>6356.2</v>
      </c>
      <c r="AQ24" s="193">
        <v>6515.9</v>
      </c>
      <c r="AR24" s="193">
        <v>7686.4</v>
      </c>
      <c r="AS24" s="192">
        <v>7303.4</v>
      </c>
      <c r="AT24" s="192">
        <v>7973.6</v>
      </c>
      <c r="AU24" s="193">
        <v>8217.9</v>
      </c>
      <c r="AV24" s="193">
        <v>8391.1</v>
      </c>
      <c r="AW24" s="192">
        <v>9347.2000000000007</v>
      </c>
      <c r="AX24" s="193">
        <v>8624.9</v>
      </c>
      <c r="AY24" s="193">
        <v>7698.4</v>
      </c>
      <c r="AZ24" s="193">
        <v>6799.2</v>
      </c>
      <c r="BA24" s="192">
        <v>7178.1</v>
      </c>
      <c r="BB24" s="192">
        <v>7192.4</v>
      </c>
      <c r="BC24" s="1322">
        <v>6969.6</v>
      </c>
      <c r="BD24" s="193">
        <v>7122.6</v>
      </c>
      <c r="BE24" s="1322">
        <v>7462.6</v>
      </c>
      <c r="BF24" s="193">
        <v>7684.8</v>
      </c>
      <c r="BG24" s="193">
        <v>7318.1</v>
      </c>
      <c r="BH24" s="1322">
        <v>7725.9</v>
      </c>
      <c r="BI24" s="1322">
        <v>8189</v>
      </c>
      <c r="BJ24" s="1322">
        <v>9621.5</v>
      </c>
      <c r="BK24" s="1322">
        <v>10676.1</v>
      </c>
      <c r="BL24" s="1322">
        <v>12110.8</v>
      </c>
      <c r="BM24" s="1322">
        <v>14774.6</v>
      </c>
      <c r="BN24" s="195">
        <v>16775.099999999999</v>
      </c>
      <c r="BO24" s="83"/>
    </row>
    <row r="25" spans="2:67" ht="19.5" customHeight="1">
      <c r="B25" s="245"/>
      <c r="C25" s="1873" t="s">
        <v>8</v>
      </c>
      <c r="D25" s="1873"/>
      <c r="E25" s="1874"/>
      <c r="F25" s="75"/>
      <c r="H25" s="207" t="s">
        <v>216</v>
      </c>
      <c r="I25" s="83">
        <v>393.2</v>
      </c>
      <c r="J25" s="83">
        <v>561.5</v>
      </c>
      <c r="K25" s="83">
        <v>728.8</v>
      </c>
      <c r="L25" s="83">
        <v>542.6</v>
      </c>
      <c r="M25" s="83">
        <v>1080.5999999999999</v>
      </c>
      <c r="N25" s="83">
        <v>680.7</v>
      </c>
      <c r="O25" s="83">
        <v>352.3</v>
      </c>
      <c r="P25" s="83">
        <v>518.4</v>
      </c>
      <c r="Q25" s="83">
        <v>637.5</v>
      </c>
      <c r="R25" s="83">
        <v>1022.9</v>
      </c>
      <c r="S25" s="83">
        <v>1163.9000000000001</v>
      </c>
      <c r="T25" s="83">
        <v>1277.2</v>
      </c>
      <c r="U25" s="83">
        <v>903.2</v>
      </c>
      <c r="V25" s="83">
        <v>994.5</v>
      </c>
      <c r="W25" s="83">
        <v>1236.8</v>
      </c>
      <c r="X25" s="83">
        <v>1577.7</v>
      </c>
      <c r="Y25" s="83">
        <v>1197.8</v>
      </c>
      <c r="Z25" s="83">
        <v>1328.6</v>
      </c>
      <c r="AA25" s="83">
        <v>1394.4</v>
      </c>
      <c r="AB25" s="83">
        <v>8651.4</v>
      </c>
      <c r="AC25" s="84">
        <v>9494.7999999999993</v>
      </c>
      <c r="AD25" s="83">
        <v>10355.799999999999</v>
      </c>
      <c r="AE25" s="84">
        <v>10712</v>
      </c>
      <c r="AF25" s="84">
        <v>12179.3</v>
      </c>
      <c r="AG25" s="84">
        <v>11844.8</v>
      </c>
      <c r="AH25" s="84">
        <v>12197.6</v>
      </c>
      <c r="AI25" s="84">
        <v>12755</v>
      </c>
      <c r="AJ25" s="83">
        <v>14087.7</v>
      </c>
      <c r="AK25" s="83">
        <v>12130.6</v>
      </c>
      <c r="AL25" s="83">
        <v>11080.4</v>
      </c>
      <c r="AM25" s="192">
        <v>12220.1</v>
      </c>
      <c r="AN25" s="192">
        <v>16770.5</v>
      </c>
      <c r="AO25" s="192">
        <v>17222.400000000001</v>
      </c>
      <c r="AP25" s="193">
        <v>18764.400000000001</v>
      </c>
      <c r="AQ25" s="193">
        <v>19057.2</v>
      </c>
      <c r="AR25" s="193">
        <v>21365.8</v>
      </c>
      <c r="AS25" s="192">
        <v>19804.7</v>
      </c>
      <c r="AT25" s="192">
        <v>21074.3</v>
      </c>
      <c r="AU25" s="193">
        <v>18590.2</v>
      </c>
      <c r="AV25" s="193">
        <v>20198.2</v>
      </c>
      <c r="AW25" s="192">
        <v>19624</v>
      </c>
      <c r="AX25" s="193">
        <v>18905.599999999999</v>
      </c>
      <c r="AY25" s="193">
        <v>18638.400000000001</v>
      </c>
      <c r="AZ25" s="193">
        <v>18382.8</v>
      </c>
      <c r="BA25" s="192">
        <v>21670.2</v>
      </c>
      <c r="BB25" s="192">
        <v>23115</v>
      </c>
      <c r="BC25" s="1322">
        <v>24860.7</v>
      </c>
      <c r="BD25" s="193">
        <v>25738.799999999999</v>
      </c>
      <c r="BE25" s="1322">
        <v>24258.2</v>
      </c>
      <c r="BF25" s="193">
        <v>24913.3</v>
      </c>
      <c r="BG25" s="193">
        <v>25889.3</v>
      </c>
      <c r="BH25" s="1322">
        <v>27229.9</v>
      </c>
      <c r="BI25" s="1322">
        <v>26557.3</v>
      </c>
      <c r="BJ25" s="1322">
        <v>28284.6</v>
      </c>
      <c r="BK25" s="1322">
        <v>31564.7</v>
      </c>
      <c r="BL25" s="1322">
        <v>30971.3</v>
      </c>
      <c r="BM25" s="1322">
        <v>32021.599999999999</v>
      </c>
      <c r="BN25" s="195">
        <v>36772.800000000003</v>
      </c>
      <c r="BO25" s="83"/>
    </row>
    <row r="26" spans="2:67" ht="19.5" customHeight="1">
      <c r="B26" s="245"/>
      <c r="C26" s="227"/>
      <c r="D26" s="227"/>
      <c r="E26" s="273"/>
      <c r="F26" s="56"/>
      <c r="H26" s="207" t="s">
        <v>217</v>
      </c>
      <c r="I26" s="83">
        <v>50.1</v>
      </c>
      <c r="J26" s="83">
        <v>0</v>
      </c>
      <c r="K26" s="83">
        <v>0</v>
      </c>
      <c r="L26" s="83">
        <v>0</v>
      </c>
      <c r="M26" s="83">
        <v>0</v>
      </c>
      <c r="N26" s="83">
        <v>0</v>
      </c>
      <c r="O26" s="83">
        <v>0</v>
      </c>
      <c r="P26" s="83">
        <v>50</v>
      </c>
      <c r="Q26" s="83">
        <v>20.6</v>
      </c>
      <c r="R26" s="83">
        <v>116.5</v>
      </c>
      <c r="S26" s="83">
        <v>67.2</v>
      </c>
      <c r="T26" s="83">
        <v>168</v>
      </c>
      <c r="U26" s="83">
        <v>267.10000000000002</v>
      </c>
      <c r="V26" s="83">
        <v>197.6</v>
      </c>
      <c r="W26" s="83">
        <v>326.8</v>
      </c>
      <c r="X26" s="83">
        <v>392.7</v>
      </c>
      <c r="Y26" s="83">
        <v>256.60000000000002</v>
      </c>
      <c r="Z26" s="83">
        <v>243.1</v>
      </c>
      <c r="AA26" s="83">
        <v>256.10000000000002</v>
      </c>
      <c r="AB26" s="83">
        <v>1575.8</v>
      </c>
      <c r="AC26" s="84">
        <v>1769</v>
      </c>
      <c r="AD26" s="83">
        <v>2208.8000000000002</v>
      </c>
      <c r="AE26" s="84">
        <v>1817.7</v>
      </c>
      <c r="AF26" s="84">
        <v>2589.8000000000002</v>
      </c>
      <c r="AG26" s="84">
        <v>3170.9</v>
      </c>
      <c r="AH26" s="84">
        <v>3556.4</v>
      </c>
      <c r="AI26" s="84">
        <v>3658.3</v>
      </c>
      <c r="AJ26" s="83">
        <v>4109.8999999999996</v>
      </c>
      <c r="AK26" s="83">
        <v>2848.9</v>
      </c>
      <c r="AL26" s="83">
        <v>3313.2</v>
      </c>
      <c r="AM26" s="192">
        <v>3211.9</v>
      </c>
      <c r="AN26" s="192">
        <v>3106.1</v>
      </c>
      <c r="AO26" s="192">
        <v>3746.1</v>
      </c>
      <c r="AP26" s="193">
        <v>4012.1</v>
      </c>
      <c r="AQ26" s="193">
        <v>4120.8</v>
      </c>
      <c r="AR26" s="193">
        <v>3663.4</v>
      </c>
      <c r="AS26" s="192">
        <v>3794.6</v>
      </c>
      <c r="AT26" s="192">
        <v>3956.1</v>
      </c>
      <c r="AU26" s="193">
        <v>4812.7</v>
      </c>
      <c r="AV26" s="193">
        <v>4451.2</v>
      </c>
      <c r="AW26" s="192">
        <v>6676</v>
      </c>
      <c r="AX26" s="193">
        <v>6583.8</v>
      </c>
      <c r="AY26" s="193">
        <v>4651</v>
      </c>
      <c r="AZ26" s="193">
        <v>5140.3999999999996</v>
      </c>
      <c r="BA26" s="192">
        <v>6304.3</v>
      </c>
      <c r="BB26" s="192">
        <v>6036.5</v>
      </c>
      <c r="BC26" s="1322">
        <v>5223.7</v>
      </c>
      <c r="BD26" s="193">
        <v>4901.3999999999996</v>
      </c>
      <c r="BE26" s="1322">
        <v>4877.2</v>
      </c>
      <c r="BF26" s="193">
        <v>4939.5</v>
      </c>
      <c r="BG26" s="193">
        <v>5439.3</v>
      </c>
      <c r="BH26" s="1322">
        <v>6224.8</v>
      </c>
      <c r="BI26" s="1322">
        <v>6231.7</v>
      </c>
      <c r="BJ26" s="1322">
        <v>6512.1</v>
      </c>
      <c r="BK26" s="1322">
        <v>6532</v>
      </c>
      <c r="BL26" s="1322">
        <v>6852.2</v>
      </c>
      <c r="BM26" s="1322">
        <v>7106.9</v>
      </c>
      <c r="BN26" s="195">
        <v>7698.4</v>
      </c>
      <c r="BO26" s="83"/>
    </row>
    <row r="27" spans="2:67" ht="19.5" customHeight="1">
      <c r="B27" s="245"/>
      <c r="C27" s="1875" t="s">
        <v>25</v>
      </c>
      <c r="D27" s="1875"/>
      <c r="E27" s="1890"/>
      <c r="F27" s="56"/>
      <c r="H27" s="207" t="s">
        <v>220</v>
      </c>
      <c r="I27" s="83">
        <v>177.1</v>
      </c>
      <c r="J27" s="83">
        <v>20.399999999999999</v>
      </c>
      <c r="K27" s="83">
        <v>12.4</v>
      </c>
      <c r="L27" s="83">
        <v>6.7</v>
      </c>
      <c r="M27" s="83">
        <v>6.2</v>
      </c>
      <c r="N27" s="83">
        <v>8.1999999999999993</v>
      </c>
      <c r="O27" s="83">
        <v>7.1</v>
      </c>
      <c r="P27" s="83">
        <v>9.8000000000000007</v>
      </c>
      <c r="Q27" s="83">
        <v>6.2</v>
      </c>
      <c r="R27" s="83">
        <v>3.8</v>
      </c>
      <c r="S27" s="83">
        <v>14.2</v>
      </c>
      <c r="T27" s="83">
        <v>10.6</v>
      </c>
      <c r="U27" s="83">
        <v>8.6</v>
      </c>
      <c r="V27" s="83">
        <v>32.700000000000003</v>
      </c>
      <c r="W27" s="83">
        <v>259.60000000000002</v>
      </c>
      <c r="X27" s="83">
        <v>157.9</v>
      </c>
      <c r="Y27" s="83">
        <v>217.3</v>
      </c>
      <c r="Z27" s="83">
        <v>211.6</v>
      </c>
      <c r="AA27" s="83">
        <v>120.4</v>
      </c>
      <c r="AB27" s="83">
        <v>947.9</v>
      </c>
      <c r="AC27" s="84">
        <v>690.8</v>
      </c>
      <c r="AD27" s="83">
        <v>638.20000000000005</v>
      </c>
      <c r="AE27" s="84">
        <v>641.70000000000005</v>
      </c>
      <c r="AF27" s="84">
        <v>527.4</v>
      </c>
      <c r="AG27" s="84">
        <v>946.9</v>
      </c>
      <c r="AH27" s="84">
        <v>867.4</v>
      </c>
      <c r="AI27" s="84">
        <v>800.2</v>
      </c>
      <c r="AJ27" s="83">
        <v>1175.5</v>
      </c>
      <c r="AK27" s="83">
        <v>601.79999999999995</v>
      </c>
      <c r="AL27" s="83">
        <v>729.5</v>
      </c>
      <c r="AM27" s="192">
        <v>882.3</v>
      </c>
      <c r="AN27" s="192">
        <v>725.1</v>
      </c>
      <c r="AO27" s="192">
        <v>2375.1</v>
      </c>
      <c r="AP27" s="193">
        <v>1269.5</v>
      </c>
      <c r="AQ27" s="193">
        <v>1035</v>
      </c>
      <c r="AR27" s="193">
        <v>869.7</v>
      </c>
      <c r="AS27" s="192">
        <v>704.7</v>
      </c>
      <c r="AT27" s="192">
        <v>578.9</v>
      </c>
      <c r="AU27" s="193">
        <v>926.6</v>
      </c>
      <c r="AV27" s="193">
        <v>880.4</v>
      </c>
      <c r="AW27" s="192">
        <v>1512.2</v>
      </c>
      <c r="AX27" s="193">
        <v>2410.1999999999998</v>
      </c>
      <c r="AY27" s="193">
        <v>3515.3</v>
      </c>
      <c r="AZ27" s="193">
        <v>2327.6</v>
      </c>
      <c r="BA27" s="192">
        <v>1922</v>
      </c>
      <c r="BB27" s="192">
        <v>1983.8</v>
      </c>
      <c r="BC27" s="1322">
        <v>2267.6</v>
      </c>
      <c r="BD27" s="193">
        <v>1820.6</v>
      </c>
      <c r="BE27" s="1322">
        <v>1762.6</v>
      </c>
      <c r="BF27" s="193">
        <v>1531</v>
      </c>
      <c r="BG27" s="193">
        <v>1528.6</v>
      </c>
      <c r="BH27" s="1322">
        <v>1928</v>
      </c>
      <c r="BI27" s="1322">
        <v>1967.7</v>
      </c>
      <c r="BJ27" s="1322">
        <v>1946</v>
      </c>
      <c r="BK27" s="1322">
        <v>1969.4</v>
      </c>
      <c r="BL27" s="1322">
        <v>2091.4</v>
      </c>
      <c r="BM27" s="1322">
        <v>2920.5</v>
      </c>
      <c r="BN27" s="195">
        <v>4385.3</v>
      </c>
      <c r="BO27" s="83"/>
    </row>
    <row r="28" spans="2:67" ht="19.5" customHeight="1">
      <c r="B28" s="245"/>
      <c r="C28" s="235"/>
      <c r="D28" s="235"/>
      <c r="E28" s="283"/>
      <c r="F28" s="56"/>
      <c r="H28" s="207" t="s">
        <v>221</v>
      </c>
      <c r="I28" s="83">
        <v>0.9</v>
      </c>
      <c r="J28" s="83">
        <v>1.2</v>
      </c>
      <c r="K28" s="83">
        <v>1.6</v>
      </c>
      <c r="L28" s="83">
        <v>0.7</v>
      </c>
      <c r="M28" s="83">
        <v>1.1000000000000001</v>
      </c>
      <c r="N28" s="83">
        <v>1.5</v>
      </c>
      <c r="O28" s="83">
        <v>2</v>
      </c>
      <c r="P28" s="83">
        <v>0.1</v>
      </c>
      <c r="Q28" s="83">
        <v>0.6</v>
      </c>
      <c r="R28" s="83">
        <v>1.1000000000000001</v>
      </c>
      <c r="S28" s="83">
        <v>1.5</v>
      </c>
      <c r="T28" s="83">
        <v>0.3</v>
      </c>
      <c r="U28" s="83">
        <v>0.8</v>
      </c>
      <c r="V28" s="83">
        <v>1.3</v>
      </c>
      <c r="W28" s="83">
        <v>1.7</v>
      </c>
      <c r="X28" s="83">
        <v>0.6</v>
      </c>
      <c r="Y28" s="83">
        <v>1.2</v>
      </c>
      <c r="Z28" s="83">
        <v>1.6</v>
      </c>
      <c r="AA28" s="83">
        <v>1.9</v>
      </c>
      <c r="AB28" s="83">
        <v>18.899999999999999</v>
      </c>
      <c r="AC28" s="84">
        <v>11.1</v>
      </c>
      <c r="AD28" s="83">
        <v>15.3</v>
      </c>
      <c r="AE28" s="84">
        <v>38.1</v>
      </c>
      <c r="AF28" s="84">
        <v>39.9</v>
      </c>
      <c r="AG28" s="84">
        <v>30.4</v>
      </c>
      <c r="AH28" s="84">
        <v>35.6</v>
      </c>
      <c r="AI28" s="84">
        <v>40.799999999999997</v>
      </c>
      <c r="AJ28" s="83">
        <v>44.2</v>
      </c>
      <c r="AK28" s="83">
        <v>32.4</v>
      </c>
      <c r="AL28" s="83">
        <v>37.5</v>
      </c>
      <c r="AM28" s="192">
        <v>42.2</v>
      </c>
      <c r="AN28" s="192">
        <v>49.4</v>
      </c>
      <c r="AO28" s="192">
        <v>40.200000000000003</v>
      </c>
      <c r="AP28" s="193">
        <v>43.5</v>
      </c>
      <c r="AQ28" s="193">
        <v>46.9</v>
      </c>
      <c r="AR28" s="193">
        <v>53.6</v>
      </c>
      <c r="AS28" s="192">
        <v>42.8</v>
      </c>
      <c r="AT28" s="192">
        <v>47.1</v>
      </c>
      <c r="AU28" s="193">
        <v>51.8</v>
      </c>
      <c r="AV28" s="193">
        <v>55.6</v>
      </c>
      <c r="AW28" s="192">
        <v>46.9</v>
      </c>
      <c r="AX28" s="193">
        <v>51.1</v>
      </c>
      <c r="AY28" s="193">
        <v>56.7</v>
      </c>
      <c r="AZ28" s="193">
        <v>55.5</v>
      </c>
      <c r="BA28" s="192">
        <v>44.2</v>
      </c>
      <c r="BB28" s="192">
        <v>48.6</v>
      </c>
      <c r="BC28" s="1322">
        <v>53.3</v>
      </c>
      <c r="BD28" s="193">
        <v>62.6</v>
      </c>
      <c r="BE28" s="1322">
        <v>51.3</v>
      </c>
      <c r="BF28" s="193">
        <v>55.2</v>
      </c>
      <c r="BG28" s="193">
        <v>60.1</v>
      </c>
      <c r="BH28" s="1322">
        <v>68.7</v>
      </c>
      <c r="BI28" s="1322">
        <v>56.1</v>
      </c>
      <c r="BJ28" s="1322">
        <v>60.1</v>
      </c>
      <c r="BK28" s="1322">
        <v>63.6</v>
      </c>
      <c r="BL28" s="1322">
        <v>78.099999999999994</v>
      </c>
      <c r="BM28" s="1322">
        <v>64.599999999999994</v>
      </c>
      <c r="BN28" s="195">
        <v>68.2</v>
      </c>
      <c r="BO28" s="83"/>
    </row>
    <row r="29" spans="2:67" ht="19.5" customHeight="1">
      <c r="B29" s="245"/>
      <c r="C29" s="1875" t="s">
        <v>32</v>
      </c>
      <c r="D29" s="1875"/>
      <c r="E29" s="1890"/>
      <c r="H29" s="1" t="s">
        <v>222</v>
      </c>
      <c r="I29" s="83">
        <v>0</v>
      </c>
      <c r="J29" s="83">
        <v>0</v>
      </c>
      <c r="K29" s="83">
        <v>0</v>
      </c>
      <c r="L29" s="83">
        <v>0</v>
      </c>
      <c r="M29" s="83">
        <v>0</v>
      </c>
      <c r="N29" s="83">
        <v>0</v>
      </c>
      <c r="O29" s="83">
        <v>0</v>
      </c>
      <c r="P29" s="83">
        <v>0</v>
      </c>
      <c r="Q29" s="83">
        <v>0</v>
      </c>
      <c r="R29" s="83">
        <v>0</v>
      </c>
      <c r="S29" s="83">
        <v>0</v>
      </c>
      <c r="T29" s="83">
        <v>0</v>
      </c>
      <c r="U29" s="83">
        <v>0</v>
      </c>
      <c r="V29" s="83">
        <v>0</v>
      </c>
      <c r="W29" s="83">
        <v>0</v>
      </c>
      <c r="X29" s="83">
        <v>0</v>
      </c>
      <c r="Y29" s="83">
        <v>0</v>
      </c>
      <c r="Z29" s="83">
        <v>0</v>
      </c>
      <c r="AA29" s="83">
        <v>0</v>
      </c>
      <c r="AB29" s="83">
        <v>5.7</v>
      </c>
      <c r="AC29" s="84">
        <v>4.9000000000000004</v>
      </c>
      <c r="AD29" s="83">
        <v>4.3</v>
      </c>
      <c r="AE29" s="84">
        <v>4.3</v>
      </c>
      <c r="AF29" s="84">
        <v>4.2</v>
      </c>
      <c r="AG29" s="84">
        <v>6.9</v>
      </c>
      <c r="AH29" s="84">
        <v>19.2</v>
      </c>
      <c r="AI29" s="84">
        <v>17.5</v>
      </c>
      <c r="AJ29" s="83">
        <v>17.2</v>
      </c>
      <c r="AK29" s="83">
        <v>10</v>
      </c>
      <c r="AL29" s="83">
        <v>9.8000000000000007</v>
      </c>
      <c r="AM29" s="192">
        <v>9</v>
      </c>
      <c r="AN29" s="192">
        <v>20</v>
      </c>
      <c r="AO29" s="192">
        <v>20.2</v>
      </c>
      <c r="AP29" s="193">
        <v>52.7</v>
      </c>
      <c r="AQ29" s="193">
        <v>38.4</v>
      </c>
      <c r="AR29" s="193">
        <v>82.9</v>
      </c>
      <c r="AS29" s="192">
        <v>72.900000000000006</v>
      </c>
      <c r="AT29" s="192">
        <v>69.8</v>
      </c>
      <c r="AU29" s="193">
        <v>69.599999999999994</v>
      </c>
      <c r="AV29" s="193">
        <v>106.2</v>
      </c>
      <c r="AW29" s="192">
        <v>100.6</v>
      </c>
      <c r="AX29" s="193">
        <v>98.4</v>
      </c>
      <c r="AY29" s="193">
        <v>100.5</v>
      </c>
      <c r="AZ29" s="193">
        <v>151</v>
      </c>
      <c r="BA29" s="192">
        <v>141.1</v>
      </c>
      <c r="BB29" s="192">
        <v>141.30000000000001</v>
      </c>
      <c r="BC29" s="1322">
        <v>130.6</v>
      </c>
      <c r="BD29" s="193">
        <v>213.1</v>
      </c>
      <c r="BE29" s="1322">
        <v>226.7</v>
      </c>
      <c r="BF29" s="193">
        <v>217.4</v>
      </c>
      <c r="BG29" s="193">
        <v>190.1</v>
      </c>
      <c r="BH29" s="1322">
        <v>137.6</v>
      </c>
      <c r="BI29" s="1322">
        <v>113.2</v>
      </c>
      <c r="BJ29" s="1322">
        <v>97.8</v>
      </c>
      <c r="BK29" s="1322">
        <v>83.5</v>
      </c>
      <c r="BL29" s="1322">
        <v>110.4</v>
      </c>
      <c r="BM29" s="1322">
        <v>107.1</v>
      </c>
      <c r="BN29" s="195">
        <v>76.3</v>
      </c>
      <c r="BO29" s="83"/>
    </row>
    <row r="30" spans="2:67" ht="19.5" customHeight="1" thickBot="1">
      <c r="B30" s="296"/>
      <c r="C30" s="297"/>
      <c r="D30" s="297"/>
      <c r="E30" s="298"/>
      <c r="H30" s="1" t="s">
        <v>223</v>
      </c>
      <c r="I30" s="83">
        <v>18.7</v>
      </c>
      <c r="J30" s="83">
        <v>22.1</v>
      </c>
      <c r="K30" s="83">
        <v>24.4</v>
      </c>
      <c r="L30" s="83">
        <v>24.7</v>
      </c>
      <c r="M30" s="83">
        <v>18.100000000000001</v>
      </c>
      <c r="N30" s="83">
        <v>17.2</v>
      </c>
      <c r="O30" s="83">
        <v>11.7</v>
      </c>
      <c r="P30" s="83">
        <v>15.7</v>
      </c>
      <c r="Q30" s="83">
        <v>10.199999999999999</v>
      </c>
      <c r="R30" s="83">
        <v>14.9</v>
      </c>
      <c r="S30" s="83">
        <v>15.7</v>
      </c>
      <c r="T30" s="83">
        <v>22.9</v>
      </c>
      <c r="U30" s="83">
        <v>18.100000000000001</v>
      </c>
      <c r="V30" s="83">
        <v>28</v>
      </c>
      <c r="W30" s="83">
        <v>28.1</v>
      </c>
      <c r="X30" s="83">
        <v>31.7</v>
      </c>
      <c r="Y30" s="83">
        <v>24.2</v>
      </c>
      <c r="Z30" s="83">
        <v>33.799999999999997</v>
      </c>
      <c r="AA30" s="83">
        <v>35.299999999999997</v>
      </c>
      <c r="AB30" s="83">
        <v>185.8</v>
      </c>
      <c r="AC30" s="84">
        <v>188.9</v>
      </c>
      <c r="AD30" s="83">
        <v>140.1</v>
      </c>
      <c r="AE30" s="84">
        <v>153.19999999999999</v>
      </c>
      <c r="AF30" s="84">
        <v>190.1</v>
      </c>
      <c r="AG30" s="84">
        <v>126.2</v>
      </c>
      <c r="AH30" s="84">
        <v>148.30000000000001</v>
      </c>
      <c r="AI30" s="84">
        <v>168.2</v>
      </c>
      <c r="AJ30" s="83">
        <v>188.3</v>
      </c>
      <c r="AK30" s="83">
        <v>125.1</v>
      </c>
      <c r="AL30" s="83">
        <v>147.9</v>
      </c>
      <c r="AM30" s="192">
        <v>175.8</v>
      </c>
      <c r="AN30" s="192">
        <v>225.4</v>
      </c>
      <c r="AO30" s="192">
        <v>189</v>
      </c>
      <c r="AP30" s="193">
        <v>189.2</v>
      </c>
      <c r="AQ30" s="193">
        <v>202.8</v>
      </c>
      <c r="AR30" s="193">
        <v>295.5</v>
      </c>
      <c r="AS30" s="192">
        <v>262.39999999999998</v>
      </c>
      <c r="AT30" s="192">
        <v>242.1</v>
      </c>
      <c r="AU30" s="193">
        <v>276.39999999999998</v>
      </c>
      <c r="AV30" s="193">
        <v>315.89999999999998</v>
      </c>
      <c r="AW30" s="192">
        <v>223.1</v>
      </c>
      <c r="AX30" s="193">
        <v>234.1</v>
      </c>
      <c r="AY30" s="193">
        <v>250.2</v>
      </c>
      <c r="AZ30" s="193">
        <v>293.60000000000002</v>
      </c>
      <c r="BA30" s="192">
        <v>276.3</v>
      </c>
      <c r="BB30" s="192">
        <v>311.5</v>
      </c>
      <c r="BC30" s="1322">
        <v>340.5</v>
      </c>
      <c r="BD30" s="193">
        <v>382.6</v>
      </c>
      <c r="BE30" s="1322">
        <v>368.5</v>
      </c>
      <c r="BF30" s="193">
        <v>393.2</v>
      </c>
      <c r="BG30" s="193">
        <v>416.5</v>
      </c>
      <c r="BH30" s="1322">
        <v>469.2</v>
      </c>
      <c r="BI30" s="1322">
        <v>348.9</v>
      </c>
      <c r="BJ30" s="1322">
        <v>404.7</v>
      </c>
      <c r="BK30" s="1322">
        <v>446.1</v>
      </c>
      <c r="BL30" s="1322">
        <v>523.29999999999995</v>
      </c>
      <c r="BM30" s="1322">
        <v>437.8</v>
      </c>
      <c r="BN30" s="195">
        <v>409.1</v>
      </c>
      <c r="BO30" s="83"/>
    </row>
    <row r="31" spans="2:67" ht="19.5" customHeight="1" thickTop="1">
      <c r="C31" s="206"/>
      <c r="H31" s="237" t="s">
        <v>224</v>
      </c>
      <c r="I31" s="128">
        <v>154</v>
      </c>
      <c r="J31" s="128">
        <v>877.7</v>
      </c>
      <c r="K31" s="128">
        <v>1265.2</v>
      </c>
      <c r="L31" s="128">
        <v>190.8</v>
      </c>
      <c r="M31" s="128">
        <v>191.6</v>
      </c>
      <c r="N31" s="128">
        <v>1002.7</v>
      </c>
      <c r="O31" s="128">
        <v>202.4</v>
      </c>
      <c r="P31" s="128">
        <v>154.4</v>
      </c>
      <c r="Q31" s="128">
        <v>393.4</v>
      </c>
      <c r="R31" s="128">
        <v>527.5</v>
      </c>
      <c r="S31" s="128">
        <v>906.6</v>
      </c>
      <c r="T31" s="128">
        <v>157.9</v>
      </c>
      <c r="U31" s="128">
        <v>673.2</v>
      </c>
      <c r="V31" s="128">
        <v>954.3</v>
      </c>
      <c r="W31" s="128">
        <v>855.3</v>
      </c>
      <c r="X31" s="128">
        <v>164.8</v>
      </c>
      <c r="Y31" s="128">
        <v>857.9</v>
      </c>
      <c r="Z31" s="128">
        <v>846.1</v>
      </c>
      <c r="AA31" s="128">
        <v>1026.3</v>
      </c>
      <c r="AB31" s="128">
        <v>1087.8</v>
      </c>
      <c r="AC31" s="129">
        <v>2116.6</v>
      </c>
      <c r="AD31" s="128">
        <v>4073.7</v>
      </c>
      <c r="AE31" s="129">
        <v>3900.7</v>
      </c>
      <c r="AF31" s="129">
        <v>2328.3000000000002</v>
      </c>
      <c r="AG31" s="129">
        <v>2932.9</v>
      </c>
      <c r="AH31" s="129">
        <v>2861.3</v>
      </c>
      <c r="AI31" s="129">
        <v>2709.6999999999971</v>
      </c>
      <c r="AJ31" s="128">
        <v>1924.1000000000058</v>
      </c>
      <c r="AK31" s="128">
        <v>3123.5999999999985</v>
      </c>
      <c r="AL31" s="128">
        <v>3433.4000000000015</v>
      </c>
      <c r="AM31" s="233">
        <v>3303.6</v>
      </c>
      <c r="AN31" s="233">
        <v>2514.1</v>
      </c>
      <c r="AO31" s="233">
        <v>6989.2</v>
      </c>
      <c r="AP31" s="232">
        <v>7824.4</v>
      </c>
      <c r="AQ31" s="232">
        <v>6642.1999999999825</v>
      </c>
      <c r="AR31" s="232">
        <v>6830.3999999999969</v>
      </c>
      <c r="AS31" s="233">
        <v>6958.8000000000011</v>
      </c>
      <c r="AT31" s="233">
        <v>5981.7999999999984</v>
      </c>
      <c r="AU31" s="232">
        <v>6232.8</v>
      </c>
      <c r="AV31" s="232">
        <v>3634.5</v>
      </c>
      <c r="AW31" s="233">
        <v>6577.9000000000015</v>
      </c>
      <c r="AX31" s="232">
        <v>5617.4000000000015</v>
      </c>
      <c r="AY31" s="232">
        <v>5338.5</v>
      </c>
      <c r="AZ31" s="232">
        <v>2635.4</v>
      </c>
      <c r="BA31" s="233">
        <v>7070</v>
      </c>
      <c r="BB31" s="233">
        <v>6102.2</v>
      </c>
      <c r="BC31" s="1325">
        <v>3213.8</v>
      </c>
      <c r="BD31" s="232">
        <v>3899.1</v>
      </c>
      <c r="BE31" s="1325">
        <v>6379.0999999999985</v>
      </c>
      <c r="BF31" s="232">
        <v>5412.5000000000073</v>
      </c>
      <c r="BG31" s="232">
        <v>5469</v>
      </c>
      <c r="BH31" s="1325">
        <v>2153.3000000000029</v>
      </c>
      <c r="BI31" s="1325">
        <v>6098.3000000000175</v>
      </c>
      <c r="BJ31" s="1325">
        <v>7242.1</v>
      </c>
      <c r="BK31" s="1325">
        <v>7397.9000000000015</v>
      </c>
      <c r="BL31" s="1325">
        <v>5934</v>
      </c>
      <c r="BM31" s="1325">
        <v>12332.199999999983</v>
      </c>
      <c r="BN31" s="234">
        <v>17268.599999999991</v>
      </c>
      <c r="BO31" s="83"/>
    </row>
    <row r="32" spans="2:67" ht="19.5" customHeight="1">
      <c r="C32" s="206"/>
      <c r="H32" s="10" t="s">
        <v>225</v>
      </c>
      <c r="I32" s="198">
        <v>539</v>
      </c>
      <c r="J32" s="198">
        <v>547</v>
      </c>
      <c r="K32" s="198">
        <v>547.5</v>
      </c>
      <c r="L32" s="198">
        <v>545.70000000000005</v>
      </c>
      <c r="M32" s="198">
        <v>551.20000000000005</v>
      </c>
      <c r="N32" s="198">
        <v>554</v>
      </c>
      <c r="O32" s="198">
        <v>555.5</v>
      </c>
      <c r="P32" s="198">
        <v>551.20000000000005</v>
      </c>
      <c r="Q32" s="198">
        <v>553.70000000000005</v>
      </c>
      <c r="R32" s="198">
        <v>560</v>
      </c>
      <c r="S32" s="198">
        <v>571.1</v>
      </c>
      <c r="T32" s="198">
        <v>576.70000000000005</v>
      </c>
      <c r="U32" s="198">
        <v>588.1</v>
      </c>
      <c r="V32" s="198">
        <v>610.1</v>
      </c>
      <c r="W32" s="198">
        <v>626</v>
      </c>
      <c r="X32" s="198">
        <v>623</v>
      </c>
      <c r="Y32" s="198">
        <v>638.20000000000005</v>
      </c>
      <c r="Z32" s="198">
        <v>652.1</v>
      </c>
      <c r="AA32" s="198">
        <v>661.8</v>
      </c>
      <c r="AB32" s="198">
        <v>4184.3999999999996</v>
      </c>
      <c r="AC32" s="199">
        <v>4231</v>
      </c>
      <c r="AD32" s="198">
        <v>4310.7</v>
      </c>
      <c r="AE32" s="199">
        <v>4327.2</v>
      </c>
      <c r="AF32" s="199">
        <v>4415.7</v>
      </c>
      <c r="AG32" s="199">
        <v>4349.5</v>
      </c>
      <c r="AH32" s="199">
        <v>4442.2</v>
      </c>
      <c r="AI32" s="199">
        <v>4493.3</v>
      </c>
      <c r="AJ32" s="198">
        <v>4472.8999999999996</v>
      </c>
      <c r="AK32" s="198">
        <v>4496</v>
      </c>
      <c r="AL32" s="198">
        <v>4602.1000000000004</v>
      </c>
      <c r="AM32" s="202">
        <v>4677.3</v>
      </c>
      <c r="AN32" s="202">
        <v>4684.7</v>
      </c>
      <c r="AO32" s="202">
        <v>4619.8</v>
      </c>
      <c r="AP32" s="203">
        <v>4804.2</v>
      </c>
      <c r="AQ32" s="203">
        <v>4998.3</v>
      </c>
      <c r="AR32" s="203">
        <v>5054.2</v>
      </c>
      <c r="AS32" s="202">
        <v>5162.5</v>
      </c>
      <c r="AT32" s="202">
        <v>5320.2</v>
      </c>
      <c r="AU32" s="202">
        <v>5433.1</v>
      </c>
      <c r="AV32" s="202">
        <v>5485.6</v>
      </c>
      <c r="AW32" s="202">
        <v>5638.9</v>
      </c>
      <c r="AX32" s="203">
        <v>5826.7</v>
      </c>
      <c r="AY32" s="203">
        <v>6053.9</v>
      </c>
      <c r="AZ32" s="203">
        <v>5877.3</v>
      </c>
      <c r="BA32" s="202">
        <v>5897.1</v>
      </c>
      <c r="BB32" s="202">
        <v>6127</v>
      </c>
      <c r="BC32" s="1323">
        <v>6224.1</v>
      </c>
      <c r="BD32" s="203">
        <v>6299.2</v>
      </c>
      <c r="BE32" s="1323">
        <v>6483</v>
      </c>
      <c r="BF32" s="203">
        <v>6669.2</v>
      </c>
      <c r="BG32" s="203">
        <v>6824</v>
      </c>
      <c r="BH32" s="1323">
        <v>6886</v>
      </c>
      <c r="BI32" s="1323">
        <v>6768</v>
      </c>
      <c r="BJ32" s="1323">
        <v>6896</v>
      </c>
      <c r="BK32" s="1323">
        <v>7015.6</v>
      </c>
      <c r="BL32" s="1323">
        <v>6889</v>
      </c>
      <c r="BM32" s="1323">
        <v>7866.9</v>
      </c>
      <c r="BN32" s="205">
        <v>8209.9</v>
      </c>
      <c r="BO32" s="83"/>
    </row>
    <row r="33" spans="3:67" ht="19.5" customHeight="1">
      <c r="C33" s="206"/>
      <c r="H33" s="1" t="s">
        <v>226</v>
      </c>
      <c r="I33" s="83">
        <v>157.9</v>
      </c>
      <c r="J33" s="83">
        <v>157.9</v>
      </c>
      <c r="K33" s="83">
        <v>157.9</v>
      </c>
      <c r="L33" s="83">
        <v>157.9</v>
      </c>
      <c r="M33" s="83">
        <v>157.9</v>
      </c>
      <c r="N33" s="83">
        <v>157.9</v>
      </c>
      <c r="O33" s="83">
        <v>157.9</v>
      </c>
      <c r="P33" s="83">
        <v>157.9</v>
      </c>
      <c r="Q33" s="83">
        <v>157.9</v>
      </c>
      <c r="R33" s="83">
        <v>157.9</v>
      </c>
      <c r="S33" s="83">
        <v>157.9</v>
      </c>
      <c r="T33" s="83">
        <v>157.9</v>
      </c>
      <c r="U33" s="83">
        <v>157.9</v>
      </c>
      <c r="V33" s="83">
        <v>157.9</v>
      </c>
      <c r="W33" s="83">
        <v>157.9</v>
      </c>
      <c r="X33" s="83">
        <v>157.9</v>
      </c>
      <c r="Y33" s="83">
        <v>157.9</v>
      </c>
      <c r="Z33" s="83">
        <v>157.9</v>
      </c>
      <c r="AA33" s="83">
        <v>157.9</v>
      </c>
      <c r="AB33" s="83">
        <v>1439.9</v>
      </c>
      <c r="AC33" s="84">
        <v>1439.9</v>
      </c>
      <c r="AD33" s="83">
        <v>1439.9</v>
      </c>
      <c r="AE33" s="84">
        <v>1439.9</v>
      </c>
      <c r="AF33" s="84">
        <v>1439.9</v>
      </c>
      <c r="AG33" s="84">
        <v>1439.9</v>
      </c>
      <c r="AH33" s="84">
        <v>1439.9</v>
      </c>
      <c r="AI33" s="84">
        <v>1439.9</v>
      </c>
      <c r="AJ33" s="83">
        <v>1439.9</v>
      </c>
      <c r="AK33" s="83">
        <v>1439.9</v>
      </c>
      <c r="AL33" s="83">
        <v>1439.9</v>
      </c>
      <c r="AM33" s="192">
        <v>1439.9</v>
      </c>
      <c r="AN33" s="192">
        <v>1439.9</v>
      </c>
      <c r="AO33" s="192">
        <v>1439.9</v>
      </c>
      <c r="AP33" s="193">
        <v>1439.9</v>
      </c>
      <c r="AQ33" s="193">
        <v>1439.9</v>
      </c>
      <c r="AR33" s="193">
        <v>1439.9</v>
      </c>
      <c r="AS33" s="192">
        <v>1439.9</v>
      </c>
      <c r="AT33" s="192">
        <v>1439.9</v>
      </c>
      <c r="AU33" s="192">
        <v>1439.9</v>
      </c>
      <c r="AV33" s="192">
        <v>1439.9</v>
      </c>
      <c r="AW33" s="192">
        <v>1439.9</v>
      </c>
      <c r="AX33" s="193">
        <v>1439.9</v>
      </c>
      <c r="AY33" s="193">
        <v>1439.9</v>
      </c>
      <c r="AZ33" s="193">
        <v>1439.9</v>
      </c>
      <c r="BA33" s="192">
        <v>1439.9</v>
      </c>
      <c r="BB33" s="192">
        <v>1439.9</v>
      </c>
      <c r="BC33" s="1322">
        <v>1439.9</v>
      </c>
      <c r="BD33" s="193">
        <v>1439.9</v>
      </c>
      <c r="BE33" s="1322">
        <v>1439.9</v>
      </c>
      <c r="BF33" s="193">
        <v>1439.9</v>
      </c>
      <c r="BG33" s="193">
        <v>1439.9</v>
      </c>
      <c r="BH33" s="1322">
        <v>1439.9</v>
      </c>
      <c r="BI33" s="1322">
        <v>1439.9</v>
      </c>
      <c r="BJ33" s="1322">
        <v>1439.9</v>
      </c>
      <c r="BK33" s="1322">
        <v>1439.9</v>
      </c>
      <c r="BL33" s="1322">
        <v>1439.9</v>
      </c>
      <c r="BM33" s="1322">
        <v>1606.6</v>
      </c>
      <c r="BN33" s="195">
        <v>1606.6</v>
      </c>
      <c r="BO33" s="83"/>
    </row>
    <row r="34" spans="3:67" ht="19.5" customHeight="1">
      <c r="C34" s="206"/>
      <c r="H34" s="1" t="s">
        <v>451</v>
      </c>
      <c r="I34" s="193">
        <v>0</v>
      </c>
      <c r="J34" s="193">
        <v>0</v>
      </c>
      <c r="K34" s="193">
        <v>0</v>
      </c>
      <c r="L34" s="192">
        <v>0</v>
      </c>
      <c r="M34" s="192">
        <v>0</v>
      </c>
      <c r="N34" s="192">
        <v>0</v>
      </c>
      <c r="O34" s="192">
        <v>0</v>
      </c>
      <c r="P34" s="193">
        <v>0</v>
      </c>
      <c r="Q34" s="193">
        <v>0</v>
      </c>
      <c r="R34" s="193">
        <v>0</v>
      </c>
      <c r="S34" s="192">
        <v>0</v>
      </c>
      <c r="T34" s="192">
        <v>0</v>
      </c>
      <c r="U34" s="192">
        <v>0</v>
      </c>
      <c r="V34" s="192">
        <v>0</v>
      </c>
      <c r="W34" s="193">
        <v>0</v>
      </c>
      <c r="X34" s="193">
        <v>0</v>
      </c>
      <c r="Y34" s="193">
        <v>0</v>
      </c>
      <c r="Z34" s="192">
        <v>0</v>
      </c>
      <c r="AA34" s="192">
        <v>0</v>
      </c>
      <c r="AB34" s="192">
        <v>0</v>
      </c>
      <c r="AC34" s="192">
        <v>0</v>
      </c>
      <c r="AD34" s="193">
        <v>0</v>
      </c>
      <c r="AE34" s="193">
        <v>0</v>
      </c>
      <c r="AF34" s="193">
        <v>0</v>
      </c>
      <c r="AG34" s="192">
        <v>0</v>
      </c>
      <c r="AH34" s="192">
        <v>0</v>
      </c>
      <c r="AI34" s="192">
        <v>0</v>
      </c>
      <c r="AJ34" s="192">
        <v>0</v>
      </c>
      <c r="AK34" s="193">
        <v>0</v>
      </c>
      <c r="AL34" s="193">
        <v>0</v>
      </c>
      <c r="AM34" s="193">
        <v>0</v>
      </c>
      <c r="AN34" s="192">
        <v>0</v>
      </c>
      <c r="AO34" s="192">
        <v>0</v>
      </c>
      <c r="AP34" s="192">
        <v>0</v>
      </c>
      <c r="AQ34" s="192">
        <v>0</v>
      </c>
      <c r="AR34" s="193">
        <v>0</v>
      </c>
      <c r="AS34" s="192">
        <v>0</v>
      </c>
      <c r="AT34" s="192">
        <v>0</v>
      </c>
      <c r="AU34" s="192">
        <v>0</v>
      </c>
      <c r="AV34" s="192">
        <v>0</v>
      </c>
      <c r="AW34" s="192">
        <v>214.9</v>
      </c>
      <c r="AX34" s="193">
        <v>264.89999999999998</v>
      </c>
      <c r="AY34" s="193">
        <v>514.9</v>
      </c>
      <c r="AZ34" s="193">
        <v>506.1</v>
      </c>
      <c r="BA34" s="192">
        <v>506.1</v>
      </c>
      <c r="BB34" s="192">
        <v>626.1</v>
      </c>
      <c r="BC34" s="1322">
        <v>626.1</v>
      </c>
      <c r="BD34" s="193">
        <v>626.1</v>
      </c>
      <c r="BE34" s="1322">
        <v>756.1</v>
      </c>
      <c r="BF34" s="193">
        <v>756.1</v>
      </c>
      <c r="BG34" s="193">
        <v>756.1</v>
      </c>
      <c r="BH34" s="1322">
        <v>756.1</v>
      </c>
      <c r="BI34" s="1322">
        <v>756.1</v>
      </c>
      <c r="BJ34" s="1322">
        <v>756.1</v>
      </c>
      <c r="BK34" s="1322">
        <v>756.1</v>
      </c>
      <c r="BL34" s="1322">
        <v>756.1</v>
      </c>
      <c r="BM34" s="1322">
        <v>756.1</v>
      </c>
      <c r="BN34" s="195">
        <v>756.1</v>
      </c>
      <c r="BO34" s="83"/>
    </row>
    <row r="35" spans="3:67" ht="19.5" customHeight="1">
      <c r="C35" s="206"/>
      <c r="H35" s="1" t="s">
        <v>229</v>
      </c>
      <c r="I35" s="83">
        <v>168.4</v>
      </c>
      <c r="J35" s="83">
        <v>168.4</v>
      </c>
      <c r="K35" s="83">
        <v>168.4</v>
      </c>
      <c r="L35" s="83">
        <v>168.4</v>
      </c>
      <c r="M35" s="83">
        <v>168.4</v>
      </c>
      <c r="N35" s="83">
        <v>168.4</v>
      </c>
      <c r="O35" s="83">
        <v>168.4</v>
      </c>
      <c r="P35" s="83">
        <v>168.4</v>
      </c>
      <c r="Q35" s="83">
        <v>168.4</v>
      </c>
      <c r="R35" s="83">
        <v>168.4</v>
      </c>
      <c r="S35" s="83">
        <v>168.4</v>
      </c>
      <c r="T35" s="83">
        <v>168.4</v>
      </c>
      <c r="U35" s="83">
        <v>168.4</v>
      </c>
      <c r="V35" s="83">
        <v>168.4</v>
      </c>
      <c r="W35" s="83">
        <v>168.4</v>
      </c>
      <c r="X35" s="83">
        <v>168.4</v>
      </c>
      <c r="Y35" s="83">
        <v>168.4</v>
      </c>
      <c r="Z35" s="83">
        <v>168.4</v>
      </c>
      <c r="AA35" s="83">
        <v>168.4</v>
      </c>
      <c r="AB35" s="83">
        <v>1329.5</v>
      </c>
      <c r="AC35" s="84">
        <v>1329.5</v>
      </c>
      <c r="AD35" s="83">
        <v>1329.5</v>
      </c>
      <c r="AE35" s="84">
        <v>1329.3</v>
      </c>
      <c r="AF35" s="84">
        <v>1329.3</v>
      </c>
      <c r="AG35" s="84">
        <v>1329.3</v>
      </c>
      <c r="AH35" s="84">
        <v>1329.3</v>
      </c>
      <c r="AI35" s="84">
        <v>1329.3</v>
      </c>
      <c r="AJ35" s="83">
        <v>1328.9</v>
      </c>
      <c r="AK35" s="83">
        <v>1328.9</v>
      </c>
      <c r="AL35" s="83">
        <v>1328.9</v>
      </c>
      <c r="AM35" s="192">
        <v>1328.9</v>
      </c>
      <c r="AN35" s="192">
        <v>1328.9</v>
      </c>
      <c r="AO35" s="192">
        <v>1328.9</v>
      </c>
      <c r="AP35" s="193">
        <v>1328.9</v>
      </c>
      <c r="AQ35" s="193">
        <v>1328.9</v>
      </c>
      <c r="AR35" s="193">
        <v>1328.9</v>
      </c>
      <c r="AS35" s="192">
        <v>1328.9</v>
      </c>
      <c r="AT35" s="192">
        <v>1328.9</v>
      </c>
      <c r="AU35" s="192">
        <v>1328.9</v>
      </c>
      <c r="AV35" s="192">
        <v>1328.9</v>
      </c>
      <c r="AW35" s="192">
        <v>1328.9</v>
      </c>
      <c r="AX35" s="193">
        <v>1328.9</v>
      </c>
      <c r="AY35" s="193">
        <v>1328.9</v>
      </c>
      <c r="AZ35" s="193">
        <v>1328.9</v>
      </c>
      <c r="BA35" s="192">
        <v>1328.9</v>
      </c>
      <c r="BB35" s="192">
        <v>1328.9</v>
      </c>
      <c r="BC35" s="1322">
        <v>1328.9</v>
      </c>
      <c r="BD35" s="193">
        <v>1328.9</v>
      </c>
      <c r="BE35" s="1322">
        <v>1328.9</v>
      </c>
      <c r="BF35" s="193">
        <v>1328.9</v>
      </c>
      <c r="BG35" s="193">
        <v>1328.9</v>
      </c>
      <c r="BH35" s="1322">
        <v>1329.5</v>
      </c>
      <c r="BI35" s="1322">
        <v>1329.5</v>
      </c>
      <c r="BJ35" s="1322">
        <v>1329.5</v>
      </c>
      <c r="BK35" s="1322">
        <v>1329.5</v>
      </c>
      <c r="BL35" s="1322">
        <v>1329.5</v>
      </c>
      <c r="BM35" s="1322">
        <v>1861.9</v>
      </c>
      <c r="BN35" s="195">
        <v>1861.9</v>
      </c>
      <c r="BO35" s="83"/>
    </row>
    <row r="36" spans="3:67" ht="19.5" customHeight="1">
      <c r="H36" s="1" t="s">
        <v>230</v>
      </c>
      <c r="I36" s="83">
        <v>74.599999999999994</v>
      </c>
      <c r="J36" s="83">
        <v>76</v>
      </c>
      <c r="K36" s="83">
        <v>72.8</v>
      </c>
      <c r="L36" s="83">
        <v>69.400000000000006</v>
      </c>
      <c r="M36" s="83">
        <v>68.099999999999994</v>
      </c>
      <c r="N36" s="83">
        <v>67.400000000000006</v>
      </c>
      <c r="O36" s="83">
        <v>67.3</v>
      </c>
      <c r="P36" s="83">
        <v>63</v>
      </c>
      <c r="Q36" s="83">
        <v>61.4</v>
      </c>
      <c r="R36" s="83">
        <v>58.6</v>
      </c>
      <c r="S36" s="83">
        <v>61.5</v>
      </c>
      <c r="T36" s="83">
        <v>62.9</v>
      </c>
      <c r="U36" s="83">
        <v>62.5</v>
      </c>
      <c r="V36" s="83">
        <v>62.8</v>
      </c>
      <c r="W36" s="83">
        <v>64.599999999999994</v>
      </c>
      <c r="X36" s="83">
        <v>62.1</v>
      </c>
      <c r="Y36" s="83">
        <v>61.3</v>
      </c>
      <c r="Z36" s="83">
        <v>62.7</v>
      </c>
      <c r="AA36" s="83">
        <v>60.8</v>
      </c>
      <c r="AB36" s="83">
        <v>97.6</v>
      </c>
      <c r="AC36" s="84">
        <v>80.5</v>
      </c>
      <c r="AD36" s="83">
        <v>94.3</v>
      </c>
      <c r="AE36" s="84">
        <v>80.599999999999994</v>
      </c>
      <c r="AF36" s="84">
        <v>62.5</v>
      </c>
      <c r="AG36" s="84">
        <v>47.4</v>
      </c>
      <c r="AH36" s="84">
        <v>66</v>
      </c>
      <c r="AI36" s="84">
        <v>58.800000000001091</v>
      </c>
      <c r="AJ36" s="83">
        <v>71.099999999999454</v>
      </c>
      <c r="AK36" s="83">
        <v>63.199999999999818</v>
      </c>
      <c r="AL36" s="83">
        <v>81.300000000000182</v>
      </c>
      <c r="AM36" s="192">
        <v>100.7</v>
      </c>
      <c r="AN36" s="192">
        <v>74.900000000000006</v>
      </c>
      <c r="AO36" s="192">
        <v>111.4</v>
      </c>
      <c r="AP36" s="193">
        <v>145.6</v>
      </c>
      <c r="AQ36" s="193">
        <v>130</v>
      </c>
      <c r="AR36" s="193">
        <v>98.8</v>
      </c>
      <c r="AS36" s="192">
        <v>116</v>
      </c>
      <c r="AT36" s="192">
        <v>117.19999999999982</v>
      </c>
      <c r="AU36" s="192">
        <v>131</v>
      </c>
      <c r="AV36" s="192">
        <v>132.6</v>
      </c>
      <c r="AW36" s="192">
        <v>131</v>
      </c>
      <c r="AX36" s="193">
        <v>202.4</v>
      </c>
      <c r="AY36" s="193">
        <v>257.69999999999982</v>
      </c>
      <c r="AZ36" s="193">
        <v>208.4</v>
      </c>
      <c r="BA36" s="192">
        <v>191.5</v>
      </c>
      <c r="BB36" s="192">
        <v>199.4</v>
      </c>
      <c r="BC36" s="1322">
        <v>192.9</v>
      </c>
      <c r="BD36" s="193">
        <v>208.39999999999964</v>
      </c>
      <c r="BE36" s="1322">
        <v>222.39999999999964</v>
      </c>
      <c r="BF36" s="193">
        <v>225.19999999999982</v>
      </c>
      <c r="BG36" s="193">
        <v>217</v>
      </c>
      <c r="BH36" s="1322">
        <v>252.80000000000018</v>
      </c>
      <c r="BI36" s="1322">
        <v>246.10000000000036</v>
      </c>
      <c r="BJ36" s="1322">
        <v>226</v>
      </c>
      <c r="BK36" s="1322">
        <v>246.00000000000091</v>
      </c>
      <c r="BL36" s="1322">
        <v>249.80000000000018</v>
      </c>
      <c r="BM36" s="1322">
        <v>187.59999999999945</v>
      </c>
      <c r="BN36" s="195">
        <v>90.399999999999636</v>
      </c>
      <c r="BO36" s="83"/>
    </row>
    <row r="37" spans="3:67" ht="19.5" customHeight="1">
      <c r="C37" s="206"/>
      <c r="H37" s="1" t="s">
        <v>231</v>
      </c>
      <c r="I37" s="83">
        <v>134.19999999999999</v>
      </c>
      <c r="J37" s="83">
        <v>140.80000000000001</v>
      </c>
      <c r="K37" s="83">
        <v>144.5</v>
      </c>
      <c r="L37" s="83">
        <v>146.1</v>
      </c>
      <c r="M37" s="83">
        <v>152.9</v>
      </c>
      <c r="N37" s="83">
        <v>156.4</v>
      </c>
      <c r="O37" s="83">
        <v>158</v>
      </c>
      <c r="P37" s="83">
        <v>158</v>
      </c>
      <c r="Q37" s="83">
        <v>162.1</v>
      </c>
      <c r="R37" s="83">
        <v>171.2</v>
      </c>
      <c r="S37" s="83">
        <v>179.4</v>
      </c>
      <c r="T37" s="83">
        <v>183.6</v>
      </c>
      <c r="U37" s="83">
        <v>195.4</v>
      </c>
      <c r="V37" s="83">
        <v>217.1</v>
      </c>
      <c r="W37" s="83">
        <v>231.2</v>
      </c>
      <c r="X37" s="83">
        <v>230.7</v>
      </c>
      <c r="Y37" s="83">
        <v>246.7</v>
      </c>
      <c r="Z37" s="83">
        <v>259.2</v>
      </c>
      <c r="AA37" s="83">
        <v>270.8</v>
      </c>
      <c r="AB37" s="83">
        <v>1313.5</v>
      </c>
      <c r="AC37" s="84">
        <v>1377.2</v>
      </c>
      <c r="AD37" s="83">
        <v>1443.1</v>
      </c>
      <c r="AE37" s="84">
        <v>1473.5</v>
      </c>
      <c r="AF37" s="84">
        <v>1580</v>
      </c>
      <c r="AG37" s="84">
        <v>1528.9</v>
      </c>
      <c r="AH37" s="84">
        <v>1602.9</v>
      </c>
      <c r="AI37" s="84">
        <v>1661.2</v>
      </c>
      <c r="AJ37" s="83">
        <v>1628.9</v>
      </c>
      <c r="AK37" s="83">
        <v>1659.8</v>
      </c>
      <c r="AL37" s="83">
        <v>1747.8</v>
      </c>
      <c r="AM37" s="192">
        <v>1803.6</v>
      </c>
      <c r="AN37" s="192">
        <v>1836.8</v>
      </c>
      <c r="AO37" s="192">
        <v>1735.4</v>
      </c>
      <c r="AP37" s="193">
        <v>1885.6</v>
      </c>
      <c r="AQ37" s="193">
        <v>2095.3000000000002</v>
      </c>
      <c r="AR37" s="193">
        <v>2182.4</v>
      </c>
      <c r="AS37" s="192">
        <v>2273.5</v>
      </c>
      <c r="AT37" s="192">
        <v>2426.8000000000002</v>
      </c>
      <c r="AU37" s="192">
        <v>2525.6999999999998</v>
      </c>
      <c r="AV37" s="192">
        <v>2576.6999999999998</v>
      </c>
      <c r="AW37" s="192">
        <v>2491</v>
      </c>
      <c r="AX37" s="193">
        <v>2556.1999999999998</v>
      </c>
      <c r="AY37" s="193">
        <v>2475.3000000000002</v>
      </c>
      <c r="AZ37" s="193">
        <v>2361</v>
      </c>
      <c r="BA37" s="192">
        <v>2395.6999999999998</v>
      </c>
      <c r="BB37" s="192">
        <v>2497.4</v>
      </c>
      <c r="BC37" s="1322">
        <v>2601</v>
      </c>
      <c r="BD37" s="193">
        <v>2620.6999999999998</v>
      </c>
      <c r="BE37" s="1322">
        <v>2661.2</v>
      </c>
      <c r="BF37" s="193">
        <v>2829.7</v>
      </c>
      <c r="BG37" s="193">
        <v>2991.4</v>
      </c>
      <c r="BH37" s="1322">
        <v>3020.7</v>
      </c>
      <c r="BI37" s="1322">
        <v>2911</v>
      </c>
      <c r="BJ37" s="1322">
        <v>3060.4</v>
      </c>
      <c r="BK37" s="1322">
        <v>3208.9</v>
      </c>
      <c r="BL37" s="1322">
        <v>3077</v>
      </c>
      <c r="BM37" s="1322">
        <v>3415.6</v>
      </c>
      <c r="BN37" s="195">
        <v>3856.1</v>
      </c>
      <c r="BO37" s="83"/>
    </row>
    <row r="38" spans="3:67" ht="19.5" customHeight="1">
      <c r="C38" s="206"/>
      <c r="H38" s="1" t="s">
        <v>580</v>
      </c>
      <c r="I38" s="83">
        <v>0</v>
      </c>
      <c r="J38" s="83">
        <v>0</v>
      </c>
      <c r="K38" s="83">
        <v>0</v>
      </c>
      <c r="L38" s="83">
        <v>0</v>
      </c>
      <c r="M38" s="83">
        <v>0</v>
      </c>
      <c r="N38" s="83">
        <v>0</v>
      </c>
      <c r="O38" s="83">
        <v>0</v>
      </c>
      <c r="P38" s="83">
        <v>0</v>
      </c>
      <c r="Q38" s="83">
        <v>0</v>
      </c>
      <c r="R38" s="83">
        <v>0</v>
      </c>
      <c r="S38" s="83">
        <v>0</v>
      </c>
      <c r="T38" s="83">
        <v>0</v>
      </c>
      <c r="U38" s="83">
        <v>0</v>
      </c>
      <c r="V38" s="83">
        <v>0</v>
      </c>
      <c r="W38" s="83">
        <v>0</v>
      </c>
      <c r="X38" s="83">
        <v>0</v>
      </c>
      <c r="Y38" s="83">
        <v>0</v>
      </c>
      <c r="Z38" s="83">
        <v>0</v>
      </c>
      <c r="AA38" s="83">
        <v>0</v>
      </c>
      <c r="AB38" s="83">
        <v>0</v>
      </c>
      <c r="AC38" s="84">
        <v>0</v>
      </c>
      <c r="AD38" s="83">
        <v>0</v>
      </c>
      <c r="AE38" s="84">
        <v>0</v>
      </c>
      <c r="AF38" s="84">
        <v>0.1</v>
      </c>
      <c r="AG38" s="84">
        <v>0.1</v>
      </c>
      <c r="AH38" s="84">
        <v>0.2</v>
      </c>
      <c r="AI38" s="84">
        <v>0.2</v>
      </c>
      <c r="AJ38" s="83">
        <v>0.2</v>
      </c>
      <c r="AK38" s="83">
        <v>0.3</v>
      </c>
      <c r="AL38" s="83">
        <v>0.3</v>
      </c>
      <c r="AM38" s="192">
        <v>0.3</v>
      </c>
      <c r="AN38" s="192">
        <v>0.3</v>
      </c>
      <c r="AO38" s="192">
        <v>0.3</v>
      </c>
      <c r="AP38" s="193">
        <v>0.3</v>
      </c>
      <c r="AQ38" s="193">
        <v>0.3</v>
      </c>
      <c r="AR38" s="193">
        <v>0.3</v>
      </c>
      <c r="AS38" s="192">
        <v>0.3</v>
      </c>
      <c r="AT38" s="192">
        <v>3.5</v>
      </c>
      <c r="AU38" s="192">
        <v>3.7</v>
      </c>
      <c r="AV38" s="192">
        <v>3.6</v>
      </c>
      <c r="AW38" s="192">
        <v>29.3</v>
      </c>
      <c r="AX38" s="193">
        <v>30.5</v>
      </c>
      <c r="AY38" s="193">
        <v>33.299999999999997</v>
      </c>
      <c r="AZ38" s="193">
        <v>29.1</v>
      </c>
      <c r="BA38" s="192">
        <v>31.1</v>
      </c>
      <c r="BB38" s="192">
        <v>31.4</v>
      </c>
      <c r="BC38" s="1322">
        <v>31.4</v>
      </c>
      <c r="BD38" s="193">
        <v>71.3</v>
      </c>
      <c r="BE38" s="1322">
        <v>70.599999999999994</v>
      </c>
      <c r="BF38" s="193">
        <v>85.5</v>
      </c>
      <c r="BG38" s="193">
        <v>86.8</v>
      </c>
      <c r="BH38" s="1322">
        <v>83.1</v>
      </c>
      <c r="BI38" s="1322">
        <v>81.5</v>
      </c>
      <c r="BJ38" s="1322">
        <v>80.2</v>
      </c>
      <c r="BK38" s="1322">
        <v>31.3</v>
      </c>
      <c r="BL38" s="1322">
        <v>32.799999999999997</v>
      </c>
      <c r="BM38" s="1322">
        <v>35.200000000000003</v>
      </c>
      <c r="BN38" s="195">
        <v>34.9</v>
      </c>
      <c r="BO38" s="83"/>
    </row>
    <row r="39" spans="3:67" ht="19.5" customHeight="1">
      <c r="H39" s="237" t="s">
        <v>581</v>
      </c>
      <c r="I39" s="129">
        <v>3.9000000000000909</v>
      </c>
      <c r="J39" s="129">
        <v>3.8999999999999773</v>
      </c>
      <c r="K39" s="129">
        <v>3.8999999999999773</v>
      </c>
      <c r="L39" s="129">
        <v>3.8999999999999773</v>
      </c>
      <c r="M39" s="129">
        <v>3.9000000000000909</v>
      </c>
      <c r="N39" s="129">
        <v>3.8999999999999773</v>
      </c>
      <c r="O39" s="129">
        <v>3.8999999999999773</v>
      </c>
      <c r="P39" s="129">
        <v>3.9000000000000909</v>
      </c>
      <c r="Q39" s="129">
        <v>3.9000000000000909</v>
      </c>
      <c r="R39" s="129">
        <v>3.8999999999999773</v>
      </c>
      <c r="S39" s="129">
        <v>3.8999999999999773</v>
      </c>
      <c r="T39" s="129">
        <v>3.9000000000000909</v>
      </c>
      <c r="U39" s="129">
        <v>3.8999999999999773</v>
      </c>
      <c r="V39" s="129">
        <v>3.8999999999999773</v>
      </c>
      <c r="W39" s="129">
        <v>3.9000000000000909</v>
      </c>
      <c r="X39" s="129">
        <v>3.8999999999999773</v>
      </c>
      <c r="Y39" s="129">
        <v>3.9000000000000909</v>
      </c>
      <c r="Z39" s="129">
        <v>3.8999999999999773</v>
      </c>
      <c r="AA39" s="129">
        <v>3.8999999999998636</v>
      </c>
      <c r="AB39" s="129">
        <v>3.8999999999996362</v>
      </c>
      <c r="AC39" s="129">
        <v>3.8999999999996362</v>
      </c>
      <c r="AD39" s="129">
        <v>3.8999999999996362</v>
      </c>
      <c r="AE39" s="129">
        <v>3.9000000000005457</v>
      </c>
      <c r="AF39" s="129">
        <v>3.8999999999996362</v>
      </c>
      <c r="AG39" s="129">
        <v>3.8999999999996362</v>
      </c>
      <c r="AH39" s="129">
        <v>3.8999999999996362</v>
      </c>
      <c r="AI39" s="129">
        <v>3.8999999999996362</v>
      </c>
      <c r="AJ39" s="128">
        <v>3.9</v>
      </c>
      <c r="AK39" s="128">
        <v>3.9</v>
      </c>
      <c r="AL39" s="128">
        <v>3.9</v>
      </c>
      <c r="AM39" s="233">
        <v>3.9</v>
      </c>
      <c r="AN39" s="233">
        <v>3.9</v>
      </c>
      <c r="AO39" s="233">
        <v>3.9</v>
      </c>
      <c r="AP39" s="232">
        <v>3.9</v>
      </c>
      <c r="AQ39" s="232">
        <v>3.9</v>
      </c>
      <c r="AR39" s="232">
        <v>3.9</v>
      </c>
      <c r="AS39" s="233">
        <v>3.9</v>
      </c>
      <c r="AT39" s="233">
        <v>3.9</v>
      </c>
      <c r="AU39" s="233">
        <v>3.9</v>
      </c>
      <c r="AV39" s="233">
        <v>3.9</v>
      </c>
      <c r="AW39" s="233">
        <v>3.9</v>
      </c>
      <c r="AX39" s="232">
        <v>3.9</v>
      </c>
      <c r="AY39" s="232">
        <v>3.9</v>
      </c>
      <c r="AZ39" s="232">
        <v>3.9</v>
      </c>
      <c r="BA39" s="233">
        <v>3.9</v>
      </c>
      <c r="BB39" s="233">
        <v>3.9</v>
      </c>
      <c r="BC39" s="1325">
        <v>3.9</v>
      </c>
      <c r="BD39" s="232">
        <v>3.9</v>
      </c>
      <c r="BE39" s="1325">
        <v>3.9</v>
      </c>
      <c r="BF39" s="232">
        <v>3.9</v>
      </c>
      <c r="BG39" s="232">
        <v>3.9</v>
      </c>
      <c r="BH39" s="1325">
        <v>3.9</v>
      </c>
      <c r="BI39" s="1325">
        <v>3.9</v>
      </c>
      <c r="BJ39" s="1325">
        <v>3.9</v>
      </c>
      <c r="BK39" s="1325">
        <v>3.9</v>
      </c>
      <c r="BL39" s="1325">
        <v>3.9</v>
      </c>
      <c r="BM39" s="1325">
        <v>3.9</v>
      </c>
      <c r="BN39" s="234">
        <v>3.9</v>
      </c>
      <c r="BO39" s="83"/>
    </row>
    <row r="40" spans="3:67" ht="19.5" customHeight="1">
      <c r="H40" s="135"/>
      <c r="I40" s="179"/>
      <c r="J40" s="179"/>
      <c r="K40" s="179"/>
      <c r="L40" s="179"/>
      <c r="M40" s="179"/>
      <c r="N40" s="179"/>
      <c r="O40" s="179"/>
      <c r="P40" s="179"/>
      <c r="Q40" s="179"/>
      <c r="R40" s="179"/>
      <c r="S40" s="179"/>
      <c r="T40" s="179"/>
      <c r="U40" s="179"/>
      <c r="V40" s="179"/>
      <c r="W40" s="179"/>
      <c r="X40" s="179"/>
      <c r="Y40" s="179"/>
      <c r="Z40" s="179"/>
      <c r="AA40" s="179"/>
      <c r="AB40" s="179"/>
      <c r="AC40" s="179"/>
      <c r="AD40" s="179"/>
      <c r="AE40" s="179"/>
      <c r="AF40" s="179"/>
      <c r="AG40" s="179"/>
      <c r="AH40" s="179"/>
      <c r="AI40" s="180"/>
      <c r="AJ40" s="179"/>
      <c r="AK40" s="179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263"/>
      <c r="AY40" s="263"/>
      <c r="AZ40" s="263"/>
      <c r="BA40" s="3"/>
      <c r="BB40" s="3"/>
      <c r="BC40" s="3"/>
      <c r="BD40" s="3"/>
      <c r="BE40" s="1410"/>
      <c r="BF40" s="3"/>
      <c r="BG40" s="3"/>
      <c r="BH40" s="3"/>
      <c r="BI40" s="3"/>
      <c r="BJ40" s="3"/>
      <c r="BK40" s="3"/>
      <c r="BL40" s="3"/>
      <c r="BM40" s="3"/>
      <c r="BN40" s="3"/>
    </row>
    <row r="41" spans="3:67" ht="19.5" customHeight="1">
      <c r="H41" s="61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198"/>
      <c r="V41" s="198"/>
      <c r="W41" s="198"/>
      <c r="X41" s="198"/>
      <c r="Y41" s="198"/>
      <c r="Z41" s="198"/>
      <c r="AA41" s="198"/>
      <c r="AB41" s="198"/>
      <c r="AC41" s="198"/>
      <c r="AD41" s="198"/>
      <c r="AE41" s="198"/>
      <c r="AF41" s="198"/>
      <c r="AG41" s="198"/>
      <c r="AH41" s="198"/>
      <c r="AI41" s="199"/>
      <c r="AJ41" s="198"/>
      <c r="AK41" s="198"/>
    </row>
    <row r="42" spans="3:67" ht="19.5" customHeight="1"/>
    <row r="43" spans="3:67" ht="19.5" customHeight="1"/>
    <row r="44" spans="3:67" ht="19.5" customHeight="1"/>
  </sheetData>
  <mergeCells count="14">
    <mergeCell ref="C27:E27"/>
    <mergeCell ref="C29:E29"/>
    <mergeCell ref="D18:F18"/>
    <mergeCell ref="D17:E17"/>
    <mergeCell ref="D19:E19"/>
    <mergeCell ref="C21:E21"/>
    <mergeCell ref="C23:E23"/>
    <mergeCell ref="C25:E25"/>
    <mergeCell ref="C16:E16"/>
    <mergeCell ref="B4:E4"/>
    <mergeCell ref="C8:E8"/>
    <mergeCell ref="C10:E10"/>
    <mergeCell ref="C12:E12"/>
    <mergeCell ref="C14:E14"/>
  </mergeCells>
  <phoneticPr fontId="3" type="noConversion"/>
  <hyperlinks>
    <hyperlink ref="C12" location="G_IS!A1" display="KB Financial Group" xr:uid="{00000000-0004-0000-1D00-000000000000}"/>
    <hyperlink ref="C14" location="B_IS!A1" display="KB Kookmin Bank" xr:uid="{00000000-0004-0000-1D00-000001000000}"/>
    <hyperlink ref="C16" location="S_IS!A1" display="KB Securities" xr:uid="{00000000-0004-0000-1D00-000002000000}"/>
    <hyperlink ref="D17:E17" location="S_IS!A1" display="Condensed Income Statement" xr:uid="{00000000-0004-0000-1D00-000003000000}"/>
    <hyperlink ref="C10" location="Hightlights!A1" display="Highlights" xr:uid="{00000000-0004-0000-1D00-000004000000}"/>
    <hyperlink ref="C10:E10" location="'Financial Highlights'!A1" display="Finanial Highlights" xr:uid="{00000000-0004-0000-1D00-000005000000}"/>
    <hyperlink ref="D19:E19" location="S_Key!A1" display="Key Indicators" xr:uid="{00000000-0004-0000-1D00-000006000000}"/>
    <hyperlink ref="C23" location="C_IS!A1" display="KB Kookmin Card" xr:uid="{00000000-0004-0000-1D00-000007000000}"/>
    <hyperlink ref="C27" location="Other_IS!A1" display="Other Subsidiaries" xr:uid="{00000000-0004-0000-1D00-000008000000}"/>
    <hyperlink ref="C29" location="Contacts!A1" display="Contacts" xr:uid="{00000000-0004-0000-1D00-000009000000}"/>
    <hyperlink ref="C21" location="I_Key!A1" display="KB Insurance" xr:uid="{00000000-0004-0000-1D00-00000A000000}"/>
    <hyperlink ref="C25:E25" location="L_IS!A1" display="KB Life Insurance" xr:uid="{00000000-0004-0000-1D00-00000B000000}"/>
    <hyperlink ref="C8:E8" location="Disclaimer!A1" display="Disclaimer" xr:uid="{00000000-0004-0000-1D00-00000C000000}"/>
  </hyperlinks>
  <pageMargins left="0.39370078740157483" right="0.39370078740157483" top="0.47244094488188981" bottom="0.47244094488188981" header="0.31496062992125984" footer="0.31496062992125984"/>
  <pageSetup paperSize="9" scale="57" fitToHeight="0" orientation="landscape" r:id="rId1"/>
  <headerFooter alignWithMargins="0"/>
  <rowBreaks count="1" manualBreakCount="1">
    <brk id="41" max="36" man="1"/>
  </rowBreaks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B1:CW55"/>
  <sheetViews>
    <sheetView showGridLines="0" view="pageBreakPreview" topLeftCell="A19" zoomScale="70" zoomScaleNormal="70" zoomScaleSheetLayoutView="70" workbookViewId="0">
      <selection activeCell="Q21" sqref="Q21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26" width="13.75" style="38" hidden="1" customWidth="1"/>
    <col min="27" max="27" width="13.75" style="48" hidden="1" customWidth="1"/>
    <col min="28" max="41" width="13.75" style="38" hidden="1" customWidth="1"/>
    <col min="42" max="44" width="13.75" style="48" hidden="1" customWidth="1"/>
    <col min="45" max="48" width="17.375" style="38" hidden="1" customWidth="1"/>
    <col min="49" max="49" width="15.125" style="38" hidden="1" customWidth="1"/>
    <col min="50" max="54" width="15.125" style="38" customWidth="1"/>
    <col min="55" max="55" width="15.125" style="1728" customWidth="1"/>
    <col min="56" max="56" width="15.125" style="38" customWidth="1"/>
    <col min="57" max="57" width="15.125" style="1776" customWidth="1"/>
    <col min="58" max="58" width="15.125" style="38" customWidth="1"/>
    <col min="59" max="16384" width="10.75" style="38"/>
  </cols>
  <sheetData>
    <row r="1" spans="2:58" ht="5.25" customHeight="1"/>
    <row r="2" spans="2:58" ht="28.5" customHeight="1">
      <c r="H2" s="39"/>
      <c r="I2" s="224"/>
    </row>
    <row r="3" spans="2:58" ht="3" customHeight="1">
      <c r="H3" s="40"/>
    </row>
    <row r="4" spans="2:58" ht="30" customHeight="1">
      <c r="B4" s="1879" t="s">
        <v>7</v>
      </c>
      <c r="C4" s="1879"/>
      <c r="D4" s="1879"/>
      <c r="E4" s="1879"/>
      <c r="F4" s="183"/>
      <c r="G4" s="42"/>
      <c r="H4" s="64" t="s">
        <v>13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</row>
    <row r="5" spans="2:58" ht="18" customHeight="1">
      <c r="U5" s="709"/>
      <c r="AA5" s="38"/>
      <c r="AP5" s="38"/>
      <c r="AQ5" s="38"/>
      <c r="AR5" s="38"/>
    </row>
    <row r="6" spans="2:58" ht="3" customHeight="1" thickBot="1">
      <c r="H6" s="40"/>
    </row>
    <row r="7" spans="2:58" ht="12" customHeight="1" thickTop="1">
      <c r="B7" s="185"/>
      <c r="C7" s="67"/>
      <c r="D7" s="67"/>
      <c r="E7" s="68"/>
      <c r="U7" s="709"/>
      <c r="AA7" s="38"/>
      <c r="AP7" s="38"/>
      <c r="AQ7" s="38"/>
      <c r="AR7" s="38"/>
    </row>
    <row r="8" spans="2:58" ht="19.5" customHeight="1">
      <c r="B8" s="74"/>
      <c r="C8" s="1875" t="s">
        <v>2</v>
      </c>
      <c r="D8" s="1875"/>
      <c r="E8" s="1876"/>
      <c r="F8" s="89"/>
      <c r="H8" s="710" t="s">
        <v>13</v>
      </c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11"/>
    </row>
    <row r="9" spans="2:58" ht="19.5" customHeight="1" thickBot="1">
      <c r="B9" s="74"/>
      <c r="C9" s="75"/>
      <c r="D9" s="75"/>
      <c r="E9" s="76"/>
      <c r="F9" s="75"/>
      <c r="H9" s="77" t="s">
        <v>39</v>
      </c>
      <c r="I9" s="78" t="s">
        <v>48</v>
      </c>
      <c r="J9" s="78" t="s">
        <v>49</v>
      </c>
      <c r="K9" s="78" t="s">
        <v>50</v>
      </c>
      <c r="L9" s="78" t="s">
        <v>51</v>
      </c>
      <c r="M9" s="78" t="s">
        <v>52</v>
      </c>
      <c r="N9" s="78" t="s">
        <v>53</v>
      </c>
      <c r="O9" s="78" t="s">
        <v>54</v>
      </c>
      <c r="P9" s="78" t="s">
        <v>55</v>
      </c>
      <c r="Q9" s="78" t="s">
        <v>56</v>
      </c>
      <c r="R9" s="78" t="s">
        <v>57</v>
      </c>
      <c r="S9" s="78" t="s">
        <v>58</v>
      </c>
      <c r="T9" s="78" t="s">
        <v>128</v>
      </c>
      <c r="U9" s="78" t="s">
        <v>129</v>
      </c>
      <c r="V9" s="78" t="s">
        <v>61</v>
      </c>
      <c r="W9" s="78" t="s">
        <v>62</v>
      </c>
      <c r="X9" s="78" t="s">
        <v>63</v>
      </c>
      <c r="Y9" s="78" t="s">
        <v>64</v>
      </c>
      <c r="Z9" s="78" t="s">
        <v>301</v>
      </c>
      <c r="AA9" s="78" t="s">
        <v>66</v>
      </c>
      <c r="AB9" s="78" t="s">
        <v>67</v>
      </c>
      <c r="AC9" s="78" t="s">
        <v>68</v>
      </c>
      <c r="AD9" s="78" t="s">
        <v>69</v>
      </c>
      <c r="AE9" s="78" t="s">
        <v>70</v>
      </c>
      <c r="AF9" s="78" t="s">
        <v>71</v>
      </c>
      <c r="AG9" s="78" t="s">
        <v>72</v>
      </c>
      <c r="AH9" s="78" t="s">
        <v>73</v>
      </c>
      <c r="AI9" s="78" t="s">
        <v>74</v>
      </c>
      <c r="AJ9" s="81" t="s">
        <v>75</v>
      </c>
      <c r="AK9" s="81" t="s">
        <v>76</v>
      </c>
      <c r="AL9" s="81" t="s">
        <v>77</v>
      </c>
      <c r="AM9" s="81" t="s">
        <v>78</v>
      </c>
      <c r="AN9" s="81" t="s">
        <v>136</v>
      </c>
      <c r="AO9" s="81" t="s">
        <v>80</v>
      </c>
      <c r="AP9" s="81" t="s">
        <v>81</v>
      </c>
      <c r="AQ9" s="81" t="s">
        <v>82</v>
      </c>
      <c r="AR9" s="81" t="s">
        <v>83</v>
      </c>
      <c r="AS9" s="81" t="s">
        <v>84</v>
      </c>
      <c r="AT9" s="81" t="s">
        <v>85</v>
      </c>
      <c r="AU9" s="81" t="s">
        <v>783</v>
      </c>
      <c r="AV9" s="81" t="s">
        <v>793</v>
      </c>
      <c r="AW9" s="81" t="s">
        <v>797</v>
      </c>
      <c r="AX9" s="81" t="s">
        <v>805</v>
      </c>
      <c r="AY9" s="81" t="s">
        <v>815</v>
      </c>
      <c r="AZ9" s="81" t="s">
        <v>822</v>
      </c>
      <c r="BA9" s="81" t="s">
        <v>835</v>
      </c>
      <c r="BB9" s="81" t="s">
        <v>837</v>
      </c>
      <c r="BC9" s="81" t="s">
        <v>855</v>
      </c>
      <c r="BD9" s="81" t="s">
        <v>863</v>
      </c>
      <c r="BE9" s="1778" t="s">
        <v>897</v>
      </c>
      <c r="BF9" s="1778" t="s">
        <v>890</v>
      </c>
    </row>
    <row r="10" spans="2:58" ht="19.5" customHeight="1">
      <c r="B10" s="71"/>
      <c r="C10" s="1875" t="s">
        <v>36</v>
      </c>
      <c r="D10" s="1875"/>
      <c r="E10" s="1876"/>
      <c r="F10" s="56"/>
      <c r="H10" s="6" t="s">
        <v>582</v>
      </c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4"/>
      <c r="X10" s="84"/>
      <c r="Y10" s="84"/>
      <c r="Z10" s="84"/>
      <c r="AA10" s="84"/>
      <c r="AB10" s="83"/>
      <c r="AC10" s="83"/>
      <c r="AD10" s="83"/>
      <c r="AE10" s="83"/>
      <c r="AF10" s="83"/>
      <c r="AG10" s="83"/>
      <c r="AH10" s="84"/>
      <c r="AI10" s="84"/>
      <c r="AJ10" s="84"/>
      <c r="AK10" s="83"/>
      <c r="AL10" s="83"/>
      <c r="AM10" s="83"/>
      <c r="AN10" s="83"/>
      <c r="AO10" s="83"/>
      <c r="AP10" s="84"/>
      <c r="AQ10" s="84"/>
      <c r="AR10" s="84"/>
      <c r="AS10" s="83"/>
      <c r="AT10" s="83"/>
      <c r="AU10" s="1370"/>
      <c r="AV10" s="84"/>
      <c r="AW10" s="1370"/>
      <c r="AX10" s="84"/>
      <c r="AY10" s="84"/>
      <c r="AZ10" s="1370"/>
      <c r="BA10" s="1370"/>
      <c r="BB10" s="1370"/>
      <c r="BC10" s="1370"/>
      <c r="BD10" s="1370"/>
      <c r="BE10" s="1775"/>
      <c r="BF10" s="1775"/>
    </row>
    <row r="11" spans="2:58" ht="19.5" customHeight="1">
      <c r="B11" s="74"/>
      <c r="C11" s="89"/>
      <c r="D11" s="75"/>
      <c r="E11" s="76"/>
      <c r="F11" s="75"/>
      <c r="H11" s="38" t="s">
        <v>583</v>
      </c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4"/>
      <c r="X11" s="84"/>
      <c r="Y11" s="84"/>
      <c r="Z11" s="84"/>
      <c r="AA11" s="84"/>
      <c r="AB11" s="83"/>
      <c r="AC11" s="83"/>
      <c r="AD11" s="83"/>
      <c r="AE11" s="83"/>
      <c r="AF11" s="83"/>
      <c r="AG11" s="83"/>
      <c r="AH11" s="84"/>
      <c r="AI11" s="84"/>
      <c r="AJ11" s="84"/>
      <c r="AK11" s="83"/>
      <c r="AL11" s="83"/>
      <c r="AM11" s="83"/>
      <c r="AN11" s="83"/>
      <c r="AO11" s="83"/>
      <c r="AP11" s="84"/>
      <c r="AQ11" s="84"/>
      <c r="AR11" s="84"/>
      <c r="AS11" s="83"/>
      <c r="AT11" s="83"/>
      <c r="AU11" s="1370"/>
      <c r="AV11" s="84"/>
      <c r="AW11" s="1370"/>
      <c r="AX11" s="84"/>
      <c r="AY11" s="84"/>
      <c r="AZ11" s="1370"/>
      <c r="BA11" s="1370"/>
      <c r="BB11" s="1370"/>
      <c r="BC11" s="1370"/>
      <c r="BD11" s="1370"/>
      <c r="BE11" s="1775"/>
      <c r="BF11" s="1775"/>
    </row>
    <row r="12" spans="2:58" ht="19.5" customHeight="1">
      <c r="B12" s="74"/>
      <c r="C12" s="1873" t="s">
        <v>0</v>
      </c>
      <c r="D12" s="1873"/>
      <c r="E12" s="1874"/>
      <c r="F12" s="89"/>
      <c r="H12" s="149" t="s">
        <v>584</v>
      </c>
      <c r="I12" s="149">
        <v>3.7282616187875164E-2</v>
      </c>
      <c r="J12" s="149">
        <v>3.4915646864415402E-2</v>
      </c>
      <c r="K12" s="149">
        <v>3.5965115794242622E-2</v>
      </c>
      <c r="L12" s="149">
        <v>3.6040128577720563E-2</v>
      </c>
      <c r="M12" s="149">
        <v>3.7278700128255383E-2</v>
      </c>
      <c r="N12" s="149">
        <v>3.8158708216228181E-2</v>
      </c>
      <c r="O12" s="149">
        <v>3.5767634330532254E-2</v>
      </c>
      <c r="P12" s="149">
        <v>3.5137579215663718E-2</v>
      </c>
      <c r="Q12" s="149">
        <v>3.4941848736429464E-2</v>
      </c>
      <c r="R12" s="149">
        <v>3.6202209259645707E-2</v>
      </c>
      <c r="S12" s="149">
        <v>3.5700000000000003E-2</v>
      </c>
      <c r="T12" s="149">
        <v>3.4599999999999999E-2</v>
      </c>
      <c r="U12" s="276">
        <v>4.4499999999999998E-2</v>
      </c>
      <c r="V12" s="149">
        <v>4.24E-2</v>
      </c>
      <c r="W12" s="148">
        <v>4.48E-2</v>
      </c>
      <c r="X12" s="148">
        <v>4.9599999999999998E-2</v>
      </c>
      <c r="Y12" s="148">
        <v>5.9200000000000003E-2</v>
      </c>
      <c r="Z12" s="148">
        <v>5.0299999999999997E-2</v>
      </c>
      <c r="AA12" s="148">
        <v>4.4400000000000002E-2</v>
      </c>
      <c r="AB12" s="149">
        <v>4.6899999999999997E-2</v>
      </c>
      <c r="AC12" s="149">
        <v>4.8743449582423395E-2</v>
      </c>
      <c r="AD12" s="149">
        <v>4.7522200431672663E-2</v>
      </c>
      <c r="AE12" s="149">
        <v>4.5352601334265601E-2</v>
      </c>
      <c r="AF12" s="149">
        <v>4.7114728579276469E-2</v>
      </c>
      <c r="AG12" s="149">
        <v>4.7448730434129477E-2</v>
      </c>
      <c r="AH12" s="148">
        <v>5.3800000000000001E-2</v>
      </c>
      <c r="AI12" s="148">
        <v>5.7200000000000001E-2</v>
      </c>
      <c r="AJ12" s="148">
        <v>5.3900000000000003E-2</v>
      </c>
      <c r="AK12" s="149">
        <v>5.6399999999999999E-2</v>
      </c>
      <c r="AL12" s="149">
        <v>5.6910410550998713E-2</v>
      </c>
      <c r="AM12" s="149">
        <v>6.0600000000000001E-2</v>
      </c>
      <c r="AN12" s="149">
        <v>5.8900000000000001E-2</v>
      </c>
      <c r="AO12" s="149">
        <v>5.9799999999999999E-2</v>
      </c>
      <c r="AP12" s="148">
        <v>5.4588787338706354E-2</v>
      </c>
      <c r="AQ12" s="148">
        <v>5.8091829339578828E-2</v>
      </c>
      <c r="AR12" s="148">
        <v>6.199685470515448E-2</v>
      </c>
      <c r="AS12" s="149">
        <v>6.5365015002993465E-2</v>
      </c>
      <c r="AT12" s="149">
        <v>7.4985531415244472E-2</v>
      </c>
      <c r="AU12" s="1382">
        <v>8.3179413623224951E-2</v>
      </c>
      <c r="AV12" s="148">
        <v>6.0199999999999997E-2</v>
      </c>
      <c r="AW12" s="1382">
        <v>5.6500000000000002E-2</v>
      </c>
      <c r="AX12" s="148">
        <v>5.6800000000000003E-2</v>
      </c>
      <c r="AY12" s="148">
        <v>6.5699999999999995E-2</v>
      </c>
      <c r="AZ12" s="1382">
        <v>5.5270808248663358E-2</v>
      </c>
      <c r="BA12" s="1382">
        <v>5.6657638136654004E-2</v>
      </c>
      <c r="BB12" s="1382">
        <v>5.4399999999999997E-2</v>
      </c>
      <c r="BC12" s="1382">
        <v>5.4800000000000001E-2</v>
      </c>
      <c r="BD12" s="1382">
        <v>5.7099999999999998E-2</v>
      </c>
      <c r="BE12" s="1775"/>
      <c r="BF12" s="1775"/>
    </row>
    <row r="13" spans="2:58" ht="19.5" customHeight="1">
      <c r="B13" s="74"/>
      <c r="C13" s="89"/>
      <c r="D13" s="75"/>
      <c r="E13" s="76"/>
      <c r="F13" s="75"/>
      <c r="H13" s="149" t="s">
        <v>585</v>
      </c>
      <c r="I13" s="149">
        <v>0.56635236879962769</v>
      </c>
      <c r="J13" s="149">
        <v>0.57103275255348651</v>
      </c>
      <c r="K13" s="149">
        <v>0.58163356811511779</v>
      </c>
      <c r="L13" s="149">
        <v>0.60690260769060345</v>
      </c>
      <c r="M13" s="149">
        <v>0.64671000755982821</v>
      </c>
      <c r="N13" s="149">
        <v>0.66973029841850318</v>
      </c>
      <c r="O13" s="149">
        <v>0.67518048066611269</v>
      </c>
      <c r="P13" s="149">
        <v>0.70300929548644064</v>
      </c>
      <c r="Q13" s="149">
        <v>0.68788359044960734</v>
      </c>
      <c r="R13" s="149">
        <v>0.72037362895125823</v>
      </c>
      <c r="S13" s="149">
        <v>0.74860000000000004</v>
      </c>
      <c r="T13" s="149">
        <v>0.75800000000000001</v>
      </c>
      <c r="U13" s="276">
        <v>0.77139999999999997</v>
      </c>
      <c r="V13" s="149">
        <v>0.71530000000000005</v>
      </c>
      <c r="W13" s="148">
        <v>0.6623</v>
      </c>
      <c r="X13" s="148">
        <v>0.66659999999999997</v>
      </c>
      <c r="Y13" s="148">
        <v>0.6804</v>
      </c>
      <c r="Z13" s="148">
        <v>0.74180000000000001</v>
      </c>
      <c r="AA13" s="148">
        <v>0.71389999999999998</v>
      </c>
      <c r="AB13" s="149">
        <v>0.67679999999999996</v>
      </c>
      <c r="AC13" s="149">
        <v>0.73010596993792343</v>
      </c>
      <c r="AD13" s="149">
        <v>0.73489261653716986</v>
      </c>
      <c r="AE13" s="149">
        <v>0.75281973610579256</v>
      </c>
      <c r="AF13" s="149">
        <v>0.75889146508838712</v>
      </c>
      <c r="AG13" s="149">
        <v>0.78112846525970125</v>
      </c>
      <c r="AH13" s="148">
        <v>0.84356048183657295</v>
      </c>
      <c r="AI13" s="148">
        <v>0.88123458413967437</v>
      </c>
      <c r="AJ13" s="148">
        <v>0.87429919884126372</v>
      </c>
      <c r="AK13" s="149">
        <v>0.86550000000000005</v>
      </c>
      <c r="AL13" s="149">
        <v>0.86413235545210254</v>
      </c>
      <c r="AM13" s="149">
        <v>0.84580642458280075</v>
      </c>
      <c r="AN13" s="149">
        <v>0.83940000000000003</v>
      </c>
      <c r="AO13" s="149">
        <v>0.83549066142692074</v>
      </c>
      <c r="AP13" s="148">
        <v>0.84070796184820695</v>
      </c>
      <c r="AQ13" s="148">
        <v>0.83161385053674697</v>
      </c>
      <c r="AR13" s="148">
        <v>0.82856373674164341</v>
      </c>
      <c r="AS13" s="149">
        <v>0.8380234136609902</v>
      </c>
      <c r="AT13" s="149">
        <v>0.83439680196878385</v>
      </c>
      <c r="AU13" s="1382">
        <v>0.83355863825619536</v>
      </c>
      <c r="AV13" s="148">
        <v>0.83110419660490575</v>
      </c>
      <c r="AW13" s="1382">
        <v>0.84635808667555112</v>
      </c>
      <c r="AX13" s="148">
        <v>0.8669347719592525</v>
      </c>
      <c r="AY13" s="148">
        <v>0.88002920661965445</v>
      </c>
      <c r="AZ13" s="1382">
        <v>0.88273379515471484</v>
      </c>
      <c r="BA13" s="1382">
        <v>0.87810980587205234</v>
      </c>
      <c r="BB13" s="1382">
        <v>0.88749999999999996</v>
      </c>
      <c r="BC13" s="1382">
        <v>0.89970000000000006</v>
      </c>
      <c r="BD13" s="1382">
        <v>0.8963139469384207</v>
      </c>
      <c r="BE13" s="1775"/>
      <c r="BF13" s="1775"/>
    </row>
    <row r="14" spans="2:58" ht="19.5" customHeight="1">
      <c r="B14" s="74"/>
      <c r="C14" s="1873" t="s">
        <v>6</v>
      </c>
      <c r="D14" s="1873"/>
      <c r="E14" s="1874"/>
      <c r="F14" s="89"/>
      <c r="H14" s="712" t="s">
        <v>586</v>
      </c>
      <c r="I14" s="712">
        <v>1.2686856107095876E-3</v>
      </c>
      <c r="J14" s="712">
        <v>1.2937635118067219E-3</v>
      </c>
      <c r="K14" s="712">
        <v>1.2982177159844323E-3</v>
      </c>
      <c r="L14" s="712">
        <v>1.2646250889860608E-3</v>
      </c>
      <c r="M14" s="712">
        <v>1.2716154580795847E-3</v>
      </c>
      <c r="N14" s="712">
        <v>1.2808415714754306E-3</v>
      </c>
      <c r="O14" s="712">
        <v>1.2852042514294498E-3</v>
      </c>
      <c r="P14" s="712">
        <v>1.2775976050159387E-3</v>
      </c>
      <c r="Q14" s="712">
        <v>1.2199699983156441E-3</v>
      </c>
      <c r="R14" s="712">
        <v>1.1793804502584285E-3</v>
      </c>
      <c r="S14" s="712">
        <v>1.1299999999999999E-3</v>
      </c>
      <c r="T14" s="712">
        <v>1.0300000000000001E-3</v>
      </c>
      <c r="U14" s="713">
        <v>9.7999999999999997E-4</v>
      </c>
      <c r="V14" s="712">
        <v>9.1E-4</v>
      </c>
      <c r="W14" s="714">
        <v>8.8999999999999995E-4</v>
      </c>
      <c r="X14" s="714">
        <v>8.7000000000000001E-4</v>
      </c>
      <c r="Y14" s="714">
        <v>8.4999999999999995E-4</v>
      </c>
      <c r="Z14" s="714">
        <v>8.5999999999999998E-4</v>
      </c>
      <c r="AA14" s="714">
        <v>8.4000000000000003E-4</v>
      </c>
      <c r="AB14" s="712">
        <v>8.0999999999999996E-4</v>
      </c>
      <c r="AC14" s="712">
        <v>8.2695818371373089E-4</v>
      </c>
      <c r="AD14" s="712">
        <v>7.968980376072773E-4</v>
      </c>
      <c r="AE14" s="712">
        <v>7.7275435405507417E-4</v>
      </c>
      <c r="AF14" s="712">
        <v>7.4309647276194293E-4</v>
      </c>
      <c r="AG14" s="712">
        <v>7.0112452907473001E-4</v>
      </c>
      <c r="AH14" s="714">
        <v>6.8013502609483691E-4</v>
      </c>
      <c r="AI14" s="714">
        <v>5.2357513181051517E-4</v>
      </c>
      <c r="AJ14" s="714">
        <v>5.9161960863571186E-4</v>
      </c>
      <c r="AK14" s="712">
        <v>5.0000000000000001E-4</v>
      </c>
      <c r="AL14" s="712">
        <v>6.240780342342679E-4</v>
      </c>
      <c r="AM14" s="712">
        <v>5.7753124616128997E-4</v>
      </c>
      <c r="AN14" s="712">
        <v>5.5999999999999995E-4</v>
      </c>
      <c r="AO14" s="712">
        <v>5.5971473371133908E-4</v>
      </c>
      <c r="AP14" s="714">
        <v>6.1062637347583258E-4</v>
      </c>
      <c r="AQ14" s="714">
        <v>5.6553882821906828E-4</v>
      </c>
      <c r="AR14" s="714">
        <v>5.4879396920943764E-4</v>
      </c>
      <c r="AS14" s="712">
        <v>5.4659553779884732E-4</v>
      </c>
      <c r="AT14" s="712">
        <v>5.2039392905911476E-4</v>
      </c>
      <c r="AU14" s="1383">
        <v>5.2035872102699468E-4</v>
      </c>
      <c r="AV14" s="714">
        <v>5.3362012551787057E-4</v>
      </c>
      <c r="AW14" s="1383">
        <v>5.3631565046308952E-4</v>
      </c>
      <c r="AX14" s="714">
        <v>5.297485573847522E-4</v>
      </c>
      <c r="AY14" s="714">
        <v>4.940799569917335E-4</v>
      </c>
      <c r="AZ14" s="1383">
        <v>4.7943301625499955E-4</v>
      </c>
      <c r="BA14" s="1383">
        <v>4.6289529258369924E-4</v>
      </c>
      <c r="BB14" s="1383">
        <v>4.2999999999999999E-4</v>
      </c>
      <c r="BC14" s="1383">
        <v>4.0000000000000002E-4</v>
      </c>
      <c r="BD14" s="1383">
        <v>3.9008403159377947E-4</v>
      </c>
      <c r="BE14" s="1775"/>
      <c r="BF14" s="1775"/>
    </row>
    <row r="15" spans="2:58" ht="19.5" customHeight="1">
      <c r="B15" s="74"/>
      <c r="C15" s="89"/>
      <c r="D15" s="75"/>
      <c r="E15" s="76"/>
      <c r="F15" s="75"/>
      <c r="H15" s="712" t="s">
        <v>587</v>
      </c>
      <c r="I15" s="712">
        <v>1.9920891124485599E-3</v>
      </c>
      <c r="J15" s="712">
        <v>2.1406660097605616E-3</v>
      </c>
      <c r="K15" s="712">
        <v>2.0023175685571514E-3</v>
      </c>
      <c r="L15" s="712">
        <v>2.0545600307285044E-3</v>
      </c>
      <c r="M15" s="712">
        <v>2.3870851876419815E-3</v>
      </c>
      <c r="N15" s="712">
        <v>2.6086549812774523E-3</v>
      </c>
      <c r="O15" s="712">
        <v>2.3867109638328011E-3</v>
      </c>
      <c r="P15" s="712">
        <v>2.5249777796193312E-3</v>
      </c>
      <c r="Q15" s="712">
        <v>2.4182737838636206E-3</v>
      </c>
      <c r="R15" s="712">
        <v>2.4939278128061383E-3</v>
      </c>
      <c r="S15" s="712">
        <v>2.5200000000000001E-3</v>
      </c>
      <c r="T15" s="712">
        <v>2.3E-3</v>
      </c>
      <c r="U15" s="713">
        <v>2.32E-3</v>
      </c>
      <c r="V15" s="712">
        <v>1.81E-3</v>
      </c>
      <c r="W15" s="714">
        <v>1.4300000000000001E-3</v>
      </c>
      <c r="X15" s="714">
        <v>1.5399999999999999E-3</v>
      </c>
      <c r="Y15" s="714">
        <v>1.5399999999999999E-3</v>
      </c>
      <c r="Z15" s="714">
        <v>1.67E-3</v>
      </c>
      <c r="AA15" s="714">
        <v>1.41E-3</v>
      </c>
      <c r="AB15" s="712">
        <v>1.16E-3</v>
      </c>
      <c r="AC15" s="712">
        <v>1.4534563603010838E-3</v>
      </c>
      <c r="AD15" s="712">
        <v>1.2582557981269935E-3</v>
      </c>
      <c r="AE15" s="712">
        <v>1.2731317806360058E-3</v>
      </c>
      <c r="AF15" s="712">
        <v>1.3123408417545031E-3</v>
      </c>
      <c r="AG15" s="712">
        <v>1.3144574781649881E-3</v>
      </c>
      <c r="AH15" s="714">
        <v>1.693380910964274E-3</v>
      </c>
      <c r="AI15" s="714">
        <v>1.5540957553403416E-3</v>
      </c>
      <c r="AJ15" s="714">
        <v>1.8735571531589535E-3</v>
      </c>
      <c r="AK15" s="712">
        <v>1.64E-3</v>
      </c>
      <c r="AL15" s="712">
        <v>1.6446680648190245E-3</v>
      </c>
      <c r="AM15" s="712">
        <v>1.349832413432254E-3</v>
      </c>
      <c r="AN15" s="712">
        <v>1.2700000000000001E-3</v>
      </c>
      <c r="AO15" s="712">
        <v>1.2744322822599884E-3</v>
      </c>
      <c r="AP15" s="714">
        <v>1.0898603473744517E-3</v>
      </c>
      <c r="AQ15" s="714">
        <v>1.0559115911121359E-3</v>
      </c>
      <c r="AR15" s="714">
        <v>1.016377524359871E-3</v>
      </c>
      <c r="AS15" s="712">
        <v>9.3239591467903155E-4</v>
      </c>
      <c r="AT15" s="712">
        <v>9.1044473218174638E-4</v>
      </c>
      <c r="AU15" s="1383">
        <v>9.4327633386141188E-4</v>
      </c>
      <c r="AV15" s="714">
        <v>9.7252001472453132E-4</v>
      </c>
      <c r="AW15" s="1383">
        <v>1.0469697085163574E-3</v>
      </c>
      <c r="AX15" s="714">
        <v>1.1429418651428976E-3</v>
      </c>
      <c r="AY15" s="714">
        <v>1.1439695844877615E-3</v>
      </c>
      <c r="AZ15" s="1383">
        <v>1.1343445428237044E-3</v>
      </c>
      <c r="BA15" s="1383">
        <v>1.1153243122995413E-3</v>
      </c>
      <c r="BB15" s="1383">
        <v>1.1299999999999999E-3</v>
      </c>
      <c r="BC15" s="1383">
        <v>1.1299999999999999E-3</v>
      </c>
      <c r="BD15" s="1383">
        <v>1.016141801195543E-3</v>
      </c>
      <c r="BE15" s="1775"/>
      <c r="BF15" s="1775"/>
    </row>
    <row r="16" spans="2:58" ht="19.5" customHeight="1">
      <c r="B16" s="74"/>
      <c r="C16" s="1873" t="s">
        <v>7</v>
      </c>
      <c r="D16" s="1873"/>
      <c r="E16" s="1874"/>
      <c r="F16" s="89"/>
      <c r="H16" s="715" t="s">
        <v>588</v>
      </c>
      <c r="I16" s="715">
        <v>1.5823878256407472E-3</v>
      </c>
      <c r="J16" s="715">
        <v>1.657056945209557E-3</v>
      </c>
      <c r="K16" s="715">
        <v>1.5927894589959524E-3</v>
      </c>
      <c r="L16" s="715">
        <v>1.5751464546790903E-3</v>
      </c>
      <c r="M16" s="715">
        <v>1.6656997504039246E-3</v>
      </c>
      <c r="N16" s="715">
        <v>1.7193781100866541E-3</v>
      </c>
      <c r="O16" s="715">
        <v>1.6429951322953569E-3</v>
      </c>
      <c r="P16" s="715">
        <v>1.648057921867647E-3</v>
      </c>
      <c r="Q16" s="715">
        <v>1.5939802734115224E-3</v>
      </c>
      <c r="R16" s="715">
        <v>1.5469625588193394E-3</v>
      </c>
      <c r="S16" s="715">
        <v>1.48E-3</v>
      </c>
      <c r="T16" s="715">
        <v>1.34E-3</v>
      </c>
      <c r="U16" s="716">
        <v>1.2800000000000001E-3</v>
      </c>
      <c r="V16" s="715">
        <v>1.16E-3</v>
      </c>
      <c r="W16" s="717">
        <v>1.08E-3</v>
      </c>
      <c r="X16" s="717">
        <v>1.09E-3</v>
      </c>
      <c r="Y16" s="717">
        <v>1.07E-3</v>
      </c>
      <c r="Z16" s="717">
        <v>1.07E-3</v>
      </c>
      <c r="AA16" s="717">
        <v>1E-3</v>
      </c>
      <c r="AB16" s="715">
        <v>9.2000000000000003E-4</v>
      </c>
      <c r="AC16" s="715">
        <v>9.9604630141943411E-4</v>
      </c>
      <c r="AD16" s="715">
        <v>9.1920738633893026E-4</v>
      </c>
      <c r="AE16" s="715">
        <v>8.9643777840405327E-4</v>
      </c>
      <c r="AF16" s="715">
        <v>8.8034614857642477E-4</v>
      </c>
      <c r="AG16" s="715">
        <v>8.3536565294890829E-4</v>
      </c>
      <c r="AH16" s="717">
        <v>8.3864672410488691E-4</v>
      </c>
      <c r="AI16" s="717">
        <v>6.4596534221667695E-4</v>
      </c>
      <c r="AJ16" s="717">
        <v>7.5276018501774667E-4</v>
      </c>
      <c r="AK16" s="715">
        <v>6.4999999999999997E-4</v>
      </c>
      <c r="AL16" s="715">
        <v>7.6274319773888524E-4</v>
      </c>
      <c r="AM16" s="715">
        <v>6.966151244416764E-4</v>
      </c>
      <c r="AN16" s="715">
        <v>6.7000000000000002E-4</v>
      </c>
      <c r="AO16" s="715">
        <v>6.757428512153454E-4</v>
      </c>
      <c r="AP16" s="717">
        <v>6.8696452992972671E-4</v>
      </c>
      <c r="AQ16" s="717">
        <v>6.4811080956428868E-4</v>
      </c>
      <c r="AR16" s="717">
        <v>6.2737551474642919E-4</v>
      </c>
      <c r="AS16" s="715">
        <v>6.0908616585420299E-4</v>
      </c>
      <c r="AT16" s="715">
        <v>5.8498758945086683E-4</v>
      </c>
      <c r="AU16" s="1384">
        <v>5.9074970441259434E-4</v>
      </c>
      <c r="AV16" s="717">
        <v>6.0774847491544732E-4</v>
      </c>
      <c r="AW16" s="1384">
        <v>6.1477351698928774E-4</v>
      </c>
      <c r="AX16" s="717">
        <v>6.1134326471465003E-4</v>
      </c>
      <c r="AY16" s="717">
        <v>5.7204773121208915E-4</v>
      </c>
      <c r="AZ16" s="1384">
        <v>5.5623200548514363E-4</v>
      </c>
      <c r="BA16" s="1384">
        <v>5.4241999245156986E-4</v>
      </c>
      <c r="BB16" s="1384">
        <v>5.1000000000000004E-4</v>
      </c>
      <c r="BC16" s="1384">
        <v>4.6999999999999999E-4</v>
      </c>
      <c r="BD16" s="1384">
        <v>4.5499749071232191E-4</v>
      </c>
      <c r="BE16" s="1775"/>
      <c r="BF16" s="1775"/>
    </row>
    <row r="17" spans="2:64" ht="19.5" customHeight="1">
      <c r="B17" s="74"/>
      <c r="C17" s="206"/>
      <c r="D17" s="1903" t="s">
        <v>9</v>
      </c>
      <c r="E17" s="1904"/>
      <c r="F17" s="181"/>
      <c r="H17" s="38" t="s">
        <v>589</v>
      </c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193"/>
      <c r="V17" s="83"/>
      <c r="W17" s="84"/>
      <c r="X17" s="84"/>
      <c r="Y17" s="84"/>
      <c r="Z17" s="84"/>
      <c r="AA17" s="84"/>
      <c r="AB17" s="83"/>
      <c r="AC17" s="83"/>
      <c r="AD17" s="83"/>
      <c r="AE17" s="83"/>
      <c r="AF17" s="83"/>
      <c r="AG17" s="83"/>
      <c r="AH17" s="84"/>
      <c r="AI17" s="84"/>
      <c r="AJ17" s="84"/>
      <c r="AK17" s="83"/>
      <c r="AL17" s="83"/>
      <c r="AM17" s="83"/>
      <c r="AN17" s="83"/>
      <c r="AO17" s="83"/>
      <c r="AP17" s="84"/>
      <c r="AQ17" s="84"/>
      <c r="AR17" s="84"/>
      <c r="AS17" s="83"/>
      <c r="AT17" s="83"/>
      <c r="AU17" s="1370"/>
      <c r="AV17" s="84"/>
      <c r="AW17" s="1370"/>
      <c r="AX17" s="84"/>
      <c r="AY17" s="84"/>
      <c r="AZ17" s="1370"/>
      <c r="BA17" s="1370"/>
      <c r="BB17" s="1370"/>
      <c r="BC17" s="1370"/>
      <c r="BD17" s="1370"/>
      <c r="BE17" s="1775"/>
      <c r="BF17" s="1775"/>
    </row>
    <row r="18" spans="2:64" ht="19.5" customHeight="1">
      <c r="B18" s="74"/>
      <c r="C18" s="206"/>
      <c r="D18" s="1903" t="s">
        <v>11</v>
      </c>
      <c r="E18" s="1904"/>
      <c r="F18" s="181"/>
      <c r="H18" s="149" t="s">
        <v>584</v>
      </c>
      <c r="I18" s="149">
        <v>1.6233824265060013E-2</v>
      </c>
      <c r="J18" s="149">
        <v>1.5763378265976218E-2</v>
      </c>
      <c r="K18" s="149">
        <v>1.901583085012766E-2</v>
      </c>
      <c r="L18" s="149">
        <v>2.431342968614475E-2</v>
      </c>
      <c r="M18" s="149">
        <v>2.4421354475409402E-2</v>
      </c>
      <c r="N18" s="149">
        <v>1.7529860785685976E-2</v>
      </c>
      <c r="O18" s="149">
        <v>1.811327764457284E-2</v>
      </c>
      <c r="P18" s="149">
        <v>1.5620713393836184E-2</v>
      </c>
      <c r="Q18" s="149">
        <v>1.6442413425893924E-2</v>
      </c>
      <c r="R18" s="149">
        <v>1.8451191236051084E-2</v>
      </c>
      <c r="S18" s="149">
        <v>2.23E-2</v>
      </c>
      <c r="T18" s="149">
        <v>2.3300000000000001E-2</v>
      </c>
      <c r="U18" s="276">
        <v>3.8382321156449489E-2</v>
      </c>
      <c r="V18" s="149">
        <v>2.2100000000000002E-2</v>
      </c>
      <c r="W18" s="148">
        <v>2.1180000000000001E-2</v>
      </c>
      <c r="X18" s="148">
        <v>2.1100000000000001E-2</v>
      </c>
      <c r="Y18" s="148">
        <v>2.4299999999999999E-2</v>
      </c>
      <c r="Z18" s="148">
        <v>2.0899999999999998E-2</v>
      </c>
      <c r="AA18" s="148">
        <v>1.7100000000000001E-2</v>
      </c>
      <c r="AB18" s="149">
        <v>1.6400000000000001E-2</v>
      </c>
      <c r="AC18" s="149">
        <v>1.7363364256109463E-2</v>
      </c>
      <c r="AD18" s="149">
        <v>1.4493006085351512E-2</v>
      </c>
      <c r="AE18" s="149">
        <v>1.38121200902067E-2</v>
      </c>
      <c r="AF18" s="149">
        <v>1.5558658433799392E-2</v>
      </c>
      <c r="AG18" s="149">
        <v>1.7861745628610811E-2</v>
      </c>
      <c r="AH18" s="148">
        <v>2.1000000000000001E-2</v>
      </c>
      <c r="AI18" s="148">
        <v>1.8938482346018148E-2</v>
      </c>
      <c r="AJ18" s="148">
        <v>1.6100010095481905E-2</v>
      </c>
      <c r="AK18" s="149">
        <v>2.24E-2</v>
      </c>
      <c r="AL18" s="149">
        <v>1.2199493995215901E-2</v>
      </c>
      <c r="AM18" s="149">
        <v>1.4053015570042321E-2</v>
      </c>
      <c r="AN18" s="149">
        <v>1.49E-2</v>
      </c>
      <c r="AO18" s="149">
        <v>1.3299999999999999E-2</v>
      </c>
      <c r="AP18" s="148">
        <v>1.030306047994353E-2</v>
      </c>
      <c r="AQ18" s="148">
        <v>1.1404738557705347E-2</v>
      </c>
      <c r="AR18" s="148">
        <v>1.3736587052007337E-2</v>
      </c>
      <c r="AS18" s="149">
        <v>1.409790796450262E-2</v>
      </c>
      <c r="AT18" s="149">
        <v>1.4448683517328084E-2</v>
      </c>
      <c r="AU18" s="1382">
        <v>1.4216977811594544E-2</v>
      </c>
      <c r="AV18" s="148">
        <v>1.1900000000000001E-2</v>
      </c>
      <c r="AW18" s="1382">
        <v>1.3844056910933246E-2</v>
      </c>
      <c r="AX18" s="148">
        <v>1.5299999999999999E-2</v>
      </c>
      <c r="AY18" s="148">
        <v>1.613182046276912E-2</v>
      </c>
      <c r="AZ18" s="1382">
        <v>1.4580439625256035E-2</v>
      </c>
      <c r="BA18" s="1382">
        <v>1.459011452405682E-2</v>
      </c>
      <c r="BB18" s="1382">
        <v>1.44E-2</v>
      </c>
      <c r="BC18" s="1382">
        <v>1.5800000000000002E-2</v>
      </c>
      <c r="BD18" s="1382">
        <v>0.02</v>
      </c>
      <c r="BE18" s="1775"/>
      <c r="BF18" s="1775"/>
    </row>
    <row r="19" spans="2:64" ht="19.5" customHeight="1">
      <c r="B19" s="74"/>
      <c r="C19" s="206"/>
      <c r="D19" s="1884" t="s">
        <v>13</v>
      </c>
      <c r="E19" s="1884"/>
      <c r="F19" s="1884"/>
      <c r="H19" s="149" t="s">
        <v>590</v>
      </c>
      <c r="I19" s="149">
        <v>0.69583360363370583</v>
      </c>
      <c r="J19" s="149">
        <v>0.7415647556641366</v>
      </c>
      <c r="K19" s="149">
        <v>0.80968185753425226</v>
      </c>
      <c r="L19" s="149">
        <v>0.87441407776153279</v>
      </c>
      <c r="M19" s="149">
        <v>0.88354641850208515</v>
      </c>
      <c r="N19" s="149">
        <v>0.83639243271859254</v>
      </c>
      <c r="O19" s="149">
        <v>0.82587461951556296</v>
      </c>
      <c r="P19" s="149">
        <v>0.79768971372460518</v>
      </c>
      <c r="Q19" s="149">
        <v>0.82405272848272904</v>
      </c>
      <c r="R19" s="149">
        <v>0.84712396329292561</v>
      </c>
      <c r="S19" s="149">
        <v>0.90380000000000005</v>
      </c>
      <c r="T19" s="149">
        <v>0.9163</v>
      </c>
      <c r="U19" s="276">
        <v>0.92320000000000002</v>
      </c>
      <c r="V19" s="149">
        <v>0.8347</v>
      </c>
      <c r="W19" s="148">
        <v>0.74570000000000003</v>
      </c>
      <c r="X19" s="148">
        <v>0.72130000000000005</v>
      </c>
      <c r="Y19" s="148">
        <v>0.72940000000000005</v>
      </c>
      <c r="Z19" s="148">
        <v>0.7</v>
      </c>
      <c r="AA19" s="148">
        <v>0.78149999999999997</v>
      </c>
      <c r="AB19" s="149">
        <v>0.8458</v>
      </c>
      <c r="AC19" s="149">
        <v>0.80732350242624418</v>
      </c>
      <c r="AD19" s="149">
        <v>0.72202001530538273</v>
      </c>
      <c r="AE19" s="149">
        <v>0.67316527159226069</v>
      </c>
      <c r="AF19" s="149">
        <v>0.65120684182942357</v>
      </c>
      <c r="AG19" s="149">
        <v>0.71713993879622884</v>
      </c>
      <c r="AH19" s="148">
        <v>0.48727110766428167</v>
      </c>
      <c r="AI19" s="148">
        <v>0.58998636946511773</v>
      </c>
      <c r="AJ19" s="148">
        <v>0.60609277883514567</v>
      </c>
      <c r="AK19" s="149">
        <v>0.62319999999999998</v>
      </c>
      <c r="AL19" s="149">
        <v>0.61968666975377462</v>
      </c>
      <c r="AM19" s="149">
        <v>0.68879376316182783</v>
      </c>
      <c r="AN19" s="149">
        <v>0.68049999999999999</v>
      </c>
      <c r="AO19" s="149">
        <v>0.66428507283510374</v>
      </c>
      <c r="AP19" s="148">
        <v>0.6935187599972753</v>
      </c>
      <c r="AQ19" s="148">
        <v>0.74276393571389698</v>
      </c>
      <c r="AR19" s="148">
        <v>0.76939197627560474</v>
      </c>
      <c r="AS19" s="149">
        <v>0.77653134163693927</v>
      </c>
      <c r="AT19" s="149">
        <v>0.76530609771867308</v>
      </c>
      <c r="AU19" s="1382">
        <v>0.75595909844518105</v>
      </c>
      <c r="AV19" s="148">
        <v>0.76870360188317699</v>
      </c>
      <c r="AW19" s="1382">
        <v>0.78353084002397932</v>
      </c>
      <c r="AX19" s="148">
        <v>0.78353084002397932</v>
      </c>
      <c r="AY19" s="148">
        <v>0.77404386709793294</v>
      </c>
      <c r="AZ19" s="1382">
        <v>0.77846902235076743</v>
      </c>
      <c r="BA19" s="1382">
        <v>0.79172122288806412</v>
      </c>
      <c r="BB19" s="1382">
        <v>0.81920000000000004</v>
      </c>
      <c r="BC19" s="1382">
        <v>0.81889999999999996</v>
      </c>
      <c r="BD19" s="1382">
        <v>0.82663424944637265</v>
      </c>
      <c r="BE19" s="1775"/>
      <c r="BF19" s="1775"/>
    </row>
    <row r="20" spans="2:64" ht="19.5" customHeight="1">
      <c r="B20" s="245"/>
      <c r="C20" s="56"/>
      <c r="D20" s="235"/>
      <c r="E20" s="283"/>
      <c r="F20" s="89"/>
      <c r="H20" s="715" t="s">
        <v>588</v>
      </c>
      <c r="I20" s="715">
        <v>2.0948820298412536E-5</v>
      </c>
      <c r="J20" s="715">
        <v>2.0121077223515301E-5</v>
      </c>
      <c r="K20" s="715">
        <v>1.7979573693750656E-5</v>
      </c>
      <c r="L20" s="715">
        <v>1.5917035391368733E-5</v>
      </c>
      <c r="M20" s="715">
        <v>1.6729324796037713E-5</v>
      </c>
      <c r="N20" s="715">
        <v>2.1801147184959621E-5</v>
      </c>
      <c r="O20" s="715">
        <v>2.3257673603432955E-5</v>
      </c>
      <c r="P20" s="715">
        <v>3.1365069759646819E-5</v>
      </c>
      <c r="Q20" s="715">
        <v>2.1453024758277134E-5</v>
      </c>
      <c r="R20" s="715">
        <v>2.2343349808860446E-5</v>
      </c>
      <c r="S20" s="715">
        <v>2.0000000000000002E-5</v>
      </c>
      <c r="T20" s="715">
        <v>2.0000000000000002E-5</v>
      </c>
      <c r="U20" s="716">
        <v>2.0000000000000002E-5</v>
      </c>
      <c r="V20" s="715">
        <v>2.0000000000000002E-5</v>
      </c>
      <c r="W20" s="717">
        <v>2.0000000000000002E-5</v>
      </c>
      <c r="X20" s="717">
        <v>3.0000000000000001E-5</v>
      </c>
      <c r="Y20" s="717">
        <v>3.0000000000000001E-5</v>
      </c>
      <c r="Z20" s="717">
        <v>3.0000000000000001E-5</v>
      </c>
      <c r="AA20" s="717">
        <v>3.0000000000000001E-5</v>
      </c>
      <c r="AB20" s="715">
        <v>2.0000000000000002E-5</v>
      </c>
      <c r="AC20" s="715">
        <v>2.6599604606309266E-5</v>
      </c>
      <c r="AD20" s="715">
        <v>2.551639617656532E-5</v>
      </c>
      <c r="AE20" s="715">
        <v>2.8347222063943732E-5</v>
      </c>
      <c r="AF20" s="715">
        <v>2.5422357069063724E-5</v>
      </c>
      <c r="AG20" s="715">
        <v>2.4021450709669486E-5</v>
      </c>
      <c r="AH20" s="717">
        <v>2.9148841839205451E-5</v>
      </c>
      <c r="AI20" s="717">
        <v>3.1704402923028031E-5</v>
      </c>
      <c r="AJ20" s="717">
        <v>4.0058732597019698E-5</v>
      </c>
      <c r="AK20" s="715">
        <v>4.0000000000000003E-5</v>
      </c>
      <c r="AL20" s="715">
        <v>3.6200951403903006E-5</v>
      </c>
      <c r="AM20" s="715">
        <v>2.8819971284957719E-5</v>
      </c>
      <c r="AN20" s="715">
        <v>3.0000000000000001E-5</v>
      </c>
      <c r="AO20" s="715">
        <v>2.9759105161347543E-5</v>
      </c>
      <c r="AP20" s="717">
        <v>3.1811807851595838E-5</v>
      </c>
      <c r="AQ20" s="717">
        <v>3.1576486999554755E-5</v>
      </c>
      <c r="AR20" s="717">
        <v>3.208753764922937E-5</v>
      </c>
      <c r="AS20" s="715">
        <v>3.2080094685259041E-5</v>
      </c>
      <c r="AT20" s="715">
        <v>3.251228144780954E-5</v>
      </c>
      <c r="AU20" s="1384">
        <v>3.2609028503481719E-5</v>
      </c>
      <c r="AV20" s="717">
        <v>3.305329414267871E-5</v>
      </c>
      <c r="AW20" s="1384">
        <v>3.2454512149204547E-5</v>
      </c>
      <c r="AX20" s="717">
        <v>3.2454512149204547E-5</v>
      </c>
      <c r="AY20" s="717">
        <v>3.2122370132929475E-5</v>
      </c>
      <c r="AZ20" s="1384">
        <v>3.1392290650639699E-5</v>
      </c>
      <c r="BA20" s="1384">
        <v>3.0419969563062084E-5</v>
      </c>
      <c r="BB20" s="1384">
        <v>3.0000000000000001E-5</v>
      </c>
      <c r="BC20" s="1384">
        <v>3.0000000000000001E-5</v>
      </c>
      <c r="BD20" s="1384">
        <v>2.7221964175529892E-5</v>
      </c>
      <c r="BE20" s="1775"/>
      <c r="BF20" s="1775"/>
    </row>
    <row r="21" spans="2:64" ht="19.5" customHeight="1">
      <c r="B21" s="245"/>
      <c r="C21" s="1875" t="s">
        <v>31</v>
      </c>
      <c r="D21" s="1875"/>
      <c r="E21" s="1890"/>
      <c r="F21" s="75"/>
      <c r="H21" s="38" t="s">
        <v>591</v>
      </c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4"/>
      <c r="V21" s="83"/>
      <c r="W21" s="84"/>
      <c r="X21" s="84"/>
      <c r="Y21" s="84"/>
      <c r="Z21" s="84"/>
      <c r="AA21" s="84"/>
      <c r="AB21" s="83"/>
      <c r="AC21" s="83"/>
      <c r="AD21" s="83"/>
      <c r="AE21" s="83"/>
      <c r="AF21" s="83"/>
      <c r="AG21" s="83"/>
      <c r="AH21" s="84"/>
      <c r="AI21" s="84"/>
      <c r="AJ21" s="84"/>
      <c r="AK21" s="83"/>
      <c r="AL21" s="83"/>
      <c r="AM21" s="83"/>
      <c r="AN21" s="83"/>
      <c r="AO21" s="83"/>
      <c r="AP21" s="84"/>
      <c r="AQ21" s="84"/>
      <c r="AR21" s="84"/>
      <c r="AS21" s="83"/>
      <c r="AT21" s="83"/>
      <c r="AU21" s="1370"/>
      <c r="AV21" s="84"/>
      <c r="AW21" s="1370"/>
      <c r="AX21" s="84"/>
      <c r="AY21" s="84"/>
      <c r="AZ21" s="1370"/>
      <c r="BA21" s="1370"/>
      <c r="BB21" s="1370"/>
      <c r="BC21" s="1370"/>
      <c r="BD21" s="1370"/>
      <c r="BE21" s="1775"/>
      <c r="BF21" s="1775"/>
    </row>
    <row r="22" spans="2:64" ht="19.5" customHeight="1">
      <c r="B22" s="245"/>
      <c r="C22" s="56"/>
      <c r="D22" s="235"/>
      <c r="E22" s="283"/>
      <c r="F22" s="89"/>
      <c r="H22" s="149" t="s">
        <v>584</v>
      </c>
      <c r="I22" s="149">
        <v>7.3629299659585298E-2</v>
      </c>
      <c r="J22" s="149">
        <v>5.8786490936695551E-2</v>
      </c>
      <c r="K22" s="149">
        <v>7.2527085004027464E-2</v>
      </c>
      <c r="L22" s="149">
        <v>5.689121985169393E-2</v>
      </c>
      <c r="M22" s="149">
        <v>4.167414960608657E-2</v>
      </c>
      <c r="N22" s="149">
        <v>5.2991781995769101E-2</v>
      </c>
      <c r="O22" s="149">
        <v>4.1125628968662321E-2</v>
      </c>
      <c r="P22" s="149">
        <v>3.0787084711690626E-2</v>
      </c>
      <c r="Q22" s="149">
        <v>3.747004947052298E-2</v>
      </c>
      <c r="R22" s="149">
        <v>3.3863622526579852E-2</v>
      </c>
      <c r="S22" s="149">
        <v>3.7699999999999997E-2</v>
      </c>
      <c r="T22" s="149">
        <v>2.8500000000000001E-2</v>
      </c>
      <c r="U22" s="148">
        <v>2.8952626902805059E-2</v>
      </c>
      <c r="V22" s="149">
        <v>4.5499999999999999E-2</v>
      </c>
      <c r="W22" s="148">
        <v>3.7499999999999999E-2</v>
      </c>
      <c r="X22" s="148">
        <v>2.5499999999999998E-2</v>
      </c>
      <c r="Y22" s="148">
        <v>2.3400000000000001E-2</v>
      </c>
      <c r="Z22" s="148">
        <v>1.9900000000000001E-2</v>
      </c>
      <c r="AA22" s="148">
        <v>1.7500000000000002E-2</v>
      </c>
      <c r="AB22" s="149">
        <v>1.7999999999999999E-2</v>
      </c>
      <c r="AC22" s="149">
        <v>3.4865872910882494E-2</v>
      </c>
      <c r="AD22" s="149">
        <v>4.0324638307184517E-2</v>
      </c>
      <c r="AE22" s="149">
        <v>3.4956658752399436E-2</v>
      </c>
      <c r="AF22" s="149">
        <v>3.8757387594519986E-2</v>
      </c>
      <c r="AG22" s="149">
        <v>3.8161491930617311E-2</v>
      </c>
      <c r="AH22" s="148">
        <v>3.27E-2</v>
      </c>
      <c r="AI22" s="148">
        <v>2.3520591341475838E-2</v>
      </c>
      <c r="AJ22" s="148">
        <v>2.4736171146426237E-2</v>
      </c>
      <c r="AK22" s="149">
        <v>3.5799999999999998E-2</v>
      </c>
      <c r="AL22" s="149">
        <v>2.1907776129780867E-2</v>
      </c>
      <c r="AM22" s="149">
        <v>2.6236716029692801E-2</v>
      </c>
      <c r="AN22" s="149">
        <v>2.63E-2</v>
      </c>
      <c r="AO22" s="149">
        <v>2.0899999999999998E-2</v>
      </c>
      <c r="AP22" s="148">
        <v>2.2142274210551077E-2</v>
      </c>
      <c r="AQ22" s="148">
        <v>2.5448796010587506E-2</v>
      </c>
      <c r="AR22" s="148">
        <v>2.444139579820568E-2</v>
      </c>
      <c r="AS22" s="149">
        <v>2.4779468588329103E-2</v>
      </c>
      <c r="AT22" s="149">
        <v>2.4036806947898639E-2</v>
      </c>
      <c r="AU22" s="1382">
        <v>2.2778800632252363E-2</v>
      </c>
      <c r="AV22" s="148">
        <v>1.9400000000000001E-2</v>
      </c>
      <c r="AW22" s="1382">
        <v>2.3269032157985363E-2</v>
      </c>
      <c r="AX22" s="148">
        <v>2.5999999999999999E-2</v>
      </c>
      <c r="AY22" s="148">
        <v>2.4331298210568685E-2</v>
      </c>
      <c r="AZ22" s="1382">
        <v>2.2869104880329071E-2</v>
      </c>
      <c r="BA22" s="1382">
        <v>2.3579060737670299E-2</v>
      </c>
      <c r="BB22" s="1382">
        <v>2.8400000000000002E-2</v>
      </c>
      <c r="BC22" s="1382">
        <v>2.4799999999999999E-2</v>
      </c>
      <c r="BD22" s="1382">
        <v>2.7900000000000001E-2</v>
      </c>
      <c r="BE22" s="1775"/>
      <c r="BF22" s="1775"/>
    </row>
    <row r="23" spans="2:64" ht="19.5" customHeight="1">
      <c r="B23" s="245"/>
      <c r="C23" s="1875" t="s">
        <v>17</v>
      </c>
      <c r="D23" s="1875"/>
      <c r="E23" s="1890"/>
      <c r="F23" s="75"/>
      <c r="H23" s="149" t="s">
        <v>590</v>
      </c>
      <c r="I23" s="149">
        <v>0.95066438754788318</v>
      </c>
      <c r="J23" s="149">
        <v>0.92334685811310191</v>
      </c>
      <c r="K23" s="149">
        <v>0.95617695289267901</v>
      </c>
      <c r="L23" s="149">
        <v>0.93610778000201877</v>
      </c>
      <c r="M23" s="149">
        <v>0.90784557291513046</v>
      </c>
      <c r="N23" s="149">
        <v>0.91028427901596864</v>
      </c>
      <c r="O23" s="149">
        <v>0.90049157750808739</v>
      </c>
      <c r="P23" s="149">
        <v>0.9169606000643058</v>
      </c>
      <c r="Q23" s="149">
        <v>0.91953881293801443</v>
      </c>
      <c r="R23" s="149">
        <v>0.87806041287732051</v>
      </c>
      <c r="S23" s="149">
        <v>0.88249999999999995</v>
      </c>
      <c r="T23" s="149">
        <v>0.8659</v>
      </c>
      <c r="U23" s="276">
        <v>0.81340000000000001</v>
      </c>
      <c r="V23" s="149">
        <v>0.87509999999999999</v>
      </c>
      <c r="W23" s="148">
        <v>0.90069999999999995</v>
      </c>
      <c r="X23" s="148">
        <v>0.80910000000000004</v>
      </c>
      <c r="Y23" s="148">
        <v>0.88670000000000004</v>
      </c>
      <c r="Z23" s="148">
        <v>0.8972</v>
      </c>
      <c r="AA23" s="148">
        <v>0.88419999999999999</v>
      </c>
      <c r="AB23" s="149">
        <v>0.84350000000000003</v>
      </c>
      <c r="AC23" s="149">
        <v>0.87463792629489245</v>
      </c>
      <c r="AD23" s="149">
        <v>0.85602765945447146</v>
      </c>
      <c r="AE23" s="149">
        <v>0.82460613959374029</v>
      </c>
      <c r="AF23" s="149">
        <v>0.88149421640737269</v>
      </c>
      <c r="AG23" s="149">
        <v>0.90276020007490554</v>
      </c>
      <c r="AH23" s="148">
        <v>0.8641692790947042</v>
      </c>
      <c r="AI23" s="148">
        <v>0.87904251871730332</v>
      </c>
      <c r="AJ23" s="148">
        <v>0.89676139216183737</v>
      </c>
      <c r="AK23" s="149">
        <v>0.92310000000000003</v>
      </c>
      <c r="AL23" s="149">
        <v>0.86827605464518487</v>
      </c>
      <c r="AM23" s="149">
        <v>0.86125347333827862</v>
      </c>
      <c r="AN23" s="149">
        <v>0.88519999999999999</v>
      </c>
      <c r="AO23" s="149">
        <v>0.88371466695799705</v>
      </c>
      <c r="AP23" s="148">
        <v>0.89367614750508473</v>
      </c>
      <c r="AQ23" s="148">
        <v>0.79851822650936877</v>
      </c>
      <c r="AR23" s="148">
        <v>0.82856373674164341</v>
      </c>
      <c r="AS23" s="149">
        <v>0.84718674468908273</v>
      </c>
      <c r="AT23" s="149">
        <v>0.82568814794318157</v>
      </c>
      <c r="AU23" s="1382">
        <v>0.8061807797965449</v>
      </c>
      <c r="AV23" s="148">
        <v>0.8080548133173342</v>
      </c>
      <c r="AW23" s="1382">
        <v>0.83317412581871708</v>
      </c>
      <c r="AX23" s="148">
        <v>0.83059806937956271</v>
      </c>
      <c r="AY23" s="148">
        <v>0.82749307069344402</v>
      </c>
      <c r="AZ23" s="1382">
        <v>0.80429511697162925</v>
      </c>
      <c r="BA23" s="1382">
        <v>0.82740691891672857</v>
      </c>
      <c r="BB23" s="1382">
        <v>0.83919999999999995</v>
      </c>
      <c r="BC23" s="1382">
        <v>0.87190000000000001</v>
      </c>
      <c r="BD23" s="1382">
        <v>0.88505910618678585</v>
      </c>
      <c r="BE23" s="1775"/>
      <c r="BF23" s="1775"/>
    </row>
    <row r="24" spans="2:64" ht="19.5" customHeight="1">
      <c r="B24" s="245"/>
      <c r="C24" s="56"/>
      <c r="D24" s="235"/>
      <c r="E24" s="283"/>
      <c r="F24" s="89"/>
      <c r="H24" s="718" t="s">
        <v>588</v>
      </c>
      <c r="I24" s="718">
        <v>3.8525493447266865E-4</v>
      </c>
      <c r="J24" s="718">
        <v>4.4816669343330687E-4</v>
      </c>
      <c r="K24" s="718">
        <v>4.0398840972959935E-4</v>
      </c>
      <c r="L24" s="718">
        <v>4.5099829093511534E-4</v>
      </c>
      <c r="M24" s="718">
        <v>4.8726114895107734E-4</v>
      </c>
      <c r="N24" s="718">
        <v>4.3557591657975231E-4</v>
      </c>
      <c r="O24" s="718">
        <v>5.3691995304705215E-4</v>
      </c>
      <c r="P24" s="718">
        <v>6.9514260610278433E-4</v>
      </c>
      <c r="Q24" s="718">
        <v>5.4832294361872598E-4</v>
      </c>
      <c r="R24" s="718">
        <v>5.7974568447592982E-4</v>
      </c>
      <c r="S24" s="718">
        <v>5.8E-4</v>
      </c>
      <c r="T24" s="718">
        <v>6.4000000000000005E-4</v>
      </c>
      <c r="U24" s="719">
        <v>4.6999999999999999E-4</v>
      </c>
      <c r="V24" s="718">
        <v>4.6999999999999999E-4</v>
      </c>
      <c r="W24" s="720">
        <v>4.8000000000000001E-4</v>
      </c>
      <c r="X24" s="720">
        <v>6.8999999999999997E-4</v>
      </c>
      <c r="Y24" s="720">
        <v>8.8000000000000003E-4</v>
      </c>
      <c r="Z24" s="720">
        <v>8.9999999999999998E-4</v>
      </c>
      <c r="AA24" s="720">
        <v>9.1E-4</v>
      </c>
      <c r="AB24" s="718">
        <v>8.7000000000000001E-4</v>
      </c>
      <c r="AC24" s="718">
        <v>9.0109011497640547E-4</v>
      </c>
      <c r="AD24" s="718">
        <v>8.1287518675189142E-4</v>
      </c>
      <c r="AE24" s="718">
        <v>9.1519116733448631E-4</v>
      </c>
      <c r="AF24" s="718">
        <v>8.3172855568730227E-4</v>
      </c>
      <c r="AG24" s="718">
        <v>2.4021450709669486E-5</v>
      </c>
      <c r="AH24" s="720">
        <v>1.0278355546806204E-3</v>
      </c>
      <c r="AI24" s="720">
        <v>8.8712236955219978E-4</v>
      </c>
      <c r="AJ24" s="720">
        <v>1.0632310585363455E-3</v>
      </c>
      <c r="AK24" s="718">
        <v>9.3000000000000005E-4</v>
      </c>
      <c r="AL24" s="718">
        <v>1.0451512941986676E-3</v>
      </c>
      <c r="AM24" s="718">
        <v>1.0708181035715139E-3</v>
      </c>
      <c r="AN24" s="718">
        <v>1.17E-3</v>
      </c>
      <c r="AO24" s="718">
        <v>1.1653362524994063E-3</v>
      </c>
      <c r="AP24" s="720">
        <v>1.1937925906102553E-3</v>
      </c>
      <c r="AQ24" s="720">
        <v>1.1819323577760756E-3</v>
      </c>
      <c r="AR24" s="720">
        <v>1.1773689321701597E-3</v>
      </c>
      <c r="AS24" s="718">
        <v>1.197629214007958E-3</v>
      </c>
      <c r="AT24" s="718">
        <v>1.1748629817140907E-3</v>
      </c>
      <c r="AU24" s="1385">
        <v>1.129720883659487E-3</v>
      </c>
      <c r="AV24" s="720">
        <v>1.1007324494053396E-3</v>
      </c>
      <c r="AW24" s="1385">
        <v>1.0829711963070462E-3</v>
      </c>
      <c r="AX24" s="720">
        <v>1.0891673253458573E-3</v>
      </c>
      <c r="AY24" s="720">
        <v>1.1059463073343481E-3</v>
      </c>
      <c r="AZ24" s="1385">
        <v>1.1326924016854057E-3</v>
      </c>
      <c r="BA24" s="1385">
        <v>1.1558852611990853E-3</v>
      </c>
      <c r="BB24" s="1385">
        <v>1.1900000000000001E-3</v>
      </c>
      <c r="BC24" s="1385">
        <v>1.17E-3</v>
      </c>
      <c r="BD24" s="1385">
        <v>1.1899967617284694E-3</v>
      </c>
      <c r="BE24" s="1775"/>
      <c r="BF24" s="1775"/>
    </row>
    <row r="25" spans="2:64" ht="19.5" customHeight="1">
      <c r="B25" s="245"/>
      <c r="C25" s="1873" t="s">
        <v>8</v>
      </c>
      <c r="D25" s="1873"/>
      <c r="E25" s="1874"/>
      <c r="F25" s="75"/>
      <c r="G25" s="1438"/>
      <c r="H25" s="1769" t="s">
        <v>873</v>
      </c>
      <c r="BE25" s="1809"/>
      <c r="BF25" s="1760"/>
    </row>
    <row r="26" spans="2:64" ht="19.5" customHeight="1">
      <c r="B26" s="245"/>
      <c r="C26" s="227"/>
      <c r="D26" s="227"/>
      <c r="E26" s="273"/>
      <c r="F26" s="89"/>
      <c r="G26" s="1438"/>
      <c r="H26" s="1438" t="s">
        <v>874</v>
      </c>
      <c r="AS26" s="1763">
        <v>7.9200000000000007E-2</v>
      </c>
      <c r="AT26" s="1763">
        <v>9.35E-2</v>
      </c>
      <c r="AU26" s="1763">
        <v>0.1106</v>
      </c>
      <c r="AV26" s="1763">
        <v>7.7399999999999997E-2</v>
      </c>
      <c r="AW26" s="1763">
        <v>7.2599999999999998E-2</v>
      </c>
      <c r="AX26" s="1763">
        <v>7.0699999999999999E-2</v>
      </c>
      <c r="AY26" s="1763">
        <v>8.2500000000000004E-2</v>
      </c>
      <c r="AZ26" s="1763">
        <v>6.7199999999999996E-2</v>
      </c>
      <c r="BA26" s="1763">
        <v>6.8000000000000005E-2</v>
      </c>
      <c r="BB26" s="1763">
        <v>6.7400000000000002E-2</v>
      </c>
      <c r="BC26" s="1763">
        <v>6.93E-2</v>
      </c>
      <c r="BD26" s="1763">
        <v>7.0999999999999994E-2</v>
      </c>
      <c r="BE26" s="1763">
        <v>7.3599999999999999E-2</v>
      </c>
      <c r="BF26" s="1765">
        <v>7.1816473039964857E-2</v>
      </c>
      <c r="BI26" s="1783"/>
    </row>
    <row r="27" spans="2:64" ht="19.5" customHeight="1">
      <c r="B27" s="245"/>
      <c r="C27" s="1875" t="s">
        <v>25</v>
      </c>
      <c r="D27" s="1875"/>
      <c r="E27" s="1890"/>
      <c r="F27" s="89"/>
      <c r="G27" s="1438"/>
      <c r="H27" s="1601" t="s">
        <v>875</v>
      </c>
      <c r="AS27" s="105">
        <v>130661.736</v>
      </c>
      <c r="AT27" s="105">
        <v>185894.25699999998</v>
      </c>
      <c r="AU27" s="105">
        <v>247107.22</v>
      </c>
      <c r="AV27" s="105">
        <v>111743.84900000002</v>
      </c>
      <c r="AW27" s="105">
        <v>137607.02100000001</v>
      </c>
      <c r="AX27" s="1766">
        <v>127395.394</v>
      </c>
      <c r="AY27" s="1766">
        <v>131892.32999999999</v>
      </c>
      <c r="AZ27" s="1766">
        <v>91131.57699999999</v>
      </c>
      <c r="BA27" s="1766">
        <v>102950.56400000001</v>
      </c>
      <c r="BB27" s="1766">
        <v>135978.76300000001</v>
      </c>
      <c r="BC27" s="1766">
        <v>161944.91800000001</v>
      </c>
      <c r="BD27" s="1766">
        <v>218847.45600000001</v>
      </c>
      <c r="BE27" s="1387">
        <v>416580.02999999997</v>
      </c>
      <c r="BF27" s="1783">
        <v>542794.48499999999</v>
      </c>
      <c r="BH27" s="1763"/>
      <c r="BI27" s="1783"/>
      <c r="BJ27" s="1763"/>
      <c r="BK27" s="1763"/>
      <c r="BL27" s="1763"/>
    </row>
    <row r="28" spans="2:64" ht="19.5" customHeight="1">
      <c r="B28" s="245"/>
      <c r="C28" s="235"/>
      <c r="D28" s="235"/>
      <c r="E28" s="283"/>
      <c r="F28" s="89"/>
      <c r="G28" s="1438"/>
      <c r="H28" s="1601" t="s">
        <v>876</v>
      </c>
      <c r="AS28" s="105">
        <v>1649155.0320371599</v>
      </c>
      <c r="AT28" s="105">
        <v>1987121.118268359</v>
      </c>
      <c r="AU28" s="105">
        <v>2233324.0269116098</v>
      </c>
      <c r="AV28" s="105">
        <v>1442968.3176515449</v>
      </c>
      <c r="AW28" s="105">
        <v>1895679.0847909199</v>
      </c>
      <c r="AX28" s="1766">
        <v>1803010.9549845741</v>
      </c>
      <c r="AY28" s="1766">
        <v>1599201.993315876</v>
      </c>
      <c r="AZ28" s="1766">
        <v>1356551.1430797251</v>
      </c>
      <c r="BA28" s="1766">
        <v>1514322.6896297073</v>
      </c>
      <c r="BB28" s="1766">
        <v>2017247.2451488189</v>
      </c>
      <c r="BC28" s="1766">
        <v>2335420.2052123956</v>
      </c>
      <c r="BD28" s="1766">
        <v>3082295.8996192552</v>
      </c>
      <c r="BE28" s="1387">
        <v>5659696.4073158484</v>
      </c>
      <c r="BF28" s="1783">
        <v>7558077.7226130627</v>
      </c>
    </row>
    <row r="29" spans="2:64" ht="19.5" customHeight="1">
      <c r="B29" s="245"/>
      <c r="C29" s="1875" t="s">
        <v>32</v>
      </c>
      <c r="D29" s="1875"/>
      <c r="E29" s="1890"/>
      <c r="G29" s="1438"/>
      <c r="H29" s="1768" t="s">
        <v>877</v>
      </c>
      <c r="AS29" s="1763">
        <v>5.5199999999999999E-2</v>
      </c>
      <c r="AT29" s="1763">
        <v>6.9800000000000001E-2</v>
      </c>
      <c r="AU29" s="1763">
        <v>8.7900000000000006E-2</v>
      </c>
      <c r="AV29" s="1763">
        <v>5.3999999999999999E-2</v>
      </c>
      <c r="AW29" s="1763">
        <v>4.82E-2</v>
      </c>
      <c r="AX29" s="1764">
        <v>4.7699999999999999E-2</v>
      </c>
      <c r="AY29" s="1764">
        <v>5.9799999999999999E-2</v>
      </c>
      <c r="AZ29" s="1764">
        <v>4.4499999999999998E-2</v>
      </c>
      <c r="BA29" s="1764">
        <v>4.48E-2</v>
      </c>
      <c r="BB29" s="1764">
        <v>4.4699999999999997E-2</v>
      </c>
      <c r="BC29" s="1764">
        <v>4.5600000000000002E-2</v>
      </c>
      <c r="BD29" s="1764">
        <v>4.58E-2</v>
      </c>
      <c r="BE29" s="1764">
        <v>4.7199999999999999E-2</v>
      </c>
      <c r="BF29" s="1757">
        <v>4.6252802438523685E-2</v>
      </c>
    </row>
    <row r="30" spans="2:64" ht="19.5" customHeight="1" thickBot="1">
      <c r="B30" s="296"/>
      <c r="C30" s="297"/>
      <c r="D30" s="297"/>
      <c r="E30" s="298"/>
      <c r="G30" s="1438"/>
      <c r="H30" s="1786" t="s">
        <v>875</v>
      </c>
      <c r="AS30" s="105">
        <v>90956.972000000009</v>
      </c>
      <c r="AT30" s="105">
        <v>138794.522</v>
      </c>
      <c r="AU30" s="105">
        <v>196401.42800000001</v>
      </c>
      <c r="AV30" s="105">
        <v>77853.428</v>
      </c>
      <c r="AW30" s="105">
        <v>91449.243000000002</v>
      </c>
      <c r="AX30" s="1766">
        <v>86019.095000000001</v>
      </c>
      <c r="AY30" s="1766">
        <v>95555.646999999997</v>
      </c>
      <c r="AZ30" s="1766">
        <v>60429.312000000005</v>
      </c>
      <c r="BA30" s="1766">
        <v>67774.119000000006</v>
      </c>
      <c r="BB30" s="1766">
        <v>90156.902000000002</v>
      </c>
      <c r="BC30" s="1766">
        <v>106390.549</v>
      </c>
      <c r="BD30" s="1766">
        <v>141030.969355418</v>
      </c>
      <c r="BE30" s="1387">
        <v>266856.56900000002</v>
      </c>
      <c r="BF30" s="1783">
        <v>349582.27571902901</v>
      </c>
    </row>
    <row r="31" spans="2:64" ht="19.5" customHeight="1" thickTop="1">
      <c r="C31" s="206"/>
      <c r="G31" s="1438"/>
      <c r="H31" s="1782" t="s">
        <v>876</v>
      </c>
      <c r="AS31" s="105">
        <v>1649155.0320371599</v>
      </c>
      <c r="AT31" s="105">
        <v>1987121.118268359</v>
      </c>
      <c r="AU31" s="105">
        <v>2233324.0269116098</v>
      </c>
      <c r="AV31" s="105">
        <v>1442968.3176515449</v>
      </c>
      <c r="AW31" s="105">
        <v>1895679.0847909199</v>
      </c>
      <c r="AX31" s="1773">
        <v>1803010.9549845741</v>
      </c>
      <c r="AY31" s="1773">
        <v>1599201.993315876</v>
      </c>
      <c r="AZ31" s="1773">
        <v>1356551.1430797251</v>
      </c>
      <c r="BA31" s="1773">
        <v>1514322.6896297073</v>
      </c>
      <c r="BB31" s="1773">
        <v>2017247.2451488189</v>
      </c>
      <c r="BC31" s="1773">
        <v>2335420.2052123956</v>
      </c>
      <c r="BD31" s="1773">
        <v>3082295.8996192552</v>
      </c>
      <c r="BE31" s="1387">
        <v>5659696.4073158484</v>
      </c>
      <c r="BF31" s="1783">
        <v>7558077.7226130627</v>
      </c>
    </row>
    <row r="32" spans="2:64" ht="19.5" customHeight="1">
      <c r="C32" s="206"/>
      <c r="G32" s="1438"/>
      <c r="H32" s="1768" t="s">
        <v>878</v>
      </c>
      <c r="AS32" s="1763">
        <v>0.16639999999999999</v>
      </c>
      <c r="AT32" s="1763">
        <v>0.2014</v>
      </c>
      <c r="AU32" s="1763">
        <v>0.18490000000000001</v>
      </c>
      <c r="AV32" s="1763">
        <v>0.2792</v>
      </c>
      <c r="AW32" s="1763">
        <v>0.19789999999999999</v>
      </c>
      <c r="AX32" s="1764">
        <v>0.21340000000000001</v>
      </c>
      <c r="AY32" s="1764">
        <v>0.25469999999999998</v>
      </c>
      <c r="AZ32" s="1764">
        <v>0.20080000000000001</v>
      </c>
      <c r="BA32" s="1764">
        <v>0.19339999999999999</v>
      </c>
      <c r="BB32" s="1764">
        <v>0.27450000000000002</v>
      </c>
      <c r="BC32" s="1764">
        <v>0.23050000000000001</v>
      </c>
      <c r="BD32" s="1764">
        <v>0.21249999999999999</v>
      </c>
      <c r="BE32" s="1764">
        <v>0.19950000000000001</v>
      </c>
      <c r="BF32" s="1757">
        <v>0.26499461015029402</v>
      </c>
    </row>
    <row r="33" spans="7:101" ht="19.5" customHeight="1">
      <c r="G33" s="1438"/>
      <c r="H33" s="1786" t="s">
        <v>879</v>
      </c>
      <c r="AS33" s="105">
        <v>4480.3</v>
      </c>
      <c r="AT33" s="105">
        <v>3838.7999999999997</v>
      </c>
      <c r="AU33" s="105">
        <v>2341</v>
      </c>
      <c r="AV33" s="105">
        <v>2972</v>
      </c>
      <c r="AW33" s="105">
        <v>6444.9</v>
      </c>
      <c r="AX33" s="1766">
        <v>3725.5</v>
      </c>
      <c r="AY33" s="1766">
        <v>4533.7999999999993</v>
      </c>
      <c r="AZ33" s="1766">
        <v>3864.2</v>
      </c>
      <c r="BA33" s="1766">
        <v>7146</v>
      </c>
      <c r="BB33" s="1766">
        <v>6304.7999999999993</v>
      </c>
      <c r="BC33" s="1766">
        <v>4657.5</v>
      </c>
      <c r="BD33" s="1766">
        <v>2522.5</v>
      </c>
      <c r="BE33" s="1387">
        <v>4962.7866100000001</v>
      </c>
      <c r="BF33" s="1783">
        <v>4172.4294399999999</v>
      </c>
    </row>
    <row r="34" spans="7:101" ht="19.5" customHeight="1">
      <c r="G34" s="1438"/>
      <c r="H34" s="1782" t="s">
        <v>880</v>
      </c>
      <c r="AS34" s="105">
        <v>26925.3</v>
      </c>
      <c r="AT34" s="105">
        <v>19059.8</v>
      </c>
      <c r="AU34" s="105">
        <v>12661</v>
      </c>
      <c r="AV34" s="105">
        <v>10646</v>
      </c>
      <c r="AW34" s="105">
        <v>32561.200000000001</v>
      </c>
      <c r="AX34" s="1773">
        <v>17461.400000000001</v>
      </c>
      <c r="AY34" s="1773">
        <v>17800.400000000001</v>
      </c>
      <c r="AZ34" s="1773">
        <v>19242</v>
      </c>
      <c r="BA34" s="1773">
        <v>36950.399999999994</v>
      </c>
      <c r="BB34" s="1773">
        <v>22969</v>
      </c>
      <c r="BC34" s="1773">
        <v>20207.2</v>
      </c>
      <c r="BD34" s="1773">
        <v>11870.5</v>
      </c>
      <c r="BE34" s="1387">
        <v>24872.591990000001</v>
      </c>
      <c r="BF34" s="1783">
        <v>15745.337</v>
      </c>
    </row>
    <row r="35" spans="7:101" ht="19.5" customHeight="1">
      <c r="G35" s="1438"/>
      <c r="H35" s="1768" t="s">
        <v>881</v>
      </c>
      <c r="AS35" s="1763">
        <v>8.7099999999999997E-2</v>
      </c>
      <c r="AT35" s="1763">
        <v>8.2699999999999996E-2</v>
      </c>
      <c r="AU35" s="1763">
        <v>8.2699999999999996E-2</v>
      </c>
      <c r="AV35" s="1763">
        <v>7.9600000000000004E-2</v>
      </c>
      <c r="AW35" s="1763">
        <v>6.3399999999999998E-2</v>
      </c>
      <c r="AX35" s="1764">
        <v>7.8E-2</v>
      </c>
      <c r="AY35" s="1764">
        <v>0.1066</v>
      </c>
      <c r="AZ35" s="1764">
        <v>0.10059999999999999</v>
      </c>
      <c r="BA35" s="1764">
        <v>0.1037</v>
      </c>
      <c r="BB35" s="1764">
        <v>9.5699999999999993E-2</v>
      </c>
      <c r="BC35" s="1764">
        <v>8.2000000000000003E-2</v>
      </c>
      <c r="BD35" s="1764">
        <v>0.1047</v>
      </c>
      <c r="BE35" s="1764">
        <v>0.1255</v>
      </c>
      <c r="BF35" s="1757">
        <v>0.13134190055760384</v>
      </c>
    </row>
    <row r="36" spans="7:101" ht="19.5" customHeight="1">
      <c r="G36" s="1438"/>
      <c r="H36" s="1786" t="s">
        <v>875</v>
      </c>
      <c r="AS36" s="105">
        <v>16875.800000000003</v>
      </c>
      <c r="AT36" s="105">
        <v>16864.3</v>
      </c>
      <c r="AU36" s="105">
        <v>18203.900000000001</v>
      </c>
      <c r="AV36" s="105">
        <v>14643.3</v>
      </c>
      <c r="AW36" s="105">
        <v>15190.099999999999</v>
      </c>
      <c r="AX36" s="1766">
        <v>18523.099999999999</v>
      </c>
      <c r="AY36" s="1766">
        <v>25977.300000000003</v>
      </c>
      <c r="AZ36" s="1766">
        <v>20943</v>
      </c>
      <c r="BA36" s="1766">
        <v>21288.3</v>
      </c>
      <c r="BB36" s="1766">
        <v>22197.599999999999</v>
      </c>
      <c r="BC36" s="1766">
        <v>24427</v>
      </c>
      <c r="BD36" s="1766">
        <v>38270.800000000003</v>
      </c>
      <c r="BE36" s="1387">
        <v>85482.1</v>
      </c>
      <c r="BF36" s="1783">
        <v>158127.4</v>
      </c>
      <c r="BJ36" s="38" t="s">
        <v>906</v>
      </c>
    </row>
    <row r="37" spans="7:101" ht="19.5" customHeight="1">
      <c r="G37" s="1438"/>
      <c r="H37" s="1779" t="s">
        <v>882</v>
      </c>
      <c r="I37" s="1779"/>
      <c r="J37" s="1779"/>
      <c r="K37" s="1779"/>
      <c r="L37" s="1779"/>
      <c r="M37" s="1779"/>
      <c r="N37" s="1779"/>
      <c r="O37" s="1779"/>
      <c r="P37" s="1779"/>
      <c r="Q37" s="1779"/>
      <c r="R37" s="1779"/>
      <c r="S37" s="1779"/>
      <c r="T37" s="1779"/>
      <c r="U37" s="1784"/>
      <c r="V37" s="1779"/>
      <c r="W37" s="1780"/>
      <c r="X37" s="1780"/>
      <c r="Y37" s="1780"/>
      <c r="Z37" s="1780"/>
      <c r="AA37" s="1780"/>
      <c r="AB37" s="1779"/>
      <c r="AC37" s="1779"/>
      <c r="AD37" s="1779"/>
      <c r="AE37" s="1779"/>
      <c r="AF37" s="1779"/>
      <c r="AG37" s="1779"/>
      <c r="AH37" s="1780"/>
      <c r="AI37" s="1780"/>
      <c r="AJ37" s="1780"/>
      <c r="AK37" s="1779"/>
      <c r="AL37" s="1779"/>
      <c r="AM37" s="1779"/>
      <c r="AN37" s="1779"/>
      <c r="AO37" s="1779"/>
      <c r="AP37" s="1780"/>
      <c r="AQ37" s="1780"/>
      <c r="AR37" s="1780"/>
      <c r="AS37" s="1767">
        <v>193844.8</v>
      </c>
      <c r="AT37" s="1767">
        <v>203833</v>
      </c>
      <c r="AU37" s="1772">
        <v>220207.40000000002</v>
      </c>
      <c r="AV37" s="1771">
        <v>184065</v>
      </c>
      <c r="AW37" s="1772">
        <v>239629.4</v>
      </c>
      <c r="AX37" s="1771">
        <v>237496.8</v>
      </c>
      <c r="AY37" s="1771">
        <v>243714.6</v>
      </c>
      <c r="AZ37" s="1772">
        <v>208102.3</v>
      </c>
      <c r="BA37" s="1772">
        <v>205305.9</v>
      </c>
      <c r="BB37" s="1772">
        <v>231881.69999999998</v>
      </c>
      <c r="BC37" s="1772">
        <v>297756.79999999999</v>
      </c>
      <c r="BD37" s="1772">
        <v>365481.2</v>
      </c>
      <c r="BE37" s="1772">
        <v>681295.2</v>
      </c>
      <c r="BF37" s="1774">
        <v>1203937.2</v>
      </c>
    </row>
    <row r="38" spans="7:101" ht="19.5" customHeight="1">
      <c r="H38" s="721" t="s">
        <v>592</v>
      </c>
      <c r="I38" s="722">
        <v>50716.398539967995</v>
      </c>
      <c r="J38" s="722">
        <v>51247.679361950002</v>
      </c>
      <c r="K38" s="722">
        <v>50127.028637282005</v>
      </c>
      <c r="L38" s="722">
        <v>47545.659011547003</v>
      </c>
      <c r="M38" s="722">
        <v>49012.691391457003</v>
      </c>
      <c r="N38" s="722">
        <v>51257.978803867998</v>
      </c>
      <c r="O38" s="722">
        <v>47838.764608763995</v>
      </c>
      <c r="P38" s="722">
        <v>44869.99633169001</v>
      </c>
      <c r="Q38" s="722">
        <v>47979.376776931007</v>
      </c>
      <c r="R38" s="722">
        <v>46233.283989932002</v>
      </c>
      <c r="S38" s="722">
        <v>50418.6</v>
      </c>
      <c r="T38" s="722">
        <v>50889.9</v>
      </c>
      <c r="U38" s="723">
        <v>73637.7</v>
      </c>
      <c r="V38" s="722">
        <v>74613.3</v>
      </c>
      <c r="W38" s="724">
        <v>71016.800000000003</v>
      </c>
      <c r="X38" s="724">
        <v>72408</v>
      </c>
      <c r="Y38" s="724">
        <v>75591.899999999994</v>
      </c>
      <c r="Z38" s="724">
        <v>76121.600000000006</v>
      </c>
      <c r="AA38" s="724">
        <v>81475.7</v>
      </c>
      <c r="AB38" s="722">
        <v>81553.7</v>
      </c>
      <c r="AC38" s="722">
        <v>87279.24</v>
      </c>
      <c r="AD38" s="722">
        <v>90306.829000000027</v>
      </c>
      <c r="AE38" s="722">
        <v>92850.809999999983</v>
      </c>
      <c r="AF38" s="722">
        <v>92698.34599999999</v>
      </c>
      <c r="AG38" s="722">
        <v>92463.537999999986</v>
      </c>
      <c r="AH38" s="724">
        <v>97876.635000000024</v>
      </c>
      <c r="AI38" s="724">
        <v>103195.06899999999</v>
      </c>
      <c r="AJ38" s="724">
        <v>105070.505</v>
      </c>
      <c r="AK38" s="722">
        <v>107923.82399999999</v>
      </c>
      <c r="AL38" s="722">
        <v>113689.28200000004</v>
      </c>
      <c r="AM38" s="725">
        <v>115384.17200000002</v>
      </c>
      <c r="AN38" s="725">
        <v>115273.3</v>
      </c>
      <c r="AO38" s="725">
        <v>115587.375</v>
      </c>
      <c r="AP38" s="726">
        <v>115657.61599999999</v>
      </c>
      <c r="AQ38" s="726">
        <v>118915.17600000001</v>
      </c>
      <c r="AR38" s="726">
        <v>117700.31100000002</v>
      </c>
      <c r="AS38" s="725">
        <v>119594.66599999997</v>
      </c>
      <c r="AT38" s="725">
        <v>118398.531</v>
      </c>
      <c r="AU38" s="1386">
        <v>120907.01700000002</v>
      </c>
      <c r="AV38" s="726">
        <v>122994.27400000002</v>
      </c>
      <c r="AW38" s="1386">
        <v>130421.335934134</v>
      </c>
      <c r="AX38" s="726">
        <v>139990.79154461698</v>
      </c>
      <c r="AY38" s="726">
        <v>142367.79274897996</v>
      </c>
      <c r="AZ38" s="1386">
        <v>147699.00694905902</v>
      </c>
      <c r="BA38" s="1386">
        <v>155259.54180180299</v>
      </c>
      <c r="BB38" s="1386">
        <v>168582.5</v>
      </c>
      <c r="BC38" s="1386">
        <v>173273.9</v>
      </c>
      <c r="BD38" s="1386">
        <v>170368.64013789402</v>
      </c>
      <c r="BE38" s="1386">
        <v>171902.08482648298</v>
      </c>
      <c r="BF38" s="727">
        <v>183704.25899999999</v>
      </c>
      <c r="CC38" s="1438"/>
    </row>
    <row r="39" spans="7:101" ht="19.5" customHeight="1">
      <c r="H39" s="728" t="s">
        <v>593</v>
      </c>
      <c r="I39" s="728">
        <v>9120.2645399680005</v>
      </c>
      <c r="J39" s="728">
        <v>9082.6533619500005</v>
      </c>
      <c r="K39" s="728">
        <v>9631.1056372820003</v>
      </c>
      <c r="L39" s="728">
        <v>9453.9380115469976</v>
      </c>
      <c r="M39" s="728">
        <v>7021.1263914570009</v>
      </c>
      <c r="N39" s="728">
        <v>7407.1298038679988</v>
      </c>
      <c r="O39" s="728">
        <v>5794.3806087640014</v>
      </c>
      <c r="P39" s="728">
        <v>5369.3223316900003</v>
      </c>
      <c r="Q39" s="728">
        <v>5580.1007769309999</v>
      </c>
      <c r="R39" s="728">
        <v>5720.4739899320002</v>
      </c>
      <c r="S39" s="728">
        <v>5471.2</v>
      </c>
      <c r="T39" s="728">
        <v>5324.4</v>
      </c>
      <c r="U39" s="645">
        <v>16506.530582095002</v>
      </c>
      <c r="V39" s="728">
        <v>16159</v>
      </c>
      <c r="W39" s="729">
        <v>16409.599999999999</v>
      </c>
      <c r="X39" s="729">
        <v>16123.3</v>
      </c>
      <c r="Y39" s="729">
        <v>17642.7</v>
      </c>
      <c r="Z39" s="729">
        <v>19039.900000000001</v>
      </c>
      <c r="AA39" s="729">
        <v>20692.8</v>
      </c>
      <c r="AB39" s="728">
        <v>21271.599999999999</v>
      </c>
      <c r="AC39" s="728">
        <v>23994.945</v>
      </c>
      <c r="AD39" s="728">
        <v>25734.389000000003</v>
      </c>
      <c r="AE39" s="728">
        <v>27399.814000000002</v>
      </c>
      <c r="AF39" s="728">
        <v>27949.884999999998</v>
      </c>
      <c r="AG39" s="728">
        <v>28798.257000000001</v>
      </c>
      <c r="AH39" s="729">
        <v>30766.047999999999</v>
      </c>
      <c r="AI39" s="729">
        <v>32015.884999999998</v>
      </c>
      <c r="AJ39" s="729">
        <v>31629.419999999995</v>
      </c>
      <c r="AK39" s="728">
        <v>31697.010999999999</v>
      </c>
      <c r="AL39" s="728">
        <v>32835.862999999998</v>
      </c>
      <c r="AM39" s="728">
        <v>33859.438000000002</v>
      </c>
      <c r="AN39" s="728">
        <v>32867.699999999997</v>
      </c>
      <c r="AO39" s="728">
        <v>33529.604000000007</v>
      </c>
      <c r="AP39" s="729">
        <v>33145.188000000002</v>
      </c>
      <c r="AQ39" s="729">
        <v>34365.990000000005</v>
      </c>
      <c r="AR39" s="729">
        <v>35077.993999999992</v>
      </c>
      <c r="AS39" s="728">
        <v>37381.726999999999</v>
      </c>
      <c r="AT39" s="728">
        <v>37173.971999999994</v>
      </c>
      <c r="AU39" s="1387">
        <v>38061.205000000002</v>
      </c>
      <c r="AV39" s="729">
        <v>38797.366000000002</v>
      </c>
      <c r="AW39" s="1387">
        <v>41311.544000000002</v>
      </c>
      <c r="AX39" s="729">
        <v>46701.930999999997</v>
      </c>
      <c r="AY39" s="729">
        <v>47052.164000000004</v>
      </c>
      <c r="AZ39" s="1387">
        <v>47700.571000000004</v>
      </c>
      <c r="BA39" s="1387">
        <v>49694.408000000003</v>
      </c>
      <c r="BB39" s="1387">
        <v>50898</v>
      </c>
      <c r="BC39" s="1387">
        <v>51897</v>
      </c>
      <c r="BD39" s="1387">
        <v>51251.052000000003</v>
      </c>
      <c r="BE39" s="1387">
        <v>52791.090999999993</v>
      </c>
      <c r="BF39" s="1783">
        <v>54275.002</v>
      </c>
    </row>
    <row r="40" spans="7:101" ht="19.5" customHeight="1">
      <c r="H40" s="728" t="s">
        <v>594</v>
      </c>
      <c r="I40" s="728">
        <v>1175.611539968</v>
      </c>
      <c r="J40" s="728">
        <v>1051.6323619500001</v>
      </c>
      <c r="K40" s="728">
        <v>1055.928637282</v>
      </c>
      <c r="L40" s="728">
        <v>1094.461011547</v>
      </c>
      <c r="M40" s="728">
        <v>1061.6273914569999</v>
      </c>
      <c r="N40" s="728">
        <v>1008.2148038680001</v>
      </c>
      <c r="O40" s="728">
        <v>733.41960876400003</v>
      </c>
      <c r="P40" s="728">
        <v>723.20533168999998</v>
      </c>
      <c r="Q40" s="728">
        <v>704.26677693099998</v>
      </c>
      <c r="R40" s="728">
        <v>699.91498993200003</v>
      </c>
      <c r="S40" s="728">
        <v>714.7</v>
      </c>
      <c r="T40" s="728">
        <v>642.20000000000005</v>
      </c>
      <c r="U40" s="645">
        <v>629.5</v>
      </c>
      <c r="V40" s="728">
        <v>1676.4</v>
      </c>
      <c r="W40" s="729">
        <v>1697.4</v>
      </c>
      <c r="X40" s="729">
        <v>1687.9</v>
      </c>
      <c r="Y40" s="729">
        <v>1718.6</v>
      </c>
      <c r="Z40" s="729">
        <v>1699.8</v>
      </c>
      <c r="AA40" s="729">
        <v>1702.4</v>
      </c>
      <c r="AB40" s="728">
        <v>1653.9</v>
      </c>
      <c r="AC40" s="728">
        <v>1595.124</v>
      </c>
      <c r="AD40" s="728">
        <v>1657.154</v>
      </c>
      <c r="AE40" s="728">
        <v>1607.828</v>
      </c>
      <c r="AF40" s="728">
        <v>1645.7930000000001</v>
      </c>
      <c r="AG40" s="728">
        <v>1604.0400000000002</v>
      </c>
      <c r="AH40" s="729">
        <v>1578.5450000000001</v>
      </c>
      <c r="AI40" s="729">
        <v>1576.8029999999999</v>
      </c>
      <c r="AJ40" s="729">
        <v>1569.431</v>
      </c>
      <c r="AK40" s="728">
        <v>1137.04</v>
      </c>
      <c r="AL40" s="728">
        <v>1216.69</v>
      </c>
      <c r="AM40" s="728">
        <v>1255.7950000000001</v>
      </c>
      <c r="AN40" s="728">
        <v>829.8</v>
      </c>
      <c r="AO40" s="728">
        <v>848.28</v>
      </c>
      <c r="AP40" s="729">
        <v>891.2879999999999</v>
      </c>
      <c r="AQ40" s="729">
        <v>858.97199999999975</v>
      </c>
      <c r="AR40" s="729">
        <v>748.78</v>
      </c>
      <c r="AS40" s="728">
        <v>748.56299999999999</v>
      </c>
      <c r="AT40" s="728">
        <v>738.20699999999999</v>
      </c>
      <c r="AU40" s="1387">
        <v>722.21699999999998</v>
      </c>
      <c r="AV40" s="729">
        <v>731.98800000000006</v>
      </c>
      <c r="AW40" s="1387">
        <v>711.34899999999993</v>
      </c>
      <c r="AX40" s="729">
        <v>676.57</v>
      </c>
      <c r="AY40" s="729">
        <v>691.57600000000002</v>
      </c>
      <c r="AZ40" s="1387">
        <v>684.36800000000005</v>
      </c>
      <c r="BA40" s="1387">
        <v>701.05899999999997</v>
      </c>
      <c r="BB40" s="1387">
        <v>670.3</v>
      </c>
      <c r="BC40" s="1387">
        <v>730.1</v>
      </c>
      <c r="BD40" s="1387">
        <v>735.06400000000008</v>
      </c>
      <c r="BE40" s="1387">
        <v>728.65800000000002</v>
      </c>
      <c r="BF40" s="1783">
        <v>793.726</v>
      </c>
    </row>
    <row r="41" spans="7:101" ht="19.5" customHeight="1">
      <c r="H41" s="728" t="s">
        <v>595</v>
      </c>
      <c r="I41" s="728">
        <v>1869.7750000000001</v>
      </c>
      <c r="J41" s="728">
        <v>1928.393</v>
      </c>
      <c r="K41" s="728">
        <v>2026.182</v>
      </c>
      <c r="L41" s="728">
        <v>2067.913</v>
      </c>
      <c r="M41" s="728">
        <v>610.61300000000006</v>
      </c>
      <c r="N41" s="728">
        <v>664.47399999999993</v>
      </c>
      <c r="O41" s="728">
        <v>617.42700000000002</v>
      </c>
      <c r="P41" s="728">
        <v>585.11800000000005</v>
      </c>
      <c r="Q41" s="728">
        <v>601.82100000000003</v>
      </c>
      <c r="R41" s="728">
        <v>593.32799999999997</v>
      </c>
      <c r="S41" s="728">
        <v>576.9</v>
      </c>
      <c r="T41" s="728">
        <v>550.70000000000005</v>
      </c>
      <c r="U41" s="645">
        <v>560.1</v>
      </c>
      <c r="V41" s="728">
        <v>826.2</v>
      </c>
      <c r="W41" s="729">
        <v>764.9</v>
      </c>
      <c r="X41" s="729">
        <v>729.1</v>
      </c>
      <c r="Y41" s="729">
        <v>729.4</v>
      </c>
      <c r="Z41" s="729">
        <v>752.8</v>
      </c>
      <c r="AA41" s="729">
        <v>687.9</v>
      </c>
      <c r="AB41" s="728">
        <v>713.6</v>
      </c>
      <c r="AC41" s="728">
        <v>745.38600000000008</v>
      </c>
      <c r="AD41" s="728">
        <v>741.95</v>
      </c>
      <c r="AE41" s="728">
        <v>733.11500000000001</v>
      </c>
      <c r="AF41" s="728">
        <v>729.72500000000002</v>
      </c>
      <c r="AG41" s="728">
        <v>724.55200000000002</v>
      </c>
      <c r="AH41" s="729">
        <v>708.053</v>
      </c>
      <c r="AI41" s="729">
        <v>678.81099999999992</v>
      </c>
      <c r="AJ41" s="729">
        <v>621.06999999999994</v>
      </c>
      <c r="AK41" s="728">
        <v>769.26900000000001</v>
      </c>
      <c r="AL41" s="728">
        <v>940.90200000000004</v>
      </c>
      <c r="AM41" s="728">
        <v>917.88800000000015</v>
      </c>
      <c r="AN41" s="728">
        <v>848.5</v>
      </c>
      <c r="AO41" s="728">
        <v>885.64200000000005</v>
      </c>
      <c r="AP41" s="729">
        <v>744.4</v>
      </c>
      <c r="AQ41" s="729">
        <v>677.36399999999992</v>
      </c>
      <c r="AR41" s="729">
        <v>477.66399999999993</v>
      </c>
      <c r="AS41" s="728">
        <v>452.62000000000006</v>
      </c>
      <c r="AT41" s="728">
        <v>446.00699999999995</v>
      </c>
      <c r="AU41" s="1387">
        <v>444.80100000000004</v>
      </c>
      <c r="AV41" s="729">
        <v>440.70199999999994</v>
      </c>
      <c r="AW41" s="1387">
        <v>527.54299999999989</v>
      </c>
      <c r="AX41" s="729">
        <v>632.928</v>
      </c>
      <c r="AY41" s="729">
        <v>630.79999999999995</v>
      </c>
      <c r="AZ41" s="1387">
        <v>589.54500000000007</v>
      </c>
      <c r="BA41" s="1387">
        <v>597.57199999999989</v>
      </c>
      <c r="BB41" s="1387">
        <v>559.5</v>
      </c>
      <c r="BC41" s="1387">
        <v>519.6</v>
      </c>
      <c r="BD41" s="1387">
        <v>484.61299999999994</v>
      </c>
      <c r="BE41" s="1387">
        <v>613.32999999999993</v>
      </c>
      <c r="BF41" s="1783">
        <v>718.17499999999995</v>
      </c>
    </row>
    <row r="42" spans="7:101" ht="19.5" customHeight="1">
      <c r="H42" s="728" t="s">
        <v>596</v>
      </c>
      <c r="I42" s="728">
        <v>2422.723</v>
      </c>
      <c r="J42" s="728">
        <v>2524.6990000000001</v>
      </c>
      <c r="K42" s="728">
        <v>2468.5439999999999</v>
      </c>
      <c r="L42" s="728">
        <v>2446.944</v>
      </c>
      <c r="M42" s="728">
        <v>770.20100000000002</v>
      </c>
      <c r="N42" s="728">
        <v>808.81600000000003</v>
      </c>
      <c r="O42" s="728">
        <v>239.24200000000002</v>
      </c>
      <c r="P42" s="728">
        <v>191.10300000000001</v>
      </c>
      <c r="Q42" s="728">
        <v>244.554</v>
      </c>
      <c r="R42" s="728">
        <v>356.78</v>
      </c>
      <c r="S42" s="728">
        <v>262.8</v>
      </c>
      <c r="T42" s="728">
        <v>378.9</v>
      </c>
      <c r="U42" s="645">
        <v>376.9</v>
      </c>
      <c r="V42" s="728">
        <v>1309.5</v>
      </c>
      <c r="W42" s="729">
        <v>1268.2</v>
      </c>
      <c r="X42" s="729">
        <v>1044.5999999999999</v>
      </c>
      <c r="Y42" s="729">
        <v>1247.0999999999999</v>
      </c>
      <c r="Z42" s="729">
        <v>2070.8000000000002</v>
      </c>
      <c r="AA42" s="729">
        <v>3043.9</v>
      </c>
      <c r="AB42" s="728">
        <v>2711.8</v>
      </c>
      <c r="AC42" s="728">
        <v>3187.4669999999996</v>
      </c>
      <c r="AD42" s="728">
        <v>3687.2449999999999</v>
      </c>
      <c r="AE42" s="728">
        <v>4144.4870000000001</v>
      </c>
      <c r="AF42" s="728">
        <v>3402.3360000000002</v>
      </c>
      <c r="AG42" s="728">
        <v>3477.8220000000001</v>
      </c>
      <c r="AH42" s="729">
        <v>3877.5190000000002</v>
      </c>
      <c r="AI42" s="729">
        <v>4108.2550000000001</v>
      </c>
      <c r="AJ42" s="729">
        <v>4078.6099999999997</v>
      </c>
      <c r="AK42" s="728">
        <v>4105.2899999999991</v>
      </c>
      <c r="AL42" s="728">
        <v>4195.45</v>
      </c>
      <c r="AM42" s="728">
        <v>3783.2589999999996</v>
      </c>
      <c r="AN42" s="728">
        <v>3382.1</v>
      </c>
      <c r="AO42" s="728">
        <v>2942.1310000000003</v>
      </c>
      <c r="AP42" s="729">
        <v>2831.6559999999999</v>
      </c>
      <c r="AQ42" s="729">
        <v>3189.674</v>
      </c>
      <c r="AR42" s="729">
        <v>3532.0250000000001</v>
      </c>
      <c r="AS42" s="728">
        <v>4285.6959999999999</v>
      </c>
      <c r="AT42" s="728">
        <v>4077.4519999999998</v>
      </c>
      <c r="AU42" s="1387">
        <v>4372.8040000000001</v>
      </c>
      <c r="AV42" s="729">
        <v>4778.3239999999996</v>
      </c>
      <c r="AW42" s="1387">
        <v>5354.6750000000002</v>
      </c>
      <c r="AX42" s="729">
        <v>5016.0569999999998</v>
      </c>
      <c r="AY42" s="729">
        <v>4813.38</v>
      </c>
      <c r="AZ42" s="1387">
        <v>5276.7839999999997</v>
      </c>
      <c r="BA42" s="1387">
        <v>5186.1000000000004</v>
      </c>
      <c r="BB42" s="1387">
        <v>5096.7</v>
      </c>
      <c r="BC42" s="1387">
        <v>5559</v>
      </c>
      <c r="BD42" s="1387">
        <v>4984.9220000000005</v>
      </c>
      <c r="BE42" s="1387">
        <v>5168.7759999999998</v>
      </c>
      <c r="BF42" s="1783">
        <v>5166.2240000000002</v>
      </c>
    </row>
    <row r="43" spans="7:101" ht="19.5" customHeight="1">
      <c r="H43" s="728" t="s">
        <v>597</v>
      </c>
      <c r="I43" s="728">
        <v>1703.998</v>
      </c>
      <c r="J43" s="728">
        <v>1655.404</v>
      </c>
      <c r="K43" s="728">
        <v>2076.326</v>
      </c>
      <c r="L43" s="728">
        <v>1834.8679999999999</v>
      </c>
      <c r="M43" s="728">
        <v>2546.7580000000003</v>
      </c>
      <c r="N43" s="728">
        <v>2914.7889999999998</v>
      </c>
      <c r="O43" s="728">
        <v>2587.6909999999998</v>
      </c>
      <c r="P43" s="728">
        <v>2026.67</v>
      </c>
      <c r="Q43" s="728">
        <v>2132.424</v>
      </c>
      <c r="R43" s="728">
        <v>2225.7420000000002</v>
      </c>
      <c r="S43" s="728">
        <v>1994.5</v>
      </c>
      <c r="T43" s="728">
        <v>1768.5</v>
      </c>
      <c r="U43" s="645">
        <v>2385.4</v>
      </c>
      <c r="V43" s="728">
        <v>2673.4</v>
      </c>
      <c r="W43" s="729">
        <v>2533.9</v>
      </c>
      <c r="X43" s="729">
        <v>2052</v>
      </c>
      <c r="Y43" s="729">
        <v>2763.9</v>
      </c>
      <c r="Z43" s="729">
        <v>2219.9</v>
      </c>
      <c r="AA43" s="729">
        <v>1693.5</v>
      </c>
      <c r="AB43" s="728">
        <v>1527.9</v>
      </c>
      <c r="AC43" s="728">
        <v>2594.0160000000005</v>
      </c>
      <c r="AD43" s="728">
        <v>2546.7280000000001</v>
      </c>
      <c r="AE43" s="728">
        <v>2542.3729999999996</v>
      </c>
      <c r="AF43" s="728">
        <v>2302.1729999999998</v>
      </c>
      <c r="AG43" s="728">
        <v>2458.7779999999998</v>
      </c>
      <c r="AH43" s="729">
        <v>2966.9290000000001</v>
      </c>
      <c r="AI43" s="729">
        <v>3545.4449999999997</v>
      </c>
      <c r="AJ43" s="729">
        <v>2939.9619999999995</v>
      </c>
      <c r="AK43" s="728">
        <v>2765.0150000000003</v>
      </c>
      <c r="AL43" s="728">
        <v>2873.6099999999997</v>
      </c>
      <c r="AM43" s="728">
        <v>3140.7799999999997</v>
      </c>
      <c r="AN43" s="728">
        <v>2697</v>
      </c>
      <c r="AO43" s="728">
        <v>3541.8559999999998</v>
      </c>
      <c r="AP43" s="729">
        <v>2834.8309999999997</v>
      </c>
      <c r="AQ43" s="729">
        <v>2858.2429999999999</v>
      </c>
      <c r="AR43" s="729">
        <v>3491.7419999999997</v>
      </c>
      <c r="AS43" s="728">
        <v>4769.7910000000002</v>
      </c>
      <c r="AT43" s="728">
        <v>4077.2059999999997</v>
      </c>
      <c r="AU43" s="1387">
        <v>4486.8150000000005</v>
      </c>
      <c r="AV43" s="729">
        <v>4403.4930000000004</v>
      </c>
      <c r="AW43" s="1387">
        <v>5729.9410000000007</v>
      </c>
      <c r="AX43" s="729">
        <v>4169.6120000000001</v>
      </c>
      <c r="AY43" s="729">
        <v>4380.9710000000005</v>
      </c>
      <c r="AZ43" s="1387">
        <v>4190.3489999999993</v>
      </c>
      <c r="BA43" s="1387">
        <v>5458.1139999999996</v>
      </c>
      <c r="BB43" s="1387">
        <v>5864.1</v>
      </c>
      <c r="BC43" s="1387">
        <v>5642.9</v>
      </c>
      <c r="BD43" s="1387">
        <v>4717.4580000000005</v>
      </c>
      <c r="BE43" s="1387">
        <v>5595.7239999999993</v>
      </c>
      <c r="BF43" s="730">
        <v>5365.5870000000004</v>
      </c>
      <c r="BR43" s="1438"/>
    </row>
    <row r="44" spans="7:101" ht="19.5" customHeight="1">
      <c r="H44" s="731" t="s">
        <v>598</v>
      </c>
      <c r="I44" s="731">
        <v>1948.1570000000011</v>
      </c>
      <c r="J44" s="731">
        <v>1922.5249999999996</v>
      </c>
      <c r="K44" s="731">
        <v>2004.1250000000011</v>
      </c>
      <c r="L44" s="731">
        <v>2009.7519999999986</v>
      </c>
      <c r="M44" s="731">
        <v>2031.9270000000001</v>
      </c>
      <c r="N44" s="731">
        <v>2010.8359999999989</v>
      </c>
      <c r="O44" s="731">
        <v>1616.6010000000006</v>
      </c>
      <c r="P44" s="731">
        <v>1843.2260000000001</v>
      </c>
      <c r="Q44" s="731">
        <v>1897.0350000000003</v>
      </c>
      <c r="R44" s="731">
        <v>1844.7090000000001</v>
      </c>
      <c r="S44" s="731">
        <v>1922.3</v>
      </c>
      <c r="T44" s="731">
        <v>1984.1</v>
      </c>
      <c r="U44" s="732">
        <v>12554.6</v>
      </c>
      <c r="V44" s="731">
        <v>9673.5</v>
      </c>
      <c r="W44" s="733">
        <v>10145.1</v>
      </c>
      <c r="X44" s="733">
        <v>10609.8</v>
      </c>
      <c r="Y44" s="733">
        <v>11183.7</v>
      </c>
      <c r="Z44" s="733">
        <v>12296.6</v>
      </c>
      <c r="AA44" s="733">
        <v>13565</v>
      </c>
      <c r="AB44" s="731">
        <v>14664.4</v>
      </c>
      <c r="AC44" s="731">
        <v>15872.952000000001</v>
      </c>
      <c r="AD44" s="731">
        <v>17101.312000000002</v>
      </c>
      <c r="AE44" s="731">
        <v>18372.011000000002</v>
      </c>
      <c r="AF44" s="731">
        <v>19869.858</v>
      </c>
      <c r="AG44" s="731">
        <v>20533.065000000002</v>
      </c>
      <c r="AH44" s="733">
        <v>21635.002</v>
      </c>
      <c r="AI44" s="733">
        <v>22106.571</v>
      </c>
      <c r="AJ44" s="733">
        <v>22420.346999999998</v>
      </c>
      <c r="AK44" s="731">
        <v>22920.397000000004</v>
      </c>
      <c r="AL44" s="731">
        <v>23609.210999999999</v>
      </c>
      <c r="AM44" s="731">
        <v>24761.716</v>
      </c>
      <c r="AN44" s="731">
        <v>25110.3</v>
      </c>
      <c r="AO44" s="731">
        <v>25311.695000000007</v>
      </c>
      <c r="AP44" s="733">
        <v>25843.012999999999</v>
      </c>
      <c r="AQ44" s="733">
        <v>26781.737000000005</v>
      </c>
      <c r="AR44" s="733">
        <v>26827.783000000003</v>
      </c>
      <c r="AS44" s="731">
        <v>27125.057000000001</v>
      </c>
      <c r="AT44" s="731">
        <v>27835.1</v>
      </c>
      <c r="AU44" s="1388">
        <v>28034.568000000007</v>
      </c>
      <c r="AV44" s="733">
        <v>28442.859000000004</v>
      </c>
      <c r="AW44" s="1388">
        <v>28988.036</v>
      </c>
      <c r="AX44" s="733">
        <v>36206.764000000003</v>
      </c>
      <c r="AY44" s="733">
        <v>36535.436999999998</v>
      </c>
      <c r="AZ44" s="1388">
        <v>36959.525000000001</v>
      </c>
      <c r="BA44" s="1388">
        <v>37751.563000000002</v>
      </c>
      <c r="BB44" s="1388">
        <v>38707.4</v>
      </c>
      <c r="BC44" s="1388">
        <v>39445.4</v>
      </c>
      <c r="BD44" s="1388">
        <v>40328.995000000003</v>
      </c>
      <c r="BE44" s="1388">
        <v>40684.602999999988</v>
      </c>
      <c r="BF44" s="734">
        <v>42231.29</v>
      </c>
    </row>
    <row r="45" spans="7:101" ht="19.5" customHeight="1">
      <c r="H45" s="728" t="s">
        <v>599</v>
      </c>
      <c r="I45" s="728">
        <v>4406.866</v>
      </c>
      <c r="J45" s="728">
        <v>4833.9580000000005</v>
      </c>
      <c r="K45" s="728">
        <v>4877.3050000000003</v>
      </c>
      <c r="L45" s="728">
        <v>5625.7250000000004</v>
      </c>
      <c r="M45" s="728">
        <v>6534.085</v>
      </c>
      <c r="N45" s="728">
        <v>7473.491</v>
      </c>
      <c r="O45" s="728">
        <v>7493.7169999999996</v>
      </c>
      <c r="P45" s="728">
        <v>7006.3880000000008</v>
      </c>
      <c r="Q45" s="728">
        <v>6893.4169999999995</v>
      </c>
      <c r="R45" s="728">
        <v>7078.3969999999999</v>
      </c>
      <c r="S45" s="728">
        <v>8103.9</v>
      </c>
      <c r="T45" s="728">
        <v>7859.7</v>
      </c>
      <c r="U45" s="645">
        <v>10015.1</v>
      </c>
      <c r="V45" s="728">
        <v>10642.6</v>
      </c>
      <c r="W45" s="729">
        <v>10618.5</v>
      </c>
      <c r="X45" s="729">
        <v>9741.1</v>
      </c>
      <c r="Y45" s="729">
        <v>10663.4</v>
      </c>
      <c r="Z45" s="729">
        <v>11600.2</v>
      </c>
      <c r="AA45" s="729">
        <v>12094.4</v>
      </c>
      <c r="AB45" s="728">
        <v>12497.9</v>
      </c>
      <c r="AC45" s="728">
        <v>12947.761000000002</v>
      </c>
      <c r="AD45" s="728">
        <v>13587.955000000002</v>
      </c>
      <c r="AE45" s="728">
        <v>13186.65</v>
      </c>
      <c r="AF45" s="728">
        <v>12136.465</v>
      </c>
      <c r="AG45" s="728">
        <v>11157.041000000001</v>
      </c>
      <c r="AH45" s="729">
        <v>10791.666000000001</v>
      </c>
      <c r="AI45" s="729">
        <v>10156.451999999999</v>
      </c>
      <c r="AJ45" s="729">
        <v>8926.8149999999987</v>
      </c>
      <c r="AK45" s="728">
        <v>7931.5349999999989</v>
      </c>
      <c r="AL45" s="728">
        <v>7629.7610000000004</v>
      </c>
      <c r="AM45" s="728">
        <v>7830.6</v>
      </c>
      <c r="AN45" s="728">
        <v>8572.5</v>
      </c>
      <c r="AO45" s="728">
        <v>9434.2340000000004</v>
      </c>
      <c r="AP45" s="729">
        <v>9939.6749999999993</v>
      </c>
      <c r="AQ45" s="729">
        <v>9617.3320000000003</v>
      </c>
      <c r="AR45" s="729">
        <v>9346.0410000000011</v>
      </c>
      <c r="AS45" s="728">
        <v>8897.1039999999994</v>
      </c>
      <c r="AT45" s="728">
        <v>8690.6409999999996</v>
      </c>
      <c r="AU45" s="1387">
        <v>8163.9119999999994</v>
      </c>
      <c r="AV45" s="729">
        <v>7967.8290000000006</v>
      </c>
      <c r="AW45" s="1387">
        <v>7077.0550000000003</v>
      </c>
      <c r="AX45" s="729">
        <v>6030.3209999999999</v>
      </c>
      <c r="AY45" s="729">
        <v>5724.7979999999998</v>
      </c>
      <c r="AZ45" s="1387">
        <v>6707.0360000000001</v>
      </c>
      <c r="BA45" s="1387">
        <v>6737.3070000000007</v>
      </c>
      <c r="BB45" s="1387">
        <v>6700.4</v>
      </c>
      <c r="BC45" s="1387">
        <v>6518.8</v>
      </c>
      <c r="BD45" s="1387">
        <v>6510.652</v>
      </c>
      <c r="BE45" s="1387">
        <v>6725.3140000000003</v>
      </c>
      <c r="BF45" s="730">
        <v>6755.9510000000009</v>
      </c>
    </row>
    <row r="46" spans="7:101" ht="19.5" customHeight="1">
      <c r="H46" s="728" t="s">
        <v>600</v>
      </c>
      <c r="I46" s="728">
        <v>25652.022000000001</v>
      </c>
      <c r="J46" s="728">
        <v>25694.571</v>
      </c>
      <c r="K46" s="728">
        <v>25258.132999999998</v>
      </c>
      <c r="L46" s="728">
        <v>23575.695</v>
      </c>
      <c r="M46" s="728">
        <v>24282.102999999999</v>
      </c>
      <c r="N46" s="728">
        <v>24452.448</v>
      </c>
      <c r="O46" s="728">
        <v>23562.795000000002</v>
      </c>
      <c r="P46" s="728">
        <v>22938.026000000002</v>
      </c>
      <c r="Q46" s="728">
        <v>23778.529000000002</v>
      </c>
      <c r="R46" s="728">
        <v>23796.25</v>
      </c>
      <c r="S46" s="728">
        <v>23975.200000000001</v>
      </c>
      <c r="T46" s="728">
        <v>24018.3</v>
      </c>
      <c r="U46" s="645">
        <v>32124.5</v>
      </c>
      <c r="V46" s="728">
        <v>33437</v>
      </c>
      <c r="W46" s="729">
        <v>33641</v>
      </c>
      <c r="X46" s="729">
        <v>34468.9</v>
      </c>
      <c r="Y46" s="729">
        <v>35142.6</v>
      </c>
      <c r="Z46" s="729">
        <v>35653.699999999997</v>
      </c>
      <c r="AA46" s="729">
        <v>37044.6</v>
      </c>
      <c r="AB46" s="728">
        <v>37510</v>
      </c>
      <c r="AC46" s="728">
        <v>39610.536999999997</v>
      </c>
      <c r="AD46" s="728">
        <v>38802.623000000007</v>
      </c>
      <c r="AE46" s="728">
        <v>39295.569000000003</v>
      </c>
      <c r="AF46" s="728">
        <v>39698.378000000004</v>
      </c>
      <c r="AG46" s="728">
        <v>39831.767999999996</v>
      </c>
      <c r="AH46" s="729">
        <v>42266.903999999995</v>
      </c>
      <c r="AI46" s="729">
        <v>44922.745999999999</v>
      </c>
      <c r="AJ46" s="729">
        <v>44995.962999999996</v>
      </c>
      <c r="AK46" s="728">
        <v>45563.453999999998</v>
      </c>
      <c r="AL46" s="728">
        <v>47009.642999999996</v>
      </c>
      <c r="AM46" s="728">
        <v>45908.850999999995</v>
      </c>
      <c r="AN46" s="728">
        <v>46221.3</v>
      </c>
      <c r="AO46" s="728">
        <v>44221.654999999992</v>
      </c>
      <c r="AP46" s="729">
        <v>43460.296999999999</v>
      </c>
      <c r="AQ46" s="729">
        <v>43242.429000000011</v>
      </c>
      <c r="AR46" s="729">
        <v>42341.286999999997</v>
      </c>
      <c r="AS46" s="728">
        <v>46201.212</v>
      </c>
      <c r="AT46" s="728">
        <v>46768.217999999993</v>
      </c>
      <c r="AU46" s="1387">
        <v>46262.890999999996</v>
      </c>
      <c r="AV46" s="729">
        <v>45982.837999999996</v>
      </c>
      <c r="AW46" s="1387">
        <v>47826.030999999995</v>
      </c>
      <c r="AX46" s="729">
        <v>49697.998999999996</v>
      </c>
      <c r="AY46" s="1758">
        <v>50362.223000000013</v>
      </c>
      <c r="AZ46" s="1758">
        <v>51184.815999999999</v>
      </c>
      <c r="BA46" s="1758">
        <v>55034.298999999999</v>
      </c>
      <c r="BB46" s="1758">
        <v>57118.8</v>
      </c>
      <c r="BC46" s="1758">
        <v>59531.6</v>
      </c>
      <c r="BD46" s="1758">
        <v>59620.618000000002</v>
      </c>
      <c r="BE46" s="1810">
        <v>56419.92500000001</v>
      </c>
      <c r="BF46" s="1759">
        <v>53386.371999999996</v>
      </c>
      <c r="BG46" s="1758"/>
      <c r="BH46" s="1758"/>
      <c r="BI46" s="1758"/>
      <c r="BJ46" s="1758"/>
      <c r="BK46" s="1758"/>
      <c r="BL46" s="1758"/>
      <c r="BM46" s="1762"/>
      <c r="BN46" s="1758"/>
      <c r="BO46" s="1761"/>
      <c r="BP46" s="1761"/>
      <c r="BQ46" s="1761"/>
      <c r="BR46" s="1761"/>
      <c r="BS46" s="1761"/>
      <c r="BT46" s="1758"/>
      <c r="BU46" s="1758"/>
      <c r="BV46" s="1758"/>
      <c r="BW46" s="1758"/>
      <c r="BX46" s="1758"/>
      <c r="BY46" s="1758"/>
      <c r="BZ46" s="1761"/>
      <c r="CA46" s="1761"/>
      <c r="CB46" s="1761"/>
      <c r="CC46" s="1758"/>
      <c r="CD46" s="1758"/>
      <c r="CE46" s="1758"/>
      <c r="CF46" s="1758"/>
      <c r="CG46" s="1758"/>
      <c r="CH46" s="1761"/>
      <c r="CI46" s="1780"/>
      <c r="CJ46" s="1780"/>
      <c r="CK46" s="1779"/>
      <c r="CL46" s="1779"/>
      <c r="CM46" s="1785"/>
      <c r="CN46" s="1780"/>
      <c r="CO46" s="1785"/>
      <c r="CP46" s="1780"/>
      <c r="CQ46" s="1780"/>
      <c r="CR46" s="1785"/>
      <c r="CS46" s="1785"/>
      <c r="CT46" s="1785"/>
      <c r="CU46" s="1785"/>
      <c r="CV46" s="1785"/>
      <c r="CW46" s="1781"/>
    </row>
    <row r="47" spans="7:101" ht="19.5" customHeight="1">
      <c r="H47" s="728" t="s">
        <v>601</v>
      </c>
      <c r="I47" s="728">
        <v>11416.691999999999</v>
      </c>
      <c r="J47" s="728">
        <v>11527.954</v>
      </c>
      <c r="K47" s="728">
        <v>10266.030999999999</v>
      </c>
      <c r="L47" s="728">
        <v>8820.1409999999996</v>
      </c>
      <c r="M47" s="728">
        <v>11104.957</v>
      </c>
      <c r="N47" s="728">
        <v>11855.358</v>
      </c>
      <c r="O47" s="728">
        <v>10909.456</v>
      </c>
      <c r="P47" s="728">
        <v>9484.8449999999993</v>
      </c>
      <c r="Q47" s="728">
        <v>11654.571</v>
      </c>
      <c r="R47" s="728">
        <v>9567.8590000000004</v>
      </c>
      <c r="S47" s="728">
        <v>12808.4</v>
      </c>
      <c r="T47" s="728">
        <v>13638.7</v>
      </c>
      <c r="U47" s="645">
        <v>12844.239000000001</v>
      </c>
      <c r="V47" s="728">
        <v>12167.3</v>
      </c>
      <c r="W47" s="729">
        <v>8221.2999999999993</v>
      </c>
      <c r="X47" s="729">
        <v>10087.4</v>
      </c>
      <c r="Y47" s="729">
        <v>10202.6</v>
      </c>
      <c r="Z47" s="729">
        <v>7926.6</v>
      </c>
      <c r="AA47" s="729">
        <v>9788.4</v>
      </c>
      <c r="AB47" s="728">
        <v>9170.6</v>
      </c>
      <c r="AC47" s="728">
        <v>9893.219000000001</v>
      </c>
      <c r="AD47" s="728">
        <v>10550.876999999999</v>
      </c>
      <c r="AE47" s="728">
        <v>10795.138000000001</v>
      </c>
      <c r="AF47" s="728">
        <v>9913.1319999999996</v>
      </c>
      <c r="AG47" s="728">
        <v>8699.1700000000019</v>
      </c>
      <c r="AH47" s="729">
        <v>9792.0250000000033</v>
      </c>
      <c r="AI47" s="729">
        <v>11566.903999999999</v>
      </c>
      <c r="AJ47" s="729">
        <v>15006.154999999999</v>
      </c>
      <c r="AK47" s="728">
        <v>17793.186999999998</v>
      </c>
      <c r="AL47" s="728">
        <v>20960.96</v>
      </c>
      <c r="AM47" s="728">
        <v>22530.739000000001</v>
      </c>
      <c r="AN47" s="728">
        <v>23821.3</v>
      </c>
      <c r="AO47" s="728">
        <v>21384.349000000002</v>
      </c>
      <c r="AP47" s="729">
        <v>22151.366000000002</v>
      </c>
      <c r="AQ47" s="729">
        <v>23922.242000000002</v>
      </c>
      <c r="AR47" s="729">
        <v>23129.887999999999</v>
      </c>
      <c r="AS47" s="728">
        <v>19009.673999999995</v>
      </c>
      <c r="AT47" s="728">
        <v>17778.458999999995</v>
      </c>
      <c r="AU47" s="1387">
        <v>20386.715000000004</v>
      </c>
      <c r="AV47" s="729">
        <v>19042.386999999999</v>
      </c>
      <c r="AW47" s="1387">
        <v>21828.038999999997</v>
      </c>
      <c r="AX47" s="729">
        <v>24413.653000000002</v>
      </c>
      <c r="AY47" s="1758">
        <v>25782.809000000001</v>
      </c>
      <c r="AZ47" s="1758">
        <v>28273.075999999994</v>
      </c>
      <c r="BA47" s="1758">
        <v>29623.96</v>
      </c>
      <c r="BB47" s="1758">
        <v>38806</v>
      </c>
      <c r="BC47" s="1758">
        <v>38469.599999999999</v>
      </c>
      <c r="BD47" s="1758">
        <v>35000.883999999998</v>
      </c>
      <c r="BE47" s="1810">
        <v>34819.964</v>
      </c>
      <c r="BF47" s="1759">
        <v>44077.29</v>
      </c>
      <c r="BG47" s="1776"/>
      <c r="BH47" s="1776"/>
      <c r="BI47" s="1776"/>
      <c r="BJ47" s="1776"/>
      <c r="BK47" s="1776"/>
      <c r="BL47" s="1776"/>
      <c r="BM47" s="1776"/>
      <c r="BN47" s="1776"/>
      <c r="BO47" s="1776"/>
      <c r="BP47" s="1776"/>
      <c r="BQ47" s="1776"/>
      <c r="BR47" s="1776"/>
      <c r="BS47" s="1777"/>
      <c r="BT47" s="1776"/>
      <c r="BU47" s="1776"/>
      <c r="BV47" s="1776"/>
      <c r="BW47" s="1776"/>
      <c r="BX47" s="1776"/>
      <c r="BY47" s="1776"/>
      <c r="BZ47" s="1776"/>
      <c r="CA47" s="1776"/>
      <c r="CB47" s="1776"/>
      <c r="CC47" s="1776"/>
      <c r="CD47" s="1776"/>
      <c r="CE47" s="1776"/>
      <c r="CF47" s="1776"/>
      <c r="CG47" s="1776"/>
      <c r="CH47" s="1777"/>
      <c r="CI47" s="1777"/>
      <c r="CJ47" s="1777"/>
      <c r="CK47" s="1776"/>
      <c r="CL47" s="1776"/>
      <c r="CM47" s="1776"/>
      <c r="CN47" s="1776"/>
      <c r="CO47" s="1776"/>
      <c r="CP47" s="1776"/>
      <c r="CQ47" s="1776"/>
      <c r="CR47" s="1776"/>
      <c r="CS47" s="1776"/>
      <c r="CT47" s="1776"/>
      <c r="CU47" s="1776"/>
      <c r="CV47" s="1776"/>
      <c r="CW47" s="1776"/>
    </row>
    <row r="48" spans="7:101" ht="19.5" customHeight="1">
      <c r="H48" s="735" t="s">
        <v>298</v>
      </c>
      <c r="I48" s="735">
        <v>120.55399999999354</v>
      </c>
      <c r="J48" s="735">
        <v>108.54300000000076</v>
      </c>
      <c r="K48" s="735">
        <v>94.45400000000663</v>
      </c>
      <c r="L48" s="735">
        <v>70.160000000000579</v>
      </c>
      <c r="M48" s="735">
        <v>70.42000000000408</v>
      </c>
      <c r="N48" s="735">
        <v>69.551999999994592</v>
      </c>
      <c r="O48" s="735">
        <v>78.415999999997439</v>
      </c>
      <c r="P48" s="735">
        <v>71.415000000003786</v>
      </c>
      <c r="Q48" s="735">
        <v>72.759000000001109</v>
      </c>
      <c r="R48" s="735">
        <v>70.304000000000798</v>
      </c>
      <c r="S48" s="735">
        <v>59.8</v>
      </c>
      <c r="T48" s="735">
        <v>48.8</v>
      </c>
      <c r="U48" s="736">
        <v>2147.3000000000002</v>
      </c>
      <c r="V48" s="735">
        <v>2207.4</v>
      </c>
      <c r="W48" s="737">
        <v>2126.5</v>
      </c>
      <c r="X48" s="737">
        <v>1987.2</v>
      </c>
      <c r="Y48" s="737">
        <v>1940.6</v>
      </c>
      <c r="Z48" s="737">
        <v>1901.2</v>
      </c>
      <c r="AA48" s="737">
        <v>1855.6</v>
      </c>
      <c r="AB48" s="735">
        <v>1103.7</v>
      </c>
      <c r="AC48" s="735">
        <v>832.77800000000275</v>
      </c>
      <c r="AD48" s="735">
        <v>1630.9850000000181</v>
      </c>
      <c r="AE48" s="735">
        <v>2173.638999999981</v>
      </c>
      <c r="AF48" s="735">
        <v>3000.4859999999953</v>
      </c>
      <c r="AG48" s="735">
        <v>3977.3019999999842</v>
      </c>
      <c r="AH48" s="737">
        <v>4259.9920000000275</v>
      </c>
      <c r="AI48" s="737">
        <v>4533.1000000000004</v>
      </c>
      <c r="AJ48" s="737">
        <v>4512.1520000000137</v>
      </c>
      <c r="AK48" s="735">
        <v>4938.6369999999824</v>
      </c>
      <c r="AL48" s="735">
        <v>5253.0550000000312</v>
      </c>
      <c r="AM48" s="735">
        <v>5254.5440000000235</v>
      </c>
      <c r="AN48" s="735">
        <v>3790.5</v>
      </c>
      <c r="AO48" s="735">
        <v>7017.5330000000049</v>
      </c>
      <c r="AP48" s="737">
        <v>6961.0899999999938</v>
      </c>
      <c r="AQ48" s="737">
        <v>7767.1829999999927</v>
      </c>
      <c r="AR48" s="737">
        <v>7805.1010000000151</v>
      </c>
      <c r="AS48" s="735">
        <v>8104.9489999999669</v>
      </c>
      <c r="AT48" s="735">
        <v>7987.2410000000145</v>
      </c>
      <c r="AU48" s="1389">
        <v>8032.2940000000117</v>
      </c>
      <c r="AV48" s="737">
        <v>11203.854000000021</v>
      </c>
      <c r="AW48" s="1389">
        <v>12378.666934133998</v>
      </c>
      <c r="AX48" s="737">
        <v>13146.887544617004</v>
      </c>
      <c r="AY48" s="737">
        <v>13445.79874897996</v>
      </c>
      <c r="AZ48" s="1389">
        <v>13833.507949059025</v>
      </c>
      <c r="BA48" s="1389">
        <v>14169.567801802994</v>
      </c>
      <c r="BB48" s="1389">
        <v>15059.3</v>
      </c>
      <c r="BC48" s="1389">
        <v>16856.900000000001</v>
      </c>
      <c r="BD48" s="1389">
        <v>17985.434137894023</v>
      </c>
      <c r="BE48" s="1389">
        <v>21145.790826483</v>
      </c>
      <c r="BF48" s="738">
        <v>25209.644499999999</v>
      </c>
    </row>
    <row r="49" spans="8:58" ht="18" customHeight="1">
      <c r="H49" s="739"/>
      <c r="I49" s="179"/>
      <c r="J49" s="179"/>
      <c r="K49" s="179"/>
      <c r="L49" s="179"/>
      <c r="M49" s="179"/>
      <c r="N49" s="179"/>
      <c r="O49" s="179"/>
      <c r="P49" s="179"/>
      <c r="Q49" s="179"/>
      <c r="R49" s="179"/>
      <c r="S49" s="179"/>
      <c r="T49" s="179"/>
      <c r="U49" s="179"/>
      <c r="V49" s="179"/>
      <c r="W49" s="180"/>
      <c r="X49" s="180"/>
      <c r="Y49" s="180"/>
      <c r="Z49" s="180"/>
      <c r="AA49" s="180"/>
      <c r="AB49" s="179"/>
      <c r="AC49" s="179"/>
      <c r="AD49" s="179"/>
      <c r="AE49" s="179"/>
      <c r="AF49" s="179"/>
      <c r="AG49" s="179"/>
      <c r="AH49" s="180"/>
      <c r="AI49" s="180"/>
      <c r="AJ49" s="180"/>
      <c r="AK49" s="179"/>
      <c r="AL49" s="179"/>
      <c r="AM49" s="179"/>
      <c r="AN49" s="179"/>
      <c r="AO49" s="179"/>
      <c r="AP49" s="180"/>
      <c r="AQ49" s="179"/>
      <c r="AR49" s="180"/>
      <c r="AS49" s="179"/>
      <c r="AT49" s="179"/>
      <c r="AU49" s="179"/>
      <c r="AV49" s="179"/>
      <c r="AW49" s="179"/>
      <c r="AX49" s="179"/>
      <c r="AY49" s="179"/>
      <c r="AZ49" s="179"/>
      <c r="BA49" s="1480"/>
      <c r="BB49" s="179"/>
      <c r="BC49" s="179"/>
      <c r="BD49" s="179"/>
      <c r="BE49" s="1480"/>
      <c r="BF49" s="179"/>
    </row>
    <row r="50" spans="8:58" ht="18" customHeight="1">
      <c r="H50" s="264" t="s">
        <v>26</v>
      </c>
      <c r="I50" s="265"/>
      <c r="J50" s="265"/>
      <c r="K50" s="265"/>
      <c r="L50" s="265"/>
      <c r="M50" s="265"/>
      <c r="N50" s="265"/>
      <c r="O50" s="265"/>
      <c r="P50" s="265"/>
      <c r="Q50" s="265"/>
      <c r="R50" s="265"/>
      <c r="S50" s="265"/>
      <c r="T50" s="265"/>
      <c r="U50" s="265"/>
      <c r="V50" s="740"/>
      <c r="W50" s="741"/>
      <c r="X50" s="741"/>
      <c r="Y50" s="741"/>
      <c r="Z50" s="741"/>
      <c r="AA50" s="741"/>
      <c r="AB50" s="740"/>
      <c r="AC50" s="740"/>
      <c r="AD50" s="740"/>
      <c r="AE50" s="740"/>
      <c r="AF50" s="740"/>
      <c r="AG50" s="740"/>
      <c r="AH50" s="741"/>
      <c r="AI50" s="741"/>
      <c r="AJ50" s="741"/>
      <c r="AK50" s="740"/>
      <c r="AL50" s="740"/>
      <c r="AM50" s="740"/>
      <c r="AN50" s="740"/>
      <c r="AO50" s="740"/>
      <c r="AP50" s="741"/>
      <c r="AQ50" s="740"/>
      <c r="AR50" s="741"/>
      <c r="AS50" s="740"/>
      <c r="AT50" s="740"/>
      <c r="AU50" s="740"/>
      <c r="AV50" s="740"/>
      <c r="AW50" s="740"/>
      <c r="AX50" s="740"/>
      <c r="AY50" s="1560"/>
      <c r="AZ50" s="1560"/>
      <c r="BA50" s="1560"/>
      <c r="BB50" s="1560"/>
      <c r="BC50" s="1560"/>
      <c r="BD50" s="1560"/>
      <c r="BE50" s="1811"/>
      <c r="BF50" s="1560"/>
    </row>
    <row r="51" spans="8:58" ht="18" customHeight="1" thickBot="1">
      <c r="H51" s="267" t="s">
        <v>39</v>
      </c>
      <c r="I51" s="288" t="s">
        <v>160</v>
      </c>
      <c r="J51" s="288" t="s">
        <v>161</v>
      </c>
      <c r="K51" s="288" t="s">
        <v>162</v>
      </c>
      <c r="L51" s="288" t="s">
        <v>163</v>
      </c>
      <c r="M51" s="288" t="s">
        <v>164</v>
      </c>
      <c r="N51" s="288" t="s">
        <v>165</v>
      </c>
      <c r="O51" s="288" t="s">
        <v>166</v>
      </c>
      <c r="P51" s="288" t="s">
        <v>167</v>
      </c>
      <c r="Q51" s="288" t="s">
        <v>168</v>
      </c>
      <c r="R51" s="288" t="s">
        <v>169</v>
      </c>
      <c r="S51" s="288" t="s">
        <v>170</v>
      </c>
      <c r="T51" s="288" t="s">
        <v>338</v>
      </c>
      <c r="U51" s="288" t="s">
        <v>339</v>
      </c>
      <c r="V51" s="288" t="s">
        <v>173</v>
      </c>
      <c r="W51" s="288" t="s">
        <v>174</v>
      </c>
      <c r="X51" s="288" t="s">
        <v>175</v>
      </c>
      <c r="Y51" s="288" t="s">
        <v>396</v>
      </c>
      <c r="Z51" s="288" t="s">
        <v>407</v>
      </c>
      <c r="AA51" s="288" t="s">
        <v>602</v>
      </c>
      <c r="AB51" s="288" t="s">
        <v>603</v>
      </c>
      <c r="AC51" s="288" t="s">
        <v>408</v>
      </c>
      <c r="AD51" s="288" t="s">
        <v>181</v>
      </c>
      <c r="AE51" s="288" t="s">
        <v>182</v>
      </c>
      <c r="AF51" s="288" t="s">
        <v>341</v>
      </c>
      <c r="AG51" s="78" t="s">
        <v>342</v>
      </c>
      <c r="AH51" s="78" t="s">
        <v>604</v>
      </c>
      <c r="AI51" s="78" t="s">
        <v>186</v>
      </c>
      <c r="AJ51" s="81" t="s">
        <v>187</v>
      </c>
      <c r="AK51" s="81" t="s">
        <v>345</v>
      </c>
      <c r="AL51" s="81" t="s">
        <v>346</v>
      </c>
      <c r="AM51" s="81" t="s">
        <v>347</v>
      </c>
      <c r="AN51" s="81" t="s">
        <v>398</v>
      </c>
      <c r="AO51" s="81" t="s">
        <v>192</v>
      </c>
      <c r="AP51" s="81" t="s">
        <v>193</v>
      </c>
      <c r="AQ51" s="81" t="s">
        <v>194</v>
      </c>
      <c r="AR51" s="81" t="s">
        <v>195</v>
      </c>
      <c r="AS51" s="81" t="str">
        <f t="shared" ref="AS51:BB51" si="0">AS9</f>
        <v>1Q23</v>
      </c>
      <c r="AT51" s="81" t="str">
        <f t="shared" si="0"/>
        <v>2Q23</v>
      </c>
      <c r="AU51" s="81" t="str">
        <f t="shared" si="0"/>
        <v>3Q23</v>
      </c>
      <c r="AV51" s="81" t="str">
        <f t="shared" si="0"/>
        <v>4Q23</v>
      </c>
      <c r="AW51" s="81" t="str">
        <f t="shared" si="0"/>
        <v>1Q24</v>
      </c>
      <c r="AX51" s="81" t="str">
        <f t="shared" si="0"/>
        <v>2Q24</v>
      </c>
      <c r="AY51" s="81" t="str">
        <f t="shared" si="0"/>
        <v>3Q24</v>
      </c>
      <c r="AZ51" s="81" t="str">
        <f t="shared" si="0"/>
        <v>4Q24</v>
      </c>
      <c r="BA51" s="81" t="str">
        <f t="shared" si="0"/>
        <v>1Q25</v>
      </c>
      <c r="BB51" s="81" t="str">
        <f t="shared" si="0"/>
        <v>2Q25</v>
      </c>
      <c r="BC51" s="81" t="s">
        <v>855</v>
      </c>
      <c r="BD51" s="81" t="s">
        <v>863</v>
      </c>
      <c r="BE51" s="1806" t="str">
        <f>BE9</f>
        <v>1Q26</v>
      </c>
      <c r="BF51" s="81" t="str">
        <f>BF9</f>
        <v xml:space="preserve">2Q26(E) </v>
      </c>
    </row>
    <row r="52" spans="8:58" ht="18" customHeight="1">
      <c r="H52" s="567" t="s">
        <v>605</v>
      </c>
      <c r="I52" s="568">
        <v>4.2666235249530127</v>
      </c>
      <c r="J52" s="568">
        <v>3.7738352458421089</v>
      </c>
      <c r="K52" s="568">
        <v>3.8295569813501422</v>
      </c>
      <c r="L52" s="568">
        <v>3.2467710705477404</v>
      </c>
      <c r="M52" s="568">
        <v>4.5858928571428574</v>
      </c>
      <c r="N52" s="568">
        <v>4.8030319940476192</v>
      </c>
      <c r="O52" s="568">
        <v>4.5586681547619055</v>
      </c>
      <c r="P52" s="568">
        <v>4.19944568452381</v>
      </c>
      <c r="Q52" s="568">
        <v>8.0751636904761916</v>
      </c>
      <c r="R52" s="568">
        <v>9.1610267857142809</v>
      </c>
      <c r="S52" s="742">
        <v>10.016220238095238</v>
      </c>
      <c r="T52" s="742">
        <v>14.717304595339284</v>
      </c>
      <c r="U52" s="742">
        <v>15.078217568051404</v>
      </c>
      <c r="V52" s="743">
        <v>14.958004608875919</v>
      </c>
      <c r="W52" s="744">
        <v>15.440915178571428</v>
      </c>
      <c r="X52" s="744">
        <v>16.09</v>
      </c>
      <c r="Y52" s="744">
        <v>15.941000000000001</v>
      </c>
      <c r="Z52" s="744">
        <v>15.035</v>
      </c>
      <c r="AA52" s="744">
        <v>14.509</v>
      </c>
      <c r="AB52" s="743">
        <v>12.875999999999999</v>
      </c>
      <c r="AC52" s="743">
        <v>11.655599752717153</v>
      </c>
      <c r="AD52" s="743">
        <v>12.994291108729119</v>
      </c>
      <c r="AE52" s="743">
        <v>14.022803917352961</v>
      </c>
      <c r="AF52" s="743">
        <v>11.99</v>
      </c>
      <c r="AG52" s="745">
        <v>8.9700000000000006</v>
      </c>
      <c r="AH52" s="743">
        <v>10.62</v>
      </c>
      <c r="AI52" s="743">
        <v>12.19</v>
      </c>
      <c r="AJ52" s="744">
        <v>14.741400000000001</v>
      </c>
      <c r="AK52" s="743">
        <v>15.44</v>
      </c>
      <c r="AL52" s="743">
        <v>14.73</v>
      </c>
      <c r="AM52" s="743">
        <v>13.68</v>
      </c>
      <c r="AN52" s="743">
        <v>14.223000000000001</v>
      </c>
      <c r="AO52" s="743">
        <v>13.508134436609426</v>
      </c>
      <c r="AP52" s="744">
        <v>13.263</v>
      </c>
      <c r="AQ52" s="744">
        <v>14.151999999999999</v>
      </c>
      <c r="AR52" s="744">
        <v>14.147</v>
      </c>
      <c r="AS52" s="743">
        <v>13.885999999999999</v>
      </c>
      <c r="AT52" s="743">
        <v>14.922909966287699</v>
      </c>
      <c r="AU52" s="743">
        <v>15.1790349140804</v>
      </c>
      <c r="AV52" s="744">
        <v>15.8209</v>
      </c>
      <c r="AW52" s="743">
        <v>17.273</v>
      </c>
      <c r="AX52" s="744">
        <v>16.673566805914898</v>
      </c>
      <c r="AY52" s="744">
        <v>17.524999999999999</v>
      </c>
      <c r="AZ52" s="744">
        <v>16.545000000000002</v>
      </c>
      <c r="BA52" s="744">
        <v>17.413</v>
      </c>
      <c r="BB52" s="743">
        <v>18.087</v>
      </c>
      <c r="BC52" s="743">
        <v>19.139110289110757</v>
      </c>
      <c r="BD52" s="743">
        <v>14.420999999999999</v>
      </c>
      <c r="BE52" s="743">
        <v>21.890999999999998</v>
      </c>
      <c r="BF52" s="1701">
        <v>22.308435301312098</v>
      </c>
    </row>
    <row r="53" spans="8:58" ht="18" customHeight="1">
      <c r="H53" s="746" t="s">
        <v>606</v>
      </c>
      <c r="I53" s="90">
        <v>1654.8910000000001</v>
      </c>
      <c r="J53" s="90">
        <v>1662.7819999999999</v>
      </c>
      <c r="K53" s="90">
        <v>1868.797</v>
      </c>
      <c r="L53" s="90">
        <v>1923.319</v>
      </c>
      <c r="M53" s="90">
        <v>1779.5220000000002</v>
      </c>
      <c r="N53" s="90">
        <v>1824.846</v>
      </c>
      <c r="O53" s="90">
        <v>1814.7909999999999</v>
      </c>
      <c r="P53" s="90">
        <v>1814.7840000000001</v>
      </c>
      <c r="Q53" s="90">
        <v>1848.4069999999999</v>
      </c>
      <c r="R53" s="90">
        <v>1983.0849999999998</v>
      </c>
      <c r="S53" s="90">
        <v>2101.0230000000001</v>
      </c>
      <c r="T53" s="90">
        <v>2844.1638214006166</v>
      </c>
      <c r="U53" s="747">
        <v>2925.7380000000003</v>
      </c>
      <c r="V53" s="90">
        <v>2962.4065803263857</v>
      </c>
      <c r="W53" s="91">
        <v>3021.0410000000002</v>
      </c>
      <c r="X53" s="91">
        <v>3210.7</v>
      </c>
      <c r="Y53" s="91">
        <v>3108.8</v>
      </c>
      <c r="Z53" s="91">
        <v>3080</v>
      </c>
      <c r="AA53" s="91">
        <v>3086.2</v>
      </c>
      <c r="AB53" s="90">
        <v>2970</v>
      </c>
      <c r="AC53" s="90">
        <v>2809.7472255552002</v>
      </c>
      <c r="AD53" s="90">
        <v>3077.3592049939994</v>
      </c>
      <c r="AE53" s="90">
        <v>3288.6187354027998</v>
      </c>
      <c r="AF53" s="90">
        <v>3170.4229024108163</v>
      </c>
      <c r="AG53" s="90">
        <v>2960.3426689168164</v>
      </c>
      <c r="AH53" s="91">
        <v>3172.2669999999998</v>
      </c>
      <c r="AI53" s="91">
        <v>3393.8850571522153</v>
      </c>
      <c r="AJ53" s="91">
        <v>3656.3406175177997</v>
      </c>
      <c r="AK53" s="90">
        <v>3741.5866895989998</v>
      </c>
      <c r="AL53" s="90">
        <v>3779</v>
      </c>
      <c r="AM53" s="90">
        <v>3768</v>
      </c>
      <c r="AN53" s="90">
        <v>3981.5</v>
      </c>
      <c r="AO53" s="90">
        <v>4216.9353790988998</v>
      </c>
      <c r="AP53" s="91">
        <v>4346.3469565190999</v>
      </c>
      <c r="AQ53" s="91">
        <v>4526.0501710986</v>
      </c>
      <c r="AR53" s="91">
        <v>4554.1840000000002</v>
      </c>
      <c r="AS53" s="90">
        <v>4619.7485307622001</v>
      </c>
      <c r="AT53" s="90">
        <v>4792.7069138574998</v>
      </c>
      <c r="AU53" s="1348">
        <v>4837.1641852367002</v>
      </c>
      <c r="AV53" s="91">
        <v>5057.8397875142</v>
      </c>
      <c r="AW53" s="1348">
        <v>5188.7277600608122</v>
      </c>
      <c r="AX53" s="91">
        <v>5168.0420163547997</v>
      </c>
      <c r="AY53" s="91">
        <v>5464.3941359312003</v>
      </c>
      <c r="AZ53" s="1348">
        <v>5396.6458757228729</v>
      </c>
      <c r="BA53" s="1348">
        <v>5321.1</v>
      </c>
      <c r="BB53" s="1348">
        <v>5446.7936914933571</v>
      </c>
      <c r="BC53" s="1348">
        <v>5670.6746574293438</v>
      </c>
      <c r="BD53" s="1348">
        <v>5140.1807486301059</v>
      </c>
      <c r="BE53" s="1348">
        <v>6145.4767494688194</v>
      </c>
      <c r="BF53" s="445">
        <v>6294.8009507924462</v>
      </c>
    </row>
    <row r="54" spans="8:58" ht="18" customHeight="1">
      <c r="H54" s="83" t="s">
        <v>607</v>
      </c>
      <c r="I54" s="83">
        <v>387.86900000000003</v>
      </c>
      <c r="J54" s="83">
        <v>440.608</v>
      </c>
      <c r="K54" s="83">
        <v>487.99300000000005</v>
      </c>
      <c r="L54" s="83">
        <v>592.37900000000002</v>
      </c>
      <c r="M54" s="83">
        <v>546.83400000000006</v>
      </c>
      <c r="N54" s="83">
        <v>533.79099999999994</v>
      </c>
      <c r="O54" s="83">
        <v>589.42100000000005</v>
      </c>
      <c r="P54" s="83">
        <v>685.97299999999996</v>
      </c>
      <c r="Q54" s="83">
        <v>763.10500000000002</v>
      </c>
      <c r="R54" s="83">
        <v>751.84300000000007</v>
      </c>
      <c r="S54" s="83">
        <v>754.84300000000007</v>
      </c>
      <c r="T54" s="83">
        <v>866.15808378701695</v>
      </c>
      <c r="U54" s="748">
        <v>899.22500000000002</v>
      </c>
      <c r="V54" s="83">
        <v>952.05076089346255</v>
      </c>
      <c r="W54" s="84">
        <v>945.78200000000004</v>
      </c>
      <c r="X54" s="84">
        <v>1048.2</v>
      </c>
      <c r="Y54" s="84">
        <v>966.3</v>
      </c>
      <c r="Z54" s="84">
        <v>1059.3</v>
      </c>
      <c r="AA54" s="84">
        <v>1136.2</v>
      </c>
      <c r="AB54" s="83">
        <v>1239.5</v>
      </c>
      <c r="AC54" s="83">
        <v>1245.2743487467403</v>
      </c>
      <c r="AD54" s="83">
        <v>1333.2004809248335</v>
      </c>
      <c r="AE54" s="83">
        <v>1406.4078795960986</v>
      </c>
      <c r="AF54" s="83">
        <v>1561.4100458188307</v>
      </c>
      <c r="AG54" s="83">
        <v>1756.3457937812952</v>
      </c>
      <c r="AH54" s="84">
        <v>1746.615</v>
      </c>
      <c r="AI54" s="84">
        <v>1757.54170557</v>
      </c>
      <c r="AJ54" s="84">
        <v>1677.671301514164</v>
      </c>
      <c r="AK54" s="83">
        <v>1669.0651232</v>
      </c>
      <c r="AL54" s="83">
        <v>1801</v>
      </c>
      <c r="AM54" s="83">
        <v>1931</v>
      </c>
      <c r="AN54" s="83">
        <v>2072.4</v>
      </c>
      <c r="AO54" s="83">
        <v>2403.8060343449997</v>
      </c>
      <c r="AP54" s="84">
        <v>2566.069675903901</v>
      </c>
      <c r="AQ54" s="84">
        <v>2626.5230569773298</v>
      </c>
      <c r="AR54" s="84">
        <v>2655.2489999999998</v>
      </c>
      <c r="AS54" s="83">
        <v>2755.8610621428552</v>
      </c>
      <c r="AT54" s="83">
        <v>2789.6793236325298</v>
      </c>
      <c r="AU54" s="1370">
        <v>2800.6711114905602</v>
      </c>
      <c r="AV54" s="84">
        <v>2934.2762383923209</v>
      </c>
      <c r="AW54" s="1370">
        <v>2870.1707305786613</v>
      </c>
      <c r="AX54" s="84">
        <v>2930.0325118308774</v>
      </c>
      <c r="AY54" s="84">
        <v>3112.4847725564832</v>
      </c>
      <c r="AZ54" s="1370">
        <v>3175.9578531599113</v>
      </c>
      <c r="BA54" s="1370">
        <v>2983.9</v>
      </c>
      <c r="BB54" s="1370">
        <v>3006.3395095898145</v>
      </c>
      <c r="BC54" s="1370">
        <v>3074.9328244686981</v>
      </c>
      <c r="BD54" s="1370">
        <v>3184.2856947648443</v>
      </c>
      <c r="BE54" s="1370">
        <v>3176.5548891069175</v>
      </c>
      <c r="BF54" s="623">
        <v>3269.2194130519929</v>
      </c>
    </row>
    <row r="55" spans="8:58" ht="18" customHeight="1">
      <c r="H55" s="128" t="s">
        <v>608</v>
      </c>
      <c r="I55" s="128">
        <v>268.8</v>
      </c>
      <c r="J55" s="128">
        <v>268.8</v>
      </c>
      <c r="K55" s="128">
        <v>268.8</v>
      </c>
      <c r="L55" s="128">
        <v>268.8</v>
      </c>
      <c r="M55" s="128">
        <v>268.8</v>
      </c>
      <c r="N55" s="128">
        <v>268.8</v>
      </c>
      <c r="O55" s="128">
        <v>268.8</v>
      </c>
      <c r="P55" s="128">
        <v>268.8</v>
      </c>
      <c r="Q55" s="128">
        <v>134.4</v>
      </c>
      <c r="R55" s="128">
        <v>134.4</v>
      </c>
      <c r="S55" s="128">
        <v>134.4</v>
      </c>
      <c r="T55" s="128">
        <v>134.4</v>
      </c>
      <c r="U55" s="749">
        <v>134.4</v>
      </c>
      <c r="V55" s="128">
        <v>134.4</v>
      </c>
      <c r="W55" s="129">
        <v>134.4</v>
      </c>
      <c r="X55" s="129">
        <v>134.4</v>
      </c>
      <c r="Y55" s="129">
        <v>134.4</v>
      </c>
      <c r="Z55" s="129">
        <v>134.4</v>
      </c>
      <c r="AA55" s="129">
        <v>134.4</v>
      </c>
      <c r="AB55" s="128">
        <v>134.4</v>
      </c>
      <c r="AC55" s="128">
        <v>134.22499999999999</v>
      </c>
      <c r="AD55" s="128">
        <v>134.22499999999999</v>
      </c>
      <c r="AE55" s="128">
        <v>134.22499999999999</v>
      </c>
      <c r="AF55" s="128">
        <v>134.22499999999999</v>
      </c>
      <c r="AG55" s="128">
        <v>134.22499999999999</v>
      </c>
      <c r="AH55" s="129">
        <v>134.22499999999999</v>
      </c>
      <c r="AI55" s="129">
        <v>134.22499999999999</v>
      </c>
      <c r="AJ55" s="129">
        <v>134.22499999999999</v>
      </c>
      <c r="AK55" s="128">
        <v>134.22499999999999</v>
      </c>
      <c r="AL55" s="128">
        <v>134.22499999999999</v>
      </c>
      <c r="AM55" s="128">
        <v>134.19999999999999</v>
      </c>
      <c r="AN55" s="128">
        <v>134.19999999999999</v>
      </c>
      <c r="AO55" s="128">
        <v>134.19999999999999</v>
      </c>
      <c r="AP55" s="129">
        <v>134.19999999999999</v>
      </c>
      <c r="AQ55" s="129">
        <v>134.19999999999999</v>
      </c>
      <c r="AR55" s="129">
        <v>134.19999999999999</v>
      </c>
      <c r="AS55" s="128">
        <v>134.19999999999999</v>
      </c>
      <c r="AT55" s="128">
        <v>134.19999999999999</v>
      </c>
      <c r="AU55" s="1373">
        <v>134.19999999999999</v>
      </c>
      <c r="AV55" s="129">
        <v>134.19999999999999</v>
      </c>
      <c r="AW55" s="1373">
        <v>134.19999999999999</v>
      </c>
      <c r="AX55" s="129">
        <v>134.19999999999999</v>
      </c>
      <c r="AY55" s="129">
        <v>134.19999999999999</v>
      </c>
      <c r="AZ55" s="1373">
        <v>134.22499999999999</v>
      </c>
      <c r="BA55" s="1373">
        <v>134.19999999999999</v>
      </c>
      <c r="BB55" s="1373">
        <v>134.19999999999999</v>
      </c>
      <c r="BC55" s="1373">
        <v>135.62499999999997</v>
      </c>
      <c r="BD55" s="1373">
        <v>135.62499999999997</v>
      </c>
      <c r="BE55" s="1785">
        <v>135.62499999999997</v>
      </c>
      <c r="BF55" s="624">
        <v>135.62499999999997</v>
      </c>
    </row>
  </sheetData>
  <mergeCells count="14">
    <mergeCell ref="C27:E27"/>
    <mergeCell ref="C29:E29"/>
    <mergeCell ref="D19:F19"/>
    <mergeCell ref="D17:E17"/>
    <mergeCell ref="D18:E18"/>
    <mergeCell ref="C21:E21"/>
    <mergeCell ref="C23:E23"/>
    <mergeCell ref="C25:E25"/>
    <mergeCell ref="C16:E16"/>
    <mergeCell ref="B4:E4"/>
    <mergeCell ref="C8:E8"/>
    <mergeCell ref="C10:E10"/>
    <mergeCell ref="C12:E12"/>
    <mergeCell ref="C14:E14"/>
  </mergeCells>
  <phoneticPr fontId="3" type="noConversion"/>
  <hyperlinks>
    <hyperlink ref="C12" location="G_IS!A1" display="KB Financial Group" xr:uid="{00000000-0004-0000-1E00-000000000000}"/>
    <hyperlink ref="C14" location="B_IS!A1" display="KB Kookmin Bank" xr:uid="{00000000-0004-0000-1E00-000001000000}"/>
    <hyperlink ref="C16" location="S_IS!A1" display="KB Securities" xr:uid="{00000000-0004-0000-1E00-000002000000}"/>
    <hyperlink ref="C10" location="Hightlights!A1" display="Highlights" xr:uid="{00000000-0004-0000-1E00-000003000000}"/>
    <hyperlink ref="C10:E10" location="'Financial Highlights'!A1" display="Finanial Highlights" xr:uid="{00000000-0004-0000-1E00-000004000000}"/>
    <hyperlink ref="C23" location="C_IS!A1" display="KB Kookmin Card" xr:uid="{00000000-0004-0000-1E00-000005000000}"/>
    <hyperlink ref="C27" location="Other_IS!A1" display="Other Subsidiaries" xr:uid="{00000000-0004-0000-1E00-000006000000}"/>
    <hyperlink ref="C29" location="Contacts!A1" display="Contacts" xr:uid="{00000000-0004-0000-1E00-000007000000}"/>
    <hyperlink ref="C21" location="I_Key!A1" display="KB Insurance" xr:uid="{00000000-0004-0000-1E00-000008000000}"/>
    <hyperlink ref="C25:E25" location="L_IS!A1" display="KB Life Insurance" xr:uid="{00000000-0004-0000-1E00-000009000000}"/>
    <hyperlink ref="D17:E17" location="S_IS!A1" display="Condensed Income Statement" xr:uid="{00000000-0004-0000-1E00-00000A000000}"/>
    <hyperlink ref="D18:E18" location="S_BS!A1" display="Condensed Balance Sheet" xr:uid="{00000000-0004-0000-1E00-00000B000000}"/>
    <hyperlink ref="C8:E8" location="Disclaimer!A1" display="Disclaimer" xr:uid="{00000000-0004-0000-1E00-00000C000000}"/>
    <hyperlink ref="C21:E21" location="I_IS!A1" display="KB Insurance" xr:uid="{00000000-0004-0000-1E00-00000D000000}"/>
  </hyperlinks>
  <pageMargins left="0.39370078740157483" right="0.39370078740157483" top="0.47244094488188981" bottom="0.47244094488188981" header="0.31496062992125984" footer="0.31496062992125984"/>
  <pageSetup paperSize="9" scale="49" fitToHeight="0" orientation="landscape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B1:AV94"/>
  <sheetViews>
    <sheetView showGridLines="0" view="pageBreakPreview" zoomScale="85" zoomScaleNormal="70" zoomScaleSheetLayoutView="85" workbookViewId="0">
      <selection activeCell="Q21" sqref="Q21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14" width="13.75" style="38" hidden="1" customWidth="1"/>
    <col min="15" max="15" width="13.75" style="48" hidden="1" customWidth="1"/>
    <col min="16" max="29" width="13.75" style="38" hidden="1" customWidth="1"/>
    <col min="30" max="32" width="13.75" style="48" hidden="1" customWidth="1"/>
    <col min="33" max="36" width="17.375" style="38" hidden="1" customWidth="1"/>
    <col min="37" max="37" width="15.125" style="38" hidden="1" customWidth="1"/>
    <col min="38" max="42" width="15.125" style="38" customWidth="1"/>
    <col min="43" max="43" width="15.125" style="1728" customWidth="1"/>
    <col min="44" max="44" width="15.125" style="38" customWidth="1"/>
    <col min="45" max="45" width="15.125" style="1776" customWidth="1"/>
    <col min="46" max="46" width="15.125" style="38" customWidth="1"/>
    <col min="47" max="16384" width="10.75" style="38"/>
  </cols>
  <sheetData>
    <row r="1" spans="2:47" ht="5.25" customHeight="1"/>
    <row r="2" spans="2:47" ht="28.5" customHeight="1">
      <c r="H2" s="39"/>
      <c r="I2" s="224"/>
    </row>
    <row r="3" spans="2:47" ht="3" customHeight="1">
      <c r="H3" s="40"/>
    </row>
    <row r="4" spans="2:47" ht="30" customHeight="1">
      <c r="B4" s="1879" t="s">
        <v>31</v>
      </c>
      <c r="C4" s="1879"/>
      <c r="D4" s="1879"/>
      <c r="E4" s="1879"/>
      <c r="F4" s="183"/>
      <c r="G4" s="42"/>
      <c r="H4" s="64" t="s">
        <v>9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</row>
    <row r="5" spans="2:47" ht="18" customHeight="1">
      <c r="B5" s="44"/>
      <c r="C5" s="44"/>
      <c r="D5" s="44"/>
      <c r="E5" s="44"/>
      <c r="F5" s="44"/>
      <c r="O5" s="38"/>
      <c r="AB5" s="69"/>
      <c r="AC5" s="69"/>
      <c r="AD5" s="69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</row>
    <row r="6" spans="2:47" ht="3" customHeight="1" thickBot="1">
      <c r="H6" s="40"/>
    </row>
    <row r="7" spans="2:47" ht="12" customHeight="1" thickTop="1">
      <c r="B7" s="185"/>
      <c r="C7" s="67"/>
      <c r="D7" s="67"/>
      <c r="E7" s="68"/>
      <c r="H7" s="48"/>
      <c r="I7" s="48"/>
      <c r="J7" s="48"/>
      <c r="K7" s="48"/>
      <c r="L7" s="48"/>
      <c r="M7" s="48"/>
      <c r="N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225"/>
      <c r="AC7" s="225"/>
      <c r="AD7" s="225"/>
      <c r="AE7" s="226"/>
      <c r="AF7" s="226"/>
      <c r="AG7" s="226"/>
      <c r="AH7" s="226"/>
      <c r="AI7" s="226"/>
      <c r="AJ7" s="226"/>
      <c r="AK7" s="226"/>
      <c r="AL7" s="226"/>
      <c r="AM7" s="226"/>
      <c r="AN7" s="226"/>
      <c r="AO7" s="226"/>
      <c r="AP7" s="226"/>
      <c r="AQ7" s="226"/>
      <c r="AR7" s="226"/>
      <c r="AS7" s="226"/>
      <c r="AT7" s="226"/>
    </row>
    <row r="8" spans="2:47" ht="19.5" customHeight="1" thickBot="1">
      <c r="B8" s="74"/>
      <c r="C8" s="1875" t="s">
        <v>2</v>
      </c>
      <c r="D8" s="1875"/>
      <c r="E8" s="1876"/>
      <c r="F8" s="56"/>
      <c r="H8" s="77" t="s">
        <v>39</v>
      </c>
      <c r="I8" s="78" t="s">
        <v>60</v>
      </c>
      <c r="J8" s="78" t="s">
        <v>61</v>
      </c>
      <c r="K8" s="78" t="s">
        <v>62</v>
      </c>
      <c r="L8" s="78" t="s">
        <v>63</v>
      </c>
      <c r="M8" s="78" t="s">
        <v>64</v>
      </c>
      <c r="N8" s="78" t="s">
        <v>65</v>
      </c>
      <c r="O8" s="78" t="s">
        <v>66</v>
      </c>
      <c r="P8" s="78" t="s">
        <v>67</v>
      </c>
      <c r="Q8" s="78" t="s">
        <v>68</v>
      </c>
      <c r="R8" s="78" t="s">
        <v>69</v>
      </c>
      <c r="S8" s="78" t="s">
        <v>70</v>
      </c>
      <c r="T8" s="78" t="s">
        <v>71</v>
      </c>
      <c r="U8" s="78" t="s">
        <v>72</v>
      </c>
      <c r="V8" s="78" t="s">
        <v>73</v>
      </c>
      <c r="W8" s="78" t="s">
        <v>74</v>
      </c>
      <c r="X8" s="81" t="s">
        <v>75</v>
      </c>
      <c r="Y8" s="81" t="s">
        <v>76</v>
      </c>
      <c r="Z8" s="81" t="s">
        <v>77</v>
      </c>
      <c r="AA8" s="81" t="s">
        <v>78</v>
      </c>
      <c r="AB8" s="81" t="s">
        <v>79</v>
      </c>
      <c r="AC8" s="81" t="s">
        <v>80</v>
      </c>
      <c r="AD8" s="81" t="s">
        <v>81</v>
      </c>
      <c r="AE8" s="81" t="s">
        <v>82</v>
      </c>
      <c r="AF8" s="81" t="s">
        <v>83</v>
      </c>
      <c r="AG8" s="81" t="s">
        <v>84</v>
      </c>
      <c r="AH8" s="81" t="s">
        <v>85</v>
      </c>
      <c r="AI8" s="81" t="s">
        <v>783</v>
      </c>
      <c r="AJ8" s="81" t="s">
        <v>793</v>
      </c>
      <c r="AK8" s="81" t="s">
        <v>797</v>
      </c>
      <c r="AL8" s="81" t="s">
        <v>805</v>
      </c>
      <c r="AM8" s="81" t="s">
        <v>815</v>
      </c>
      <c r="AN8" s="81" t="s">
        <v>822</v>
      </c>
      <c r="AO8" s="81" t="s">
        <v>835</v>
      </c>
      <c r="AP8" s="81" t="s">
        <v>837</v>
      </c>
      <c r="AQ8" s="81" t="s">
        <v>855</v>
      </c>
      <c r="AR8" s="81" t="s">
        <v>863</v>
      </c>
      <c r="AS8" s="1778" t="s">
        <v>900</v>
      </c>
      <c r="AT8" s="1778" t="s">
        <v>890</v>
      </c>
    </row>
    <row r="9" spans="2:47" ht="19.5" customHeight="1">
      <c r="B9" s="71"/>
      <c r="C9" s="75"/>
      <c r="D9" s="75"/>
      <c r="E9" s="76"/>
      <c r="F9" s="75"/>
      <c r="H9" s="3" t="s">
        <v>609</v>
      </c>
      <c r="I9" s="106"/>
      <c r="J9" s="83">
        <v>151.6</v>
      </c>
      <c r="K9" s="84">
        <v>152.1</v>
      </c>
      <c r="L9" s="84">
        <v>161.6</v>
      </c>
      <c r="M9" s="84">
        <v>145.6</v>
      </c>
      <c r="N9" s="84">
        <v>155.5</v>
      </c>
      <c r="O9" s="84">
        <v>156.5</v>
      </c>
      <c r="P9" s="83">
        <v>158.60000000000002</v>
      </c>
      <c r="Q9" s="83">
        <v>153.30000000000001</v>
      </c>
      <c r="R9" s="83">
        <v>155.30000000000001</v>
      </c>
      <c r="S9" s="83">
        <v>156.19999999999999</v>
      </c>
      <c r="T9" s="83">
        <v>151.6</v>
      </c>
      <c r="U9" s="192">
        <v>154.4</v>
      </c>
      <c r="V9" s="193">
        <v>152.29999999999998</v>
      </c>
      <c r="W9" s="193">
        <v>157.80000000000001</v>
      </c>
      <c r="X9" s="193">
        <v>151.5</v>
      </c>
      <c r="Y9" s="192">
        <v>153.4</v>
      </c>
      <c r="Z9" s="192">
        <v>154.29999999999998</v>
      </c>
      <c r="AA9" s="192">
        <v>157.80000000000001</v>
      </c>
      <c r="AB9" s="192">
        <v>159.69999999999999</v>
      </c>
      <c r="AC9" s="192">
        <v>-28</v>
      </c>
      <c r="AD9" s="193">
        <v>-16.600000000000001</v>
      </c>
      <c r="AE9" s="193">
        <v>-16.799999999999997</v>
      </c>
      <c r="AF9" s="193">
        <v>-64.5</v>
      </c>
      <c r="AG9" s="192">
        <v>-63.4</v>
      </c>
      <c r="AH9" s="192">
        <v>-40.700000000000003</v>
      </c>
      <c r="AI9" s="1322">
        <v>-31.6</v>
      </c>
      <c r="AJ9" s="193">
        <v>-84</v>
      </c>
      <c r="AK9" s="1322">
        <v>-25.5</v>
      </c>
      <c r="AL9" s="193">
        <v>-13.100000000000001</v>
      </c>
      <c r="AM9" s="193">
        <v>-1.2999999999999972</v>
      </c>
      <c r="AN9" s="1322">
        <v>12.599999999999998</v>
      </c>
      <c r="AO9" s="1322">
        <v>-10.9</v>
      </c>
      <c r="AP9" s="1322">
        <v>-5.8</v>
      </c>
      <c r="AQ9" s="1322">
        <v>0.39999999999999858</v>
      </c>
      <c r="AR9" s="1322">
        <v>4</v>
      </c>
      <c r="AS9" s="1322">
        <v>-20.6</v>
      </c>
      <c r="AT9" s="195">
        <v>-16.100000000000001</v>
      </c>
      <c r="AU9" s="83"/>
    </row>
    <row r="10" spans="2:47" ht="19.5" customHeight="1">
      <c r="B10" s="74"/>
      <c r="C10" s="1875" t="s">
        <v>36</v>
      </c>
      <c r="D10" s="1875"/>
      <c r="E10" s="1876"/>
      <c r="F10" s="56"/>
      <c r="H10" s="207" t="s">
        <v>610</v>
      </c>
      <c r="I10" s="106"/>
      <c r="J10" s="83">
        <v>-31.2</v>
      </c>
      <c r="K10" s="84">
        <v>-31.6</v>
      </c>
      <c r="L10" s="84">
        <v>-35</v>
      </c>
      <c r="M10" s="84">
        <v>-34.5</v>
      </c>
      <c r="N10" s="84">
        <v>-36.6</v>
      </c>
      <c r="O10" s="84">
        <v>-36.200000000000003</v>
      </c>
      <c r="P10" s="83">
        <v>-39.700000000000003</v>
      </c>
      <c r="Q10" s="83">
        <v>-38.4</v>
      </c>
      <c r="R10" s="83">
        <v>-38.299999999999997</v>
      </c>
      <c r="S10" s="83">
        <v>-37.700000000000003</v>
      </c>
      <c r="T10" s="83">
        <v>-38.200000000000003</v>
      </c>
      <c r="U10" s="192">
        <v>-40.700000000000003</v>
      </c>
      <c r="V10" s="193">
        <v>-44.2</v>
      </c>
      <c r="W10" s="193">
        <v>-42.799999999999983</v>
      </c>
      <c r="X10" s="193">
        <v>-43.5</v>
      </c>
      <c r="Y10" s="192">
        <v>-41.3</v>
      </c>
      <c r="Z10" s="192">
        <v>-42.5</v>
      </c>
      <c r="AA10" s="192">
        <v>-44.5</v>
      </c>
      <c r="AB10" s="192">
        <v>-45</v>
      </c>
      <c r="AC10" s="192">
        <v>-7.1</v>
      </c>
      <c r="AD10" s="193">
        <v>-7.5</v>
      </c>
      <c r="AE10" s="193">
        <v>-5.0000000000000018</v>
      </c>
      <c r="AF10" s="193">
        <v>-6.7999999999999972</v>
      </c>
      <c r="AG10" s="192">
        <v>-5.5</v>
      </c>
      <c r="AH10" s="192">
        <v>-7.8</v>
      </c>
      <c r="AI10" s="1322">
        <v>-10.3</v>
      </c>
      <c r="AJ10" s="193">
        <v>-10.9</v>
      </c>
      <c r="AK10" s="1322">
        <v>-8.8000000000000007</v>
      </c>
      <c r="AL10" s="193">
        <v>-8.5</v>
      </c>
      <c r="AM10" s="193">
        <v>-10.8</v>
      </c>
      <c r="AN10" s="1322">
        <v>-7.3999999999999986</v>
      </c>
      <c r="AO10" s="1322">
        <v>-10.7</v>
      </c>
      <c r="AP10" s="1322">
        <v>-9.6</v>
      </c>
      <c r="AQ10" s="1322">
        <v>-8.3999999999999986</v>
      </c>
      <c r="AR10" s="1322">
        <v>-8.5</v>
      </c>
      <c r="AS10" s="1322">
        <v>-6.4</v>
      </c>
      <c r="AT10" s="195">
        <v>-10.1</v>
      </c>
      <c r="AU10" s="83"/>
    </row>
    <row r="11" spans="2:47" ht="19.5" customHeight="1">
      <c r="B11" s="74"/>
      <c r="C11" s="89"/>
      <c r="D11" s="75"/>
      <c r="E11" s="76"/>
      <c r="F11" s="75"/>
      <c r="H11" s="196" t="s">
        <v>611</v>
      </c>
      <c r="I11" s="106"/>
      <c r="J11" s="83">
        <v>281.5</v>
      </c>
      <c r="K11" s="84">
        <v>250.9</v>
      </c>
      <c r="L11" s="84">
        <v>239.3</v>
      </c>
      <c r="M11" s="84">
        <v>227.2</v>
      </c>
      <c r="N11" s="84">
        <v>211.4</v>
      </c>
      <c r="O11" s="84">
        <v>178.99999999999991</v>
      </c>
      <c r="P11" s="83">
        <v>76.099999999999113</v>
      </c>
      <c r="Q11" s="83">
        <v>181.20000000000019</v>
      </c>
      <c r="R11" s="83">
        <v>223.1</v>
      </c>
      <c r="S11" s="83">
        <v>183.8</v>
      </c>
      <c r="T11" s="83">
        <v>79.5</v>
      </c>
      <c r="U11" s="192">
        <v>195.2</v>
      </c>
      <c r="V11" s="193">
        <v>178.29999999999973</v>
      </c>
      <c r="W11" s="193">
        <v>151.69999999999976</v>
      </c>
      <c r="X11" s="193">
        <v>63.2</v>
      </c>
      <c r="Y11" s="192">
        <v>190.39999999999998</v>
      </c>
      <c r="Z11" s="192">
        <v>203.5</v>
      </c>
      <c r="AA11" s="192">
        <v>249.4</v>
      </c>
      <c r="AB11" s="192">
        <v>137.4</v>
      </c>
      <c r="AC11" s="192">
        <v>339.6</v>
      </c>
      <c r="AD11" s="193">
        <v>281.20000000000005</v>
      </c>
      <c r="AE11" s="193">
        <v>297.39999999999998</v>
      </c>
      <c r="AF11" s="193">
        <v>-142.1</v>
      </c>
      <c r="AG11" s="192">
        <v>443.4</v>
      </c>
      <c r="AH11" s="192">
        <v>456.7</v>
      </c>
      <c r="AI11" s="1322">
        <v>289.60000000000002</v>
      </c>
      <c r="AJ11" s="193">
        <v>166.7</v>
      </c>
      <c r="AK11" s="1322">
        <v>464.1</v>
      </c>
      <c r="AL11" s="193">
        <v>452.79999999999995</v>
      </c>
      <c r="AM11" s="193">
        <v>271.19999999999993</v>
      </c>
      <c r="AN11" s="1322">
        <v>149.60000000000014</v>
      </c>
      <c r="AO11" s="1322">
        <v>480.2</v>
      </c>
      <c r="AP11" s="1322">
        <v>384</v>
      </c>
      <c r="AQ11" s="1322">
        <v>340</v>
      </c>
      <c r="AR11" s="1322">
        <v>164.8</v>
      </c>
      <c r="AS11" s="1322">
        <v>348.3</v>
      </c>
      <c r="AT11" s="195">
        <v>460.7</v>
      </c>
      <c r="AU11" s="83"/>
    </row>
    <row r="12" spans="2:47" ht="19.5" customHeight="1">
      <c r="B12" s="74"/>
      <c r="C12" s="1875" t="s">
        <v>0</v>
      </c>
      <c r="D12" s="1875"/>
      <c r="E12" s="1876"/>
      <c r="F12" s="56"/>
      <c r="H12" s="197" t="s">
        <v>140</v>
      </c>
      <c r="I12" s="750"/>
      <c r="J12" s="198">
        <v>401.9</v>
      </c>
      <c r="K12" s="199">
        <v>371.4</v>
      </c>
      <c r="L12" s="199">
        <v>365.9</v>
      </c>
      <c r="M12" s="199">
        <v>338.3</v>
      </c>
      <c r="N12" s="199">
        <v>330.3</v>
      </c>
      <c r="O12" s="199">
        <v>299.2999999999999</v>
      </c>
      <c r="P12" s="198">
        <v>194.9999999999992</v>
      </c>
      <c r="Q12" s="198">
        <v>296.10000000000019</v>
      </c>
      <c r="R12" s="198">
        <v>340.1</v>
      </c>
      <c r="S12" s="198">
        <v>302.3</v>
      </c>
      <c r="T12" s="198">
        <v>192.9</v>
      </c>
      <c r="U12" s="202">
        <v>308.89999999999998</v>
      </c>
      <c r="V12" s="203">
        <v>286.39999999999964</v>
      </c>
      <c r="W12" s="203">
        <v>266.69999999999982</v>
      </c>
      <c r="X12" s="203">
        <v>171.2</v>
      </c>
      <c r="Y12" s="202">
        <v>302.5</v>
      </c>
      <c r="Z12" s="202">
        <v>315.3</v>
      </c>
      <c r="AA12" s="202">
        <v>362.7</v>
      </c>
      <c r="AB12" s="202">
        <v>252.1</v>
      </c>
      <c r="AC12" s="202">
        <v>304.5</v>
      </c>
      <c r="AD12" s="203">
        <v>257.10000000000002</v>
      </c>
      <c r="AE12" s="203">
        <v>275.60000000000002</v>
      </c>
      <c r="AF12" s="203">
        <v>-213.4</v>
      </c>
      <c r="AG12" s="202">
        <v>374.5</v>
      </c>
      <c r="AH12" s="202">
        <v>408.2</v>
      </c>
      <c r="AI12" s="1323">
        <v>247.7</v>
      </c>
      <c r="AJ12" s="203">
        <v>71.8</v>
      </c>
      <c r="AK12" s="1323">
        <v>429.8</v>
      </c>
      <c r="AL12" s="203">
        <v>431.2</v>
      </c>
      <c r="AM12" s="203">
        <v>259.09999999999991</v>
      </c>
      <c r="AN12" s="1323">
        <v>154.80000000000018</v>
      </c>
      <c r="AO12" s="1323">
        <v>458.6</v>
      </c>
      <c r="AP12" s="1323">
        <v>368.6</v>
      </c>
      <c r="AQ12" s="1323">
        <v>332</v>
      </c>
      <c r="AR12" s="1323">
        <v>160.30000000000001</v>
      </c>
      <c r="AS12" s="1323">
        <v>321.3</v>
      </c>
      <c r="AT12" s="205">
        <v>434.49999999999994</v>
      </c>
      <c r="AU12" s="83"/>
    </row>
    <row r="13" spans="2:47" ht="19.5" customHeight="1">
      <c r="B13" s="74"/>
      <c r="C13" s="89"/>
      <c r="D13" s="75"/>
      <c r="E13" s="76"/>
      <c r="F13" s="75"/>
      <c r="H13" s="207" t="s">
        <v>141</v>
      </c>
      <c r="I13" s="106"/>
      <c r="J13" s="83">
        <v>188.7</v>
      </c>
      <c r="K13" s="84">
        <v>206.6</v>
      </c>
      <c r="L13" s="84">
        <v>234.2</v>
      </c>
      <c r="M13" s="84">
        <v>206.2</v>
      </c>
      <c r="N13" s="84">
        <v>195</v>
      </c>
      <c r="O13" s="84">
        <v>189.50000000000006</v>
      </c>
      <c r="P13" s="83">
        <v>198.69999999999993</v>
      </c>
      <c r="Q13" s="83">
        <v>203.2</v>
      </c>
      <c r="R13" s="83">
        <v>216.8</v>
      </c>
      <c r="S13" s="83">
        <v>224.2</v>
      </c>
      <c r="T13" s="83">
        <v>199.6</v>
      </c>
      <c r="U13" s="192">
        <v>211.9</v>
      </c>
      <c r="V13" s="193">
        <v>196.39999999999998</v>
      </c>
      <c r="W13" s="193">
        <v>214.09999999999997</v>
      </c>
      <c r="X13" s="193">
        <v>206.9</v>
      </c>
      <c r="Y13" s="192">
        <v>209.1</v>
      </c>
      <c r="Z13" s="192">
        <v>215.1</v>
      </c>
      <c r="AA13" s="192">
        <v>197.3</v>
      </c>
      <c r="AB13" s="192">
        <v>212.1</v>
      </c>
      <c r="AC13" s="192">
        <v>31.1</v>
      </c>
      <c r="AD13" s="193">
        <v>33.1</v>
      </c>
      <c r="AE13" s="193">
        <v>31.299999999999997</v>
      </c>
      <c r="AF13" s="193">
        <v>38.900000000000006</v>
      </c>
      <c r="AG13" s="192">
        <v>34.6</v>
      </c>
      <c r="AH13" s="192">
        <v>37.799999999999997</v>
      </c>
      <c r="AI13" s="1322">
        <v>33.200000000000003</v>
      </c>
      <c r="AJ13" s="193">
        <v>36.6</v>
      </c>
      <c r="AK13" s="1322">
        <v>30</v>
      </c>
      <c r="AL13" s="193">
        <v>34.700000000000003</v>
      </c>
      <c r="AM13" s="193">
        <v>38.200000000000003</v>
      </c>
      <c r="AN13" s="1322">
        <v>37.400000000000006</v>
      </c>
      <c r="AO13" s="1322">
        <v>35.5</v>
      </c>
      <c r="AP13" s="1322">
        <v>38.4</v>
      </c>
      <c r="AQ13" s="1322">
        <v>38.099999999999994</v>
      </c>
      <c r="AR13" s="1322">
        <v>49.4</v>
      </c>
      <c r="AS13" s="1322">
        <v>37.200000000000003</v>
      </c>
      <c r="AT13" s="195">
        <v>37.399999999999991</v>
      </c>
      <c r="AU13" s="83"/>
    </row>
    <row r="14" spans="2:47" ht="19.5" customHeight="1">
      <c r="B14" s="74"/>
      <c r="C14" s="1875" t="s">
        <v>6</v>
      </c>
      <c r="D14" s="1875"/>
      <c r="E14" s="1876"/>
      <c r="F14" s="56"/>
      <c r="H14" s="209" t="s">
        <v>142</v>
      </c>
      <c r="I14" s="106"/>
      <c r="J14" s="198">
        <v>213.2</v>
      </c>
      <c r="K14" s="199">
        <v>164.8</v>
      </c>
      <c r="L14" s="199">
        <v>131.69999999999999</v>
      </c>
      <c r="M14" s="199">
        <v>132.1</v>
      </c>
      <c r="N14" s="199">
        <v>135.30000000000001</v>
      </c>
      <c r="O14" s="199">
        <v>109.79999999999978</v>
      </c>
      <c r="P14" s="198">
        <v>-3.7</v>
      </c>
      <c r="Q14" s="198">
        <v>92.900000000000205</v>
      </c>
      <c r="R14" s="198">
        <v>123.3</v>
      </c>
      <c r="S14" s="198">
        <v>78.099999999999994</v>
      </c>
      <c r="T14" s="198">
        <v>-6.7</v>
      </c>
      <c r="U14" s="202">
        <v>97</v>
      </c>
      <c r="V14" s="203">
        <v>89.999999999999659</v>
      </c>
      <c r="W14" s="203">
        <v>52.599999999999852</v>
      </c>
      <c r="X14" s="203">
        <v>-35.700000000000003</v>
      </c>
      <c r="Y14" s="202">
        <v>93.4</v>
      </c>
      <c r="Z14" s="202">
        <v>100.20000000000002</v>
      </c>
      <c r="AA14" s="202">
        <v>165.39999999999998</v>
      </c>
      <c r="AB14" s="202">
        <v>40</v>
      </c>
      <c r="AC14" s="202">
        <v>273.39999999999998</v>
      </c>
      <c r="AD14" s="202">
        <v>224.00000000000003</v>
      </c>
      <c r="AE14" s="202">
        <v>244.3</v>
      </c>
      <c r="AF14" s="202">
        <v>-252.3</v>
      </c>
      <c r="AG14" s="202">
        <v>339.9</v>
      </c>
      <c r="AH14" s="202">
        <v>370.4</v>
      </c>
      <c r="AI14" s="1323">
        <v>214.5</v>
      </c>
      <c r="AJ14" s="203">
        <v>35.200000000000003</v>
      </c>
      <c r="AK14" s="1323">
        <v>399.8</v>
      </c>
      <c r="AL14" s="203">
        <v>396.49999999999994</v>
      </c>
      <c r="AM14" s="203">
        <v>220.89999999999998</v>
      </c>
      <c r="AN14" s="1323">
        <v>117.4000000000002</v>
      </c>
      <c r="AO14" s="1323">
        <v>423.1</v>
      </c>
      <c r="AP14" s="1323">
        <v>330.2</v>
      </c>
      <c r="AQ14" s="1323">
        <v>293.89999999999998</v>
      </c>
      <c r="AR14" s="1323">
        <v>110.9</v>
      </c>
      <c r="AS14" s="1323">
        <v>284.10000000000002</v>
      </c>
      <c r="AT14" s="205">
        <v>397.09999999999991</v>
      </c>
      <c r="AU14" s="83"/>
    </row>
    <row r="15" spans="2:47" ht="19.5" customHeight="1">
      <c r="B15" s="74"/>
      <c r="C15" s="89"/>
      <c r="D15" s="75"/>
      <c r="E15" s="76"/>
      <c r="F15" s="75"/>
      <c r="H15" s="1" t="s">
        <v>143</v>
      </c>
      <c r="I15" s="106"/>
      <c r="J15" s="83">
        <v>4.7</v>
      </c>
      <c r="K15" s="84">
        <v>4.3</v>
      </c>
      <c r="L15" s="84">
        <v>0</v>
      </c>
      <c r="M15" s="84">
        <v>2.8</v>
      </c>
      <c r="N15" s="84">
        <v>7.7</v>
      </c>
      <c r="O15" s="84">
        <v>0.99999999999994316</v>
      </c>
      <c r="P15" s="83">
        <v>3</v>
      </c>
      <c r="Q15" s="83">
        <v>-5.9</v>
      </c>
      <c r="R15" s="83">
        <v>2.9</v>
      </c>
      <c r="S15" s="83">
        <v>-12.1</v>
      </c>
      <c r="T15" s="83">
        <v>2.1</v>
      </c>
      <c r="U15" s="192">
        <v>-2.5</v>
      </c>
      <c r="V15" s="193">
        <v>-0.90000000000003411</v>
      </c>
      <c r="W15" s="193">
        <v>-2.8999999999999204</v>
      </c>
      <c r="X15" s="193">
        <v>-1.4</v>
      </c>
      <c r="Y15" s="192">
        <v>-0.1</v>
      </c>
      <c r="Z15" s="192">
        <v>3.2999999999999545</v>
      </c>
      <c r="AA15" s="192">
        <v>-3.2</v>
      </c>
      <c r="AB15" s="192">
        <v>5.5</v>
      </c>
      <c r="AC15" s="192">
        <v>-1.2</v>
      </c>
      <c r="AD15" s="193">
        <v>0.6</v>
      </c>
      <c r="AE15" s="193">
        <v>1.4</v>
      </c>
      <c r="AF15" s="193">
        <v>17.100000000000001</v>
      </c>
      <c r="AG15" s="192">
        <v>-0.7</v>
      </c>
      <c r="AH15" s="192">
        <v>0.6</v>
      </c>
      <c r="AI15" s="1322">
        <v>2.1</v>
      </c>
      <c r="AJ15" s="193">
        <v>12</v>
      </c>
      <c r="AK15" s="1322">
        <v>7.6999999999999886</v>
      </c>
      <c r="AL15" s="193">
        <v>4.3999999999999204</v>
      </c>
      <c r="AM15" s="193">
        <v>-12.100000000000023</v>
      </c>
      <c r="AN15" s="1322">
        <v>-1.9999999999996589</v>
      </c>
      <c r="AO15" s="1322">
        <v>1.1000000000000227</v>
      </c>
      <c r="AP15" s="1322">
        <v>-2.2999999999999998</v>
      </c>
      <c r="AQ15" s="1322">
        <v>9.4999999999998863</v>
      </c>
      <c r="AR15" s="1322">
        <v>10.199999999999999</v>
      </c>
      <c r="AS15" s="1322">
        <v>3.3</v>
      </c>
      <c r="AT15" s="195">
        <v>12.799999999999898</v>
      </c>
      <c r="AU15" s="83"/>
    </row>
    <row r="16" spans="2:47" ht="19.5" customHeight="1">
      <c r="B16" s="74"/>
      <c r="C16" s="1875" t="s">
        <v>7</v>
      </c>
      <c r="D16" s="1875"/>
      <c r="E16" s="1876"/>
      <c r="F16" s="56"/>
      <c r="H16" s="10" t="s">
        <v>144</v>
      </c>
      <c r="I16" s="750"/>
      <c r="J16" s="198">
        <v>208.5</v>
      </c>
      <c r="K16" s="199">
        <v>160.5</v>
      </c>
      <c r="L16" s="199">
        <v>131.69999999999999</v>
      </c>
      <c r="M16" s="199">
        <v>129.30000000000001</v>
      </c>
      <c r="N16" s="199">
        <v>127.6</v>
      </c>
      <c r="O16" s="199">
        <v>108.79999999999984</v>
      </c>
      <c r="P16" s="198">
        <v>-6.7000000000010687</v>
      </c>
      <c r="Q16" s="198">
        <v>98.800000000000182</v>
      </c>
      <c r="R16" s="198">
        <v>120.4</v>
      </c>
      <c r="S16" s="198">
        <v>90.2</v>
      </c>
      <c r="T16" s="198">
        <v>-8.8000000000000007</v>
      </c>
      <c r="U16" s="202">
        <v>99.5</v>
      </c>
      <c r="V16" s="203">
        <v>90.89999999999975</v>
      </c>
      <c r="W16" s="203">
        <v>55.499999999999716</v>
      </c>
      <c r="X16" s="203">
        <v>-34.299999999999997</v>
      </c>
      <c r="Y16" s="202">
        <v>93.5</v>
      </c>
      <c r="Z16" s="202">
        <v>96.900000000000063</v>
      </c>
      <c r="AA16" s="202">
        <v>168.6</v>
      </c>
      <c r="AB16" s="202">
        <v>34.5</v>
      </c>
      <c r="AC16" s="202">
        <v>274.60000000000002</v>
      </c>
      <c r="AD16" s="203">
        <v>223.4</v>
      </c>
      <c r="AE16" s="203">
        <v>242.9</v>
      </c>
      <c r="AF16" s="203">
        <v>-269.39999999999998</v>
      </c>
      <c r="AG16" s="202">
        <v>340.6</v>
      </c>
      <c r="AH16" s="202">
        <v>369.8</v>
      </c>
      <c r="AI16" s="1323">
        <v>212.4</v>
      </c>
      <c r="AJ16" s="203">
        <v>23.2</v>
      </c>
      <c r="AK16" s="1323">
        <v>392.1</v>
      </c>
      <c r="AL16" s="203">
        <v>392.1</v>
      </c>
      <c r="AM16" s="203">
        <v>233</v>
      </c>
      <c r="AN16" s="1323">
        <v>119.39999999999986</v>
      </c>
      <c r="AO16" s="1323">
        <v>422</v>
      </c>
      <c r="AP16" s="1323">
        <v>332.5</v>
      </c>
      <c r="AQ16" s="1323">
        <v>284.40000000000009</v>
      </c>
      <c r="AR16" s="1323">
        <v>100.7</v>
      </c>
      <c r="AS16" s="1323">
        <v>280.8</v>
      </c>
      <c r="AT16" s="205">
        <v>384.3</v>
      </c>
      <c r="AU16" s="83"/>
    </row>
    <row r="17" spans="2:48" ht="19.5" customHeight="1">
      <c r="B17" s="74"/>
      <c r="C17" s="89"/>
      <c r="D17" s="75"/>
      <c r="E17" s="76"/>
      <c r="F17" s="75"/>
      <c r="H17" s="1" t="s">
        <v>612</v>
      </c>
      <c r="I17" s="106"/>
      <c r="J17" s="83">
        <v>5</v>
      </c>
      <c r="K17" s="84">
        <v>3.7</v>
      </c>
      <c r="L17" s="84">
        <v>2.5</v>
      </c>
      <c r="M17" s="84">
        <v>4.5</v>
      </c>
      <c r="N17" s="84">
        <v>3.7</v>
      </c>
      <c r="O17" s="84">
        <v>-2.5999999999999996</v>
      </c>
      <c r="P17" s="83">
        <v>2.5</v>
      </c>
      <c r="Q17" s="83">
        <v>4.3</v>
      </c>
      <c r="R17" s="83">
        <v>5.5</v>
      </c>
      <c r="S17" s="83">
        <v>4.3</v>
      </c>
      <c r="T17" s="83">
        <v>12.4</v>
      </c>
      <c r="U17" s="192">
        <v>5.5</v>
      </c>
      <c r="V17" s="193">
        <v>2.2000000000000002</v>
      </c>
      <c r="W17" s="193">
        <v>3.3</v>
      </c>
      <c r="X17" s="193">
        <v>5.0999999999999996</v>
      </c>
      <c r="Y17" s="192">
        <v>0.9</v>
      </c>
      <c r="Z17" s="192">
        <v>2.7</v>
      </c>
      <c r="AA17" s="192">
        <v>2.9</v>
      </c>
      <c r="AB17" s="192">
        <v>10.8</v>
      </c>
      <c r="AC17" s="192">
        <v>1.3</v>
      </c>
      <c r="AD17" s="193">
        <v>214.9</v>
      </c>
      <c r="AE17" s="193">
        <v>-7</v>
      </c>
      <c r="AF17" s="193">
        <v>-17.600000000000001</v>
      </c>
      <c r="AG17" s="192">
        <v>3.4</v>
      </c>
      <c r="AH17" s="192">
        <v>0.8</v>
      </c>
      <c r="AI17" s="1322">
        <v>0.4</v>
      </c>
      <c r="AJ17" s="193">
        <v>13.1</v>
      </c>
      <c r="AK17" s="1322">
        <v>0.2</v>
      </c>
      <c r="AL17" s="193">
        <v>-7.1000000000000005</v>
      </c>
      <c r="AM17" s="193">
        <v>0.90000000000000036</v>
      </c>
      <c r="AN17" s="1322">
        <v>-4.6999999999999993</v>
      </c>
      <c r="AO17" s="1322">
        <v>2</v>
      </c>
      <c r="AP17" s="1322">
        <v>0.8</v>
      </c>
      <c r="AQ17" s="1322">
        <v>1.7000000000000002</v>
      </c>
      <c r="AR17" s="1322">
        <v>-2.2000000000000002</v>
      </c>
      <c r="AS17" s="1322">
        <v>-2.6</v>
      </c>
      <c r="AT17" s="195">
        <v>3.6</v>
      </c>
      <c r="AU17" s="83"/>
    </row>
    <row r="18" spans="2:48" ht="19.5" customHeight="1">
      <c r="B18" s="74"/>
      <c r="C18" s="1877" t="s">
        <v>31</v>
      </c>
      <c r="D18" s="1877"/>
      <c r="E18" s="1878"/>
      <c r="F18" s="751"/>
      <c r="H18" s="1" t="s">
        <v>447</v>
      </c>
      <c r="I18" s="106"/>
      <c r="J18" s="83">
        <v>0</v>
      </c>
      <c r="K18" s="84">
        <v>0</v>
      </c>
      <c r="L18" s="84">
        <v>0</v>
      </c>
      <c r="M18" s="84">
        <v>0</v>
      </c>
      <c r="N18" s="84">
        <v>0</v>
      </c>
      <c r="O18" s="84">
        <v>0</v>
      </c>
      <c r="P18" s="83">
        <v>0</v>
      </c>
      <c r="Q18" s="83">
        <v>0</v>
      </c>
      <c r="R18" s="83">
        <v>0</v>
      </c>
      <c r="S18" s="83">
        <v>0</v>
      </c>
      <c r="T18" s="83">
        <v>0</v>
      </c>
      <c r="U18" s="192">
        <v>0</v>
      </c>
      <c r="V18" s="193">
        <v>0</v>
      </c>
      <c r="W18" s="193">
        <v>0</v>
      </c>
      <c r="X18" s="193">
        <v>0</v>
      </c>
      <c r="Y18" s="192">
        <v>0</v>
      </c>
      <c r="Z18" s="192">
        <v>0</v>
      </c>
      <c r="AA18" s="192">
        <v>0</v>
      </c>
      <c r="AB18" s="192">
        <v>-0.1</v>
      </c>
      <c r="AC18" s="192">
        <v>-0.1</v>
      </c>
      <c r="AD18" s="193">
        <v>0</v>
      </c>
      <c r="AE18" s="193">
        <v>0.6</v>
      </c>
      <c r="AF18" s="193">
        <v>0.6</v>
      </c>
      <c r="AG18" s="192">
        <v>0.6</v>
      </c>
      <c r="AH18" s="192">
        <v>0.6</v>
      </c>
      <c r="AI18" s="1322">
        <v>0.6</v>
      </c>
      <c r="AJ18" s="193">
        <v>0.6</v>
      </c>
      <c r="AK18" s="1322">
        <v>0.6</v>
      </c>
      <c r="AL18" s="193">
        <v>0.4</v>
      </c>
      <c r="AM18" s="193">
        <v>0.7</v>
      </c>
      <c r="AN18" s="1322">
        <v>0.6</v>
      </c>
      <c r="AO18" s="1322">
        <v>0.6</v>
      </c>
      <c r="AP18" s="1322">
        <v>0.6</v>
      </c>
      <c r="AQ18" s="1322">
        <v>1.0999999999999999</v>
      </c>
      <c r="AR18" s="1322">
        <v>1.7000000000000002</v>
      </c>
      <c r="AS18" s="1322">
        <v>0.6</v>
      </c>
      <c r="AT18" s="195">
        <v>0.70000000000000007</v>
      </c>
      <c r="AU18" s="83"/>
    </row>
    <row r="19" spans="2:48" ht="19.5" customHeight="1">
      <c r="B19" s="74"/>
      <c r="C19" s="230"/>
      <c r="D19" s="1884" t="s">
        <v>9</v>
      </c>
      <c r="E19" s="1884"/>
      <c r="F19" s="1884"/>
      <c r="H19" s="1" t="s">
        <v>448</v>
      </c>
      <c r="I19" s="106"/>
      <c r="J19" s="83">
        <v>5</v>
      </c>
      <c r="K19" s="84">
        <v>3.6999999999999993</v>
      </c>
      <c r="L19" s="84">
        <v>2.5</v>
      </c>
      <c r="M19" s="84">
        <v>4.5</v>
      </c>
      <c r="N19" s="84">
        <v>3.6999999999999993</v>
      </c>
      <c r="O19" s="84">
        <v>-2.5999999999999996</v>
      </c>
      <c r="P19" s="83">
        <v>2.5</v>
      </c>
      <c r="Q19" s="83">
        <v>4.3</v>
      </c>
      <c r="R19" s="83">
        <v>5.5</v>
      </c>
      <c r="S19" s="83">
        <v>4.3</v>
      </c>
      <c r="T19" s="83">
        <v>12.4</v>
      </c>
      <c r="U19" s="192">
        <v>5.5</v>
      </c>
      <c r="V19" s="193">
        <v>2.2000000000000002</v>
      </c>
      <c r="W19" s="193">
        <v>3.3</v>
      </c>
      <c r="X19" s="193">
        <v>5.0999999999999996</v>
      </c>
      <c r="Y19" s="192">
        <v>0.9</v>
      </c>
      <c r="Z19" s="192">
        <v>2.7</v>
      </c>
      <c r="AA19" s="192">
        <v>2.9</v>
      </c>
      <c r="AB19" s="192">
        <v>10.9</v>
      </c>
      <c r="AC19" s="192">
        <v>1.4</v>
      </c>
      <c r="AD19" s="193">
        <v>214.9</v>
      </c>
      <c r="AE19" s="193">
        <v>-7.6</v>
      </c>
      <c r="AF19" s="193">
        <v>-18.2</v>
      </c>
      <c r="AG19" s="192">
        <v>2.8</v>
      </c>
      <c r="AH19" s="192">
        <v>0.20000000000000018</v>
      </c>
      <c r="AI19" s="1322">
        <v>-0.2</v>
      </c>
      <c r="AJ19" s="193">
        <v>12.5</v>
      </c>
      <c r="AK19" s="1322">
        <v>-0.4</v>
      </c>
      <c r="AL19" s="193">
        <v>-7.5</v>
      </c>
      <c r="AM19" s="193">
        <v>0.2</v>
      </c>
      <c r="AN19" s="1322">
        <v>-5.3</v>
      </c>
      <c r="AO19" s="1322">
        <v>1.4</v>
      </c>
      <c r="AP19" s="1322">
        <v>0.2</v>
      </c>
      <c r="AQ19" s="1322">
        <v>0.60000000000000031</v>
      </c>
      <c r="AR19" s="1322">
        <v>-3.9000000000000004</v>
      </c>
      <c r="AS19" s="1322">
        <v>-3.2</v>
      </c>
      <c r="AT19" s="195">
        <v>2.9000000000000004</v>
      </c>
      <c r="AU19" s="83"/>
    </row>
    <row r="20" spans="2:48" ht="19.5" customHeight="1">
      <c r="B20" s="74"/>
      <c r="C20" s="230"/>
      <c r="D20" s="1903" t="s">
        <v>11</v>
      </c>
      <c r="E20" s="1904"/>
      <c r="F20" s="181"/>
      <c r="H20" s="10" t="s">
        <v>146</v>
      </c>
      <c r="I20" s="750"/>
      <c r="J20" s="198">
        <v>213.5</v>
      </c>
      <c r="K20" s="199">
        <v>164.2</v>
      </c>
      <c r="L20" s="199">
        <v>134.19999999999999</v>
      </c>
      <c r="M20" s="199">
        <v>133.80000000000001</v>
      </c>
      <c r="N20" s="199">
        <v>131.30000000000001</v>
      </c>
      <c r="O20" s="199">
        <v>106.20000000000005</v>
      </c>
      <c r="P20" s="198">
        <v>-4.2</v>
      </c>
      <c r="Q20" s="198">
        <v>103.10000000000018</v>
      </c>
      <c r="R20" s="198">
        <v>125.9</v>
      </c>
      <c r="S20" s="198">
        <v>94.5</v>
      </c>
      <c r="T20" s="198">
        <v>3.6</v>
      </c>
      <c r="U20" s="202">
        <v>105</v>
      </c>
      <c r="V20" s="203">
        <v>93.099999999999739</v>
      </c>
      <c r="W20" s="203">
        <v>58.799999999999727</v>
      </c>
      <c r="X20" s="203">
        <v>-29.2</v>
      </c>
      <c r="Y20" s="202">
        <v>94.4</v>
      </c>
      <c r="Z20" s="202">
        <v>99.6</v>
      </c>
      <c r="AA20" s="202">
        <v>171.5</v>
      </c>
      <c r="AB20" s="202">
        <v>45.3</v>
      </c>
      <c r="AC20" s="202">
        <v>275.89999999999998</v>
      </c>
      <c r="AD20" s="203">
        <v>438.3</v>
      </c>
      <c r="AE20" s="203">
        <v>235.9</v>
      </c>
      <c r="AF20" s="203">
        <v>-287</v>
      </c>
      <c r="AG20" s="202">
        <v>344</v>
      </c>
      <c r="AH20" s="202">
        <v>370.6</v>
      </c>
      <c r="AI20" s="1323">
        <v>212.8</v>
      </c>
      <c r="AJ20" s="203">
        <v>36.299999999999997</v>
      </c>
      <c r="AK20" s="1323">
        <v>392.3</v>
      </c>
      <c r="AL20" s="203">
        <v>385.00000000000006</v>
      </c>
      <c r="AM20" s="203">
        <v>233.89999999999998</v>
      </c>
      <c r="AN20" s="1323">
        <v>114.69999999999982</v>
      </c>
      <c r="AO20" s="1323">
        <v>424</v>
      </c>
      <c r="AP20" s="1323">
        <v>333.3</v>
      </c>
      <c r="AQ20" s="1323">
        <v>286.10000000000014</v>
      </c>
      <c r="AR20" s="1323">
        <v>98.5</v>
      </c>
      <c r="AS20" s="1323">
        <v>278.2</v>
      </c>
      <c r="AT20" s="205">
        <v>387.90000000000003</v>
      </c>
      <c r="AU20" s="83"/>
      <c r="AV20" s="83"/>
    </row>
    <row r="21" spans="2:48" ht="19.5" customHeight="1">
      <c r="B21" s="74"/>
      <c r="C21" s="206"/>
      <c r="D21" s="1903" t="s">
        <v>13</v>
      </c>
      <c r="E21" s="1904"/>
      <c r="F21" s="181"/>
      <c r="H21" s="1" t="s">
        <v>147</v>
      </c>
      <c r="I21" s="106"/>
      <c r="J21" s="83">
        <v>51.7</v>
      </c>
      <c r="K21" s="84">
        <v>44.7</v>
      </c>
      <c r="L21" s="84">
        <v>85.2</v>
      </c>
      <c r="M21" s="84">
        <v>38.9</v>
      </c>
      <c r="N21" s="84">
        <v>38</v>
      </c>
      <c r="O21" s="84">
        <v>33.300000000000011</v>
      </c>
      <c r="P21" s="83">
        <v>-5.5</v>
      </c>
      <c r="Q21" s="83">
        <v>27.699999999999989</v>
      </c>
      <c r="R21" s="83">
        <v>34.9</v>
      </c>
      <c r="S21" s="83">
        <v>26.7</v>
      </c>
      <c r="T21" s="83">
        <v>3.1</v>
      </c>
      <c r="U21" s="192">
        <v>27.8</v>
      </c>
      <c r="V21" s="193">
        <v>26.499999999999986</v>
      </c>
      <c r="W21" s="193">
        <v>16</v>
      </c>
      <c r="X21" s="193">
        <v>-6.5</v>
      </c>
      <c r="Y21" s="192">
        <v>25.600000000000009</v>
      </c>
      <c r="Z21" s="192">
        <v>25.4</v>
      </c>
      <c r="AA21" s="192">
        <v>45.1</v>
      </c>
      <c r="AB21" s="192">
        <v>12.6</v>
      </c>
      <c r="AC21" s="192">
        <v>73.900000000000006</v>
      </c>
      <c r="AD21" s="193">
        <v>113.8</v>
      </c>
      <c r="AE21" s="193">
        <v>61.9</v>
      </c>
      <c r="AF21" s="193">
        <v>-105.2</v>
      </c>
      <c r="AG21" s="192">
        <v>90</v>
      </c>
      <c r="AH21" s="192">
        <v>99</v>
      </c>
      <c r="AI21" s="1322">
        <v>57.4</v>
      </c>
      <c r="AJ21" s="193">
        <v>3.7</v>
      </c>
      <c r="AK21" s="1322">
        <v>102.30000000000001</v>
      </c>
      <c r="AL21" s="193">
        <v>103.2000000000001</v>
      </c>
      <c r="AM21" s="193">
        <v>64.999999999999886</v>
      </c>
      <c r="AN21" s="1322">
        <v>15.799999999999841</v>
      </c>
      <c r="AO21" s="1322">
        <v>110.5</v>
      </c>
      <c r="AP21" s="1322">
        <v>88.3</v>
      </c>
      <c r="AQ21" s="1322">
        <v>77.200000000000159</v>
      </c>
      <c r="AR21" s="1322">
        <v>87.2</v>
      </c>
      <c r="AS21" s="1322">
        <v>77.5</v>
      </c>
      <c r="AT21" s="195">
        <v>109.60000000000002</v>
      </c>
      <c r="AU21" s="83"/>
    </row>
    <row r="22" spans="2:48" ht="19.5" customHeight="1">
      <c r="B22" s="74"/>
      <c r="D22" s="1903" t="s">
        <v>34</v>
      </c>
      <c r="E22" s="1904"/>
      <c r="F22" s="181"/>
      <c r="H22" s="10" t="s">
        <v>148</v>
      </c>
      <c r="I22" s="750"/>
      <c r="J22" s="198">
        <v>161.80000000000001</v>
      </c>
      <c r="K22" s="199">
        <v>119.5</v>
      </c>
      <c r="L22" s="199">
        <v>49</v>
      </c>
      <c r="M22" s="199">
        <v>94.9</v>
      </c>
      <c r="N22" s="199">
        <v>93.3</v>
      </c>
      <c r="O22" s="199">
        <v>72.900000000000034</v>
      </c>
      <c r="P22" s="198">
        <v>1.3</v>
      </c>
      <c r="Q22" s="198">
        <v>75.40000000000019</v>
      </c>
      <c r="R22" s="198">
        <v>91</v>
      </c>
      <c r="S22" s="198">
        <v>67.8</v>
      </c>
      <c r="T22" s="198">
        <v>0.5</v>
      </c>
      <c r="U22" s="202">
        <v>77.2</v>
      </c>
      <c r="V22" s="203">
        <v>66.599999999999994</v>
      </c>
      <c r="W22" s="203">
        <v>42.8</v>
      </c>
      <c r="X22" s="203">
        <v>-22.7</v>
      </c>
      <c r="Y22" s="202">
        <v>68.8</v>
      </c>
      <c r="Z22" s="202">
        <v>74.2</v>
      </c>
      <c r="AA22" s="202">
        <v>126.4</v>
      </c>
      <c r="AB22" s="202">
        <v>32.700000000000003</v>
      </c>
      <c r="AC22" s="202">
        <v>202</v>
      </c>
      <c r="AD22" s="203">
        <v>324.5</v>
      </c>
      <c r="AE22" s="203">
        <v>174</v>
      </c>
      <c r="AF22" s="203">
        <v>-181.8</v>
      </c>
      <c r="AG22" s="202">
        <v>254</v>
      </c>
      <c r="AH22" s="202">
        <v>271.60000000000002</v>
      </c>
      <c r="AI22" s="1323">
        <v>155.4</v>
      </c>
      <c r="AJ22" s="203">
        <v>32.6</v>
      </c>
      <c r="AK22" s="1323">
        <v>290</v>
      </c>
      <c r="AL22" s="203">
        <v>281.79999999999995</v>
      </c>
      <c r="AM22" s="203">
        <v>168.90000000000009</v>
      </c>
      <c r="AN22" s="1323">
        <v>98.899999999999977</v>
      </c>
      <c r="AO22" s="1323">
        <v>313.5</v>
      </c>
      <c r="AP22" s="1323">
        <v>245</v>
      </c>
      <c r="AQ22" s="1323">
        <v>208.89999999999998</v>
      </c>
      <c r="AR22" s="1323">
        <v>11.3</v>
      </c>
      <c r="AS22" s="1323">
        <v>200.7</v>
      </c>
      <c r="AT22" s="205">
        <v>278.3</v>
      </c>
      <c r="AU22" s="83"/>
    </row>
    <row r="23" spans="2:48" ht="19.5" customHeight="1">
      <c r="B23" s="71"/>
      <c r="D23" s="1903" t="s">
        <v>18</v>
      </c>
      <c r="E23" s="1904"/>
      <c r="F23" s="181"/>
      <c r="H23" s="545" t="s">
        <v>150</v>
      </c>
      <c r="I23" s="752"/>
      <c r="J23" s="212">
        <v>161.69999999999999</v>
      </c>
      <c r="K23" s="213">
        <v>119.6</v>
      </c>
      <c r="L23" s="213">
        <v>49</v>
      </c>
      <c r="M23" s="213">
        <v>94.8</v>
      </c>
      <c r="N23" s="213">
        <v>93.3</v>
      </c>
      <c r="O23" s="213">
        <v>72.799999999999969</v>
      </c>
      <c r="P23" s="212">
        <v>1.4</v>
      </c>
      <c r="Q23" s="212">
        <v>75.300000000000182</v>
      </c>
      <c r="R23" s="212">
        <v>90.9</v>
      </c>
      <c r="S23" s="212">
        <v>67.7</v>
      </c>
      <c r="T23" s="212">
        <v>0.4</v>
      </c>
      <c r="U23" s="216">
        <v>77.2</v>
      </c>
      <c r="V23" s="217">
        <v>66.8</v>
      </c>
      <c r="W23" s="217">
        <v>42.6</v>
      </c>
      <c r="X23" s="217">
        <v>-22.7</v>
      </c>
      <c r="Y23" s="216">
        <v>68.8</v>
      </c>
      <c r="Z23" s="216">
        <v>74.099999999999994</v>
      </c>
      <c r="AA23" s="216">
        <v>126.3</v>
      </c>
      <c r="AB23" s="216">
        <v>32.6</v>
      </c>
      <c r="AC23" s="216">
        <v>201.9</v>
      </c>
      <c r="AD23" s="217">
        <v>324.3</v>
      </c>
      <c r="AE23" s="217">
        <v>173.7</v>
      </c>
      <c r="AF23" s="217">
        <v>-181.5</v>
      </c>
      <c r="AG23" s="216">
        <v>253.8</v>
      </c>
      <c r="AH23" s="216">
        <v>271.39999999999998</v>
      </c>
      <c r="AI23" s="1324">
        <v>155.1</v>
      </c>
      <c r="AJ23" s="217">
        <v>33</v>
      </c>
      <c r="AK23" s="1324">
        <v>289.8</v>
      </c>
      <c r="AL23" s="217">
        <v>281.59999999999997</v>
      </c>
      <c r="AM23" s="217">
        <v>168.80000000000007</v>
      </c>
      <c r="AN23" s="1324">
        <v>99.299999999999955</v>
      </c>
      <c r="AO23" s="1324">
        <v>313.5</v>
      </c>
      <c r="AP23" s="1324">
        <v>244.6</v>
      </c>
      <c r="AQ23" s="1324">
        <v>208.79999999999995</v>
      </c>
      <c r="AR23" s="1324">
        <v>11.3</v>
      </c>
      <c r="AS23" s="1324">
        <v>200.7</v>
      </c>
      <c r="AT23" s="219">
        <v>278.10000000000002</v>
      </c>
      <c r="AU23" s="83"/>
    </row>
    <row r="24" spans="2:48" ht="19.5" customHeight="1">
      <c r="B24" s="71"/>
      <c r="D24" s="1903" t="s">
        <v>35</v>
      </c>
      <c r="E24" s="1904"/>
      <c r="F24" s="181"/>
      <c r="H24" s="1905"/>
      <c r="I24" s="1893"/>
      <c r="J24" s="1893"/>
      <c r="K24" s="1893"/>
      <c r="L24" s="1893"/>
      <c r="M24" s="1893"/>
      <c r="N24" s="1893"/>
      <c r="O24" s="1893"/>
      <c r="P24" s="1893"/>
      <c r="Q24" s="1893"/>
      <c r="R24" s="1893"/>
      <c r="S24" s="1893"/>
      <c r="T24" s="1893"/>
      <c r="U24" s="1893"/>
      <c r="V24" s="1893"/>
      <c r="W24" s="1893"/>
      <c r="X24" s="1893"/>
      <c r="Y24" s="1893"/>
      <c r="Z24" s="1893"/>
      <c r="AA24" s="1893"/>
      <c r="AB24" s="1893"/>
      <c r="AC24" s="1893"/>
      <c r="AD24" s="1893"/>
      <c r="AE24" s="1893"/>
      <c r="AF24" s="1893"/>
      <c r="AG24" s="1893"/>
      <c r="AH24" s="1893"/>
      <c r="AI24" s="1893"/>
      <c r="AJ24" s="1893"/>
      <c r="AK24" s="1893"/>
      <c r="AL24" s="1893"/>
      <c r="AM24" s="1576"/>
      <c r="AN24" s="1544"/>
      <c r="AO24" s="1652"/>
      <c r="AP24" s="1652"/>
      <c r="AQ24" s="1652"/>
      <c r="AR24" s="1694"/>
      <c r="AS24" s="1652"/>
      <c r="AT24" s="1716"/>
    </row>
    <row r="25" spans="2:48" ht="19.5" customHeight="1">
      <c r="B25" s="245"/>
      <c r="C25" s="56"/>
      <c r="D25" s="235"/>
      <c r="E25" s="283"/>
      <c r="F25" s="56"/>
      <c r="H25" s="1894"/>
      <c r="I25" s="1894"/>
      <c r="J25" s="1894"/>
      <c r="K25" s="1894"/>
      <c r="L25" s="1894"/>
      <c r="M25" s="1894"/>
      <c r="N25" s="1894"/>
      <c r="O25" s="1894"/>
      <c r="P25" s="1894"/>
      <c r="Q25" s="1894"/>
      <c r="R25" s="1894"/>
      <c r="S25" s="1894"/>
      <c r="T25" s="1894"/>
      <c r="U25" s="1894"/>
      <c r="V25" s="1894"/>
      <c r="W25" s="1894"/>
      <c r="X25" s="1894"/>
      <c r="Y25" s="1894"/>
      <c r="Z25" s="1894"/>
      <c r="AA25" s="1894"/>
      <c r="AB25" s="1894"/>
      <c r="AC25" s="1894"/>
      <c r="AD25" s="1894"/>
      <c r="AE25" s="1894"/>
      <c r="AF25" s="1894"/>
      <c r="AG25" s="1894"/>
      <c r="AH25" s="1894"/>
      <c r="AI25" s="1894"/>
      <c r="AJ25" s="1894"/>
      <c r="AK25" s="1894"/>
      <c r="AL25" s="1894"/>
      <c r="AM25" s="1576"/>
      <c r="AN25" s="1544"/>
      <c r="AO25" s="1652"/>
      <c r="AP25" s="1642"/>
      <c r="AQ25" s="1732"/>
      <c r="AR25" s="1694"/>
      <c r="AS25" s="1652"/>
      <c r="AT25" s="1716"/>
    </row>
    <row r="26" spans="2:48" ht="19.5" customHeight="1">
      <c r="B26" s="245"/>
      <c r="C26" s="1875" t="s">
        <v>17</v>
      </c>
      <c r="D26" s="1875"/>
      <c r="E26" s="1890"/>
      <c r="F26" s="75"/>
      <c r="H26" s="613"/>
      <c r="AO26" s="1482"/>
      <c r="AS26" s="1482"/>
    </row>
    <row r="27" spans="2:48" ht="19.5" customHeight="1">
      <c r="B27" s="245"/>
      <c r="C27" s="56"/>
      <c r="D27" s="235"/>
      <c r="E27" s="283"/>
      <c r="F27" s="56"/>
      <c r="AO27" s="1482"/>
      <c r="AS27" s="1482"/>
    </row>
    <row r="28" spans="2:48" ht="19.5" customHeight="1">
      <c r="B28" s="245"/>
      <c r="C28" s="1873" t="s">
        <v>8</v>
      </c>
      <c r="D28" s="1873"/>
      <c r="E28" s="1874"/>
      <c r="F28" s="75"/>
      <c r="AO28" s="1482"/>
      <c r="AS28" s="1482"/>
    </row>
    <row r="29" spans="2:48" ht="19.5" customHeight="1">
      <c r="B29" s="245"/>
      <c r="C29" s="227"/>
      <c r="D29" s="227"/>
      <c r="E29" s="273"/>
      <c r="F29" s="56"/>
      <c r="AS29" s="1482"/>
    </row>
    <row r="30" spans="2:48" ht="19.5" customHeight="1">
      <c r="B30" s="245"/>
      <c r="C30" s="1875" t="s">
        <v>25</v>
      </c>
      <c r="D30" s="1875"/>
      <c r="E30" s="1890"/>
      <c r="F30" s="56"/>
    </row>
    <row r="31" spans="2:48" ht="19.5" customHeight="1">
      <c r="B31" s="245"/>
      <c r="C31" s="235"/>
      <c r="D31" s="235"/>
      <c r="E31" s="283"/>
      <c r="F31" s="56"/>
    </row>
    <row r="32" spans="2:48" ht="19.5" customHeight="1">
      <c r="B32" s="245"/>
      <c r="C32" s="1875" t="s">
        <v>32</v>
      </c>
      <c r="D32" s="1875"/>
      <c r="E32" s="1890"/>
      <c r="H32" s="613"/>
    </row>
    <row r="33" spans="2:5" ht="19.5" customHeight="1" thickBot="1">
      <c r="B33" s="296"/>
      <c r="C33" s="297"/>
      <c r="D33" s="297"/>
      <c r="E33" s="298"/>
    </row>
    <row r="34" spans="2:5" ht="19.5" customHeight="1" thickTop="1"/>
    <row r="35" spans="2:5" ht="19.5" customHeight="1"/>
    <row r="36" spans="2:5" ht="19.5" customHeight="1"/>
    <row r="37" spans="2:5" ht="19.5" customHeight="1"/>
    <row r="38" spans="2:5" ht="19.5" customHeight="1"/>
    <row r="39" spans="2:5" ht="19.5" customHeight="1"/>
    <row r="40" spans="2:5" ht="19.5" customHeight="1"/>
    <row r="41" spans="2:5" ht="19.5" customHeight="1"/>
    <row r="42" spans="2:5" ht="19.5" customHeight="1"/>
    <row r="43" spans="2:5" ht="19.5" customHeight="1"/>
    <row r="44" spans="2:5" ht="19.5" customHeight="1"/>
    <row r="45" spans="2:5" ht="19.5" customHeight="1"/>
    <row r="46" spans="2:5" ht="19.5" customHeight="1"/>
    <row r="47" spans="2:5" ht="19.5" customHeight="1"/>
    <row r="48" spans="2:5" ht="19.5" customHeight="1"/>
    <row r="49" ht="19.5" customHeight="1"/>
    <row r="50" ht="19.5" customHeight="1"/>
    <row r="51" ht="19.5" customHeight="1"/>
    <row r="52" ht="19.5" customHeight="1"/>
    <row r="53" ht="19.5" customHeight="1"/>
    <row r="54" ht="19.5" customHeight="1"/>
    <row r="55" ht="19.5" customHeight="1"/>
    <row r="56" ht="19.5" customHeight="1"/>
    <row r="57" ht="19.5" customHeight="1"/>
    <row r="58" ht="19.5" customHeight="1"/>
    <row r="59" ht="19.5" customHeight="1"/>
    <row r="60" ht="19.5" customHeight="1"/>
    <row r="61" ht="19.5" customHeight="1"/>
    <row r="62" ht="19.5" customHeight="1"/>
    <row r="63" ht="19.5" customHeight="1"/>
    <row r="64" ht="19.5" customHeight="1"/>
    <row r="65" ht="19.5" customHeight="1"/>
    <row r="66" ht="19.5" customHeight="1"/>
    <row r="67" ht="19.5" customHeight="1"/>
    <row r="68" ht="19.5" customHeight="1"/>
    <row r="69" ht="19.5" customHeight="1"/>
    <row r="70" ht="19.5" customHeight="1"/>
    <row r="71" ht="19.5" customHeight="1"/>
    <row r="72" ht="19.5" customHeight="1"/>
    <row r="73" ht="19.5" customHeight="1"/>
    <row r="74" ht="19.5" customHeight="1"/>
    <row r="75" ht="19.5" customHeight="1"/>
    <row r="76" ht="19.5" customHeight="1"/>
    <row r="77" ht="19.5" customHeight="1"/>
    <row r="78" ht="19.5" customHeight="1"/>
    <row r="79" ht="19.5" customHeight="1"/>
    <row r="80" ht="19.5" customHeight="1"/>
    <row r="81" ht="19.5" customHeight="1"/>
    <row r="82" ht="19.5" customHeight="1"/>
    <row r="83" ht="19.5" customHeight="1"/>
    <row r="84" ht="19.5" customHeight="1"/>
    <row r="85" ht="19.5" customHeight="1"/>
    <row r="86" ht="19.5" customHeight="1"/>
    <row r="87" ht="19.5" customHeight="1"/>
    <row r="88" ht="19.5" customHeight="1"/>
    <row r="89" ht="19.5" customHeight="1"/>
    <row r="90" ht="19.5" customHeight="1"/>
    <row r="91" ht="19.5" customHeight="1"/>
    <row r="92" ht="19.5" customHeight="1"/>
    <row r="93" ht="19.5" customHeight="1"/>
    <row r="94" ht="19.5" customHeight="1"/>
  </sheetData>
  <mergeCells count="18">
    <mergeCell ref="H24:AL25"/>
    <mergeCell ref="C28:E28"/>
    <mergeCell ref="C30:E30"/>
    <mergeCell ref="C32:E32"/>
    <mergeCell ref="C18:E18"/>
    <mergeCell ref="D20:E20"/>
    <mergeCell ref="D21:E21"/>
    <mergeCell ref="D22:E22"/>
    <mergeCell ref="D23:E23"/>
    <mergeCell ref="D19:F19"/>
    <mergeCell ref="D24:E24"/>
    <mergeCell ref="C26:E26"/>
    <mergeCell ref="C14:E14"/>
    <mergeCell ref="C16:E16"/>
    <mergeCell ref="B4:E4"/>
    <mergeCell ref="C8:E8"/>
    <mergeCell ref="C10:E10"/>
    <mergeCell ref="C12:E12"/>
  </mergeCells>
  <phoneticPr fontId="3" type="noConversion"/>
  <hyperlinks>
    <hyperlink ref="C12" location="G_IS!A1" display="KB Financial Group" xr:uid="{00000000-0004-0000-1F00-000000000000}"/>
    <hyperlink ref="C14" location="B_IS!A1" display="KB Kookmin Bank" xr:uid="{00000000-0004-0000-1F00-000001000000}"/>
    <hyperlink ref="C16" location="S_IS!A1" display="KB Securities" xr:uid="{00000000-0004-0000-1F00-000002000000}"/>
    <hyperlink ref="D24:E24" location="'I_Monthly Premium'!A1" display="Monthly Initial Premium" xr:uid="{00000000-0004-0000-1F00-000003000000}"/>
    <hyperlink ref="D21:E21" location="I_Key!A1" display="Key Indicators" xr:uid="{00000000-0004-0000-1F00-000004000000}"/>
    <hyperlink ref="D22:E22" location="I_Premium!A1" display="Direct Premium" xr:uid="{00000000-0004-0000-1F00-000005000000}"/>
    <hyperlink ref="D23:E23" location="I_Ratios!A1" display="Loss/Expense Ratio" xr:uid="{00000000-0004-0000-1F00-000006000000}"/>
    <hyperlink ref="D20:E20" location="I_BS!A1" display="Condensed Balance Sheet" xr:uid="{00000000-0004-0000-1F00-000007000000}"/>
    <hyperlink ref="C18" location="I_Key!A1" display="KB Insurance" xr:uid="{00000000-0004-0000-1F00-000008000000}"/>
    <hyperlink ref="C18:E18" location="I_IS!Print_Area" display="KB Insurance" xr:uid="{00000000-0004-0000-1F00-000009000000}"/>
    <hyperlink ref="C10" location="Hightlights!A1" display="Highlights" xr:uid="{00000000-0004-0000-1F00-00000A000000}"/>
    <hyperlink ref="C10:E10" location="'Financial Highlights'!A1" display="Finanial Highlights" xr:uid="{00000000-0004-0000-1F00-00000B000000}"/>
    <hyperlink ref="C26" location="C_IS!A1" display="KB Kookmin Card" xr:uid="{00000000-0004-0000-1F00-00000C000000}"/>
    <hyperlink ref="C30" location="Other_IS!A1" display="Other Subsidiaries" xr:uid="{00000000-0004-0000-1F00-00000D000000}"/>
    <hyperlink ref="C32" location="Contacts!A1" display="Contacts" xr:uid="{00000000-0004-0000-1F00-00000E000000}"/>
    <hyperlink ref="C28:E28" location="L_IS!A1" display="KB Life Insurance" xr:uid="{00000000-0004-0000-1F00-00000F000000}"/>
    <hyperlink ref="C8:E8" location="Disclaimer!A1" display="Disclaimer" xr:uid="{00000000-0004-0000-1F00-000010000000}"/>
    <hyperlink ref="D19:E19" location="I_IS!A1" display="Condensed Income Statement" xr:uid="{00000000-0004-0000-1F00-000011000000}"/>
  </hyperlinks>
  <pageMargins left="0.39370078740157483" right="0.39370078740157483" top="0.47244094488188981" bottom="0.47244094488188981" header="0.31496062992125984" footer="0.31496062992125984"/>
  <pageSetup paperSize="9" scale="57" fitToHeight="0" orientation="landscape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B1:AU45"/>
  <sheetViews>
    <sheetView showGridLines="0" view="pageBreakPreview" topLeftCell="A10" zoomScale="70" zoomScaleNormal="70" zoomScaleSheetLayoutView="70" workbookViewId="0">
      <selection activeCell="Q21" sqref="Q21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14" width="13.75" style="38" hidden="1" customWidth="1"/>
    <col min="15" max="15" width="13.75" style="48" hidden="1" customWidth="1"/>
    <col min="16" max="32" width="13.75" style="38" hidden="1" customWidth="1"/>
    <col min="33" max="36" width="17.375" style="38" hidden="1" customWidth="1"/>
    <col min="37" max="37" width="15.125" style="38" hidden="1" customWidth="1"/>
    <col min="38" max="42" width="15.125" style="38" customWidth="1"/>
    <col min="43" max="43" width="15.125" style="1728" customWidth="1"/>
    <col min="44" max="44" width="15.125" style="38" customWidth="1"/>
    <col min="45" max="45" width="15.125" style="1776" customWidth="1"/>
    <col min="46" max="46" width="15.125" style="38" customWidth="1"/>
    <col min="47" max="16384" width="10.75" style="38"/>
  </cols>
  <sheetData>
    <row r="1" spans="2:47" ht="5.25" customHeight="1"/>
    <row r="2" spans="2:47" ht="28.5" customHeight="1">
      <c r="H2" s="39"/>
    </row>
    <row r="3" spans="2:47" ht="3" customHeight="1">
      <c r="H3" s="40"/>
    </row>
    <row r="4" spans="2:47" ht="30" customHeight="1">
      <c r="B4" s="1879" t="s">
        <v>31</v>
      </c>
      <c r="C4" s="1879"/>
      <c r="D4" s="1879"/>
      <c r="E4" s="1879"/>
      <c r="F4" s="183"/>
      <c r="G4" s="42"/>
      <c r="H4" s="64" t="s">
        <v>11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</row>
    <row r="5" spans="2:47" ht="18" customHeight="1">
      <c r="B5" s="222"/>
      <c r="C5" s="222"/>
      <c r="D5" s="222"/>
      <c r="E5" s="222"/>
      <c r="F5" s="44"/>
      <c r="H5" s="224"/>
      <c r="O5" s="38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</row>
    <row r="6" spans="2:47" ht="3" customHeight="1" thickBot="1">
      <c r="H6" s="40"/>
    </row>
    <row r="7" spans="2:47" ht="12" customHeight="1" thickTop="1">
      <c r="B7" s="185"/>
      <c r="C7" s="67"/>
      <c r="D7" s="67"/>
      <c r="E7" s="68"/>
      <c r="H7" s="48"/>
      <c r="I7" s="48"/>
      <c r="J7" s="48"/>
      <c r="K7" s="48"/>
      <c r="L7" s="48"/>
      <c r="M7" s="48"/>
      <c r="N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225"/>
      <c r="AC7" s="225"/>
      <c r="AD7" s="225"/>
      <c r="AE7" s="226"/>
      <c r="AF7" s="226"/>
      <c r="AG7" s="226"/>
      <c r="AH7" s="226"/>
      <c r="AI7" s="226"/>
      <c r="AJ7" s="226"/>
      <c r="AK7" s="226"/>
      <c r="AL7" s="226"/>
      <c r="AM7" s="226"/>
      <c r="AN7" s="226"/>
      <c r="AO7" s="226"/>
      <c r="AP7" s="226"/>
      <c r="AQ7" s="226"/>
      <c r="AR7" s="226"/>
      <c r="AS7" s="226"/>
      <c r="AT7" s="226"/>
    </row>
    <row r="8" spans="2:47" ht="19.5" customHeight="1" thickBot="1">
      <c r="B8" s="74"/>
      <c r="C8" s="1875" t="s">
        <v>2</v>
      </c>
      <c r="D8" s="1875"/>
      <c r="E8" s="1876"/>
      <c r="F8" s="56"/>
      <c r="H8" s="77" t="s">
        <v>39</v>
      </c>
      <c r="I8" s="78" t="s">
        <v>339</v>
      </c>
      <c r="J8" s="78" t="s">
        <v>173</v>
      </c>
      <c r="K8" s="78" t="s">
        <v>174</v>
      </c>
      <c r="L8" s="78" t="s">
        <v>175</v>
      </c>
      <c r="M8" s="78" t="s">
        <v>176</v>
      </c>
      <c r="N8" s="78" t="s">
        <v>407</v>
      </c>
      <c r="O8" s="78" t="s">
        <v>178</v>
      </c>
      <c r="P8" s="78" t="s">
        <v>179</v>
      </c>
      <c r="Q8" s="78" t="s">
        <v>180</v>
      </c>
      <c r="R8" s="78" t="s">
        <v>181</v>
      </c>
      <c r="S8" s="78" t="s">
        <v>182</v>
      </c>
      <c r="T8" s="78" t="s">
        <v>341</v>
      </c>
      <c r="U8" s="78" t="s">
        <v>342</v>
      </c>
      <c r="V8" s="78" t="s">
        <v>185</v>
      </c>
      <c r="W8" s="78" t="s">
        <v>343</v>
      </c>
      <c r="X8" s="81" t="s">
        <v>344</v>
      </c>
      <c r="Y8" s="78" t="s">
        <v>345</v>
      </c>
      <c r="Z8" s="78" t="s">
        <v>346</v>
      </c>
      <c r="AA8" s="78" t="s">
        <v>347</v>
      </c>
      <c r="AB8" s="78" t="s">
        <v>348</v>
      </c>
      <c r="AC8" s="81" t="s">
        <v>192</v>
      </c>
      <c r="AD8" s="81" t="s">
        <v>193</v>
      </c>
      <c r="AE8" s="81" t="s">
        <v>194</v>
      </c>
      <c r="AF8" s="81" t="s">
        <v>195</v>
      </c>
      <c r="AG8" s="81" t="s">
        <v>196</v>
      </c>
      <c r="AH8" s="81" t="s">
        <v>197</v>
      </c>
      <c r="AI8" s="81" t="s">
        <v>786</v>
      </c>
      <c r="AJ8" s="81" t="s">
        <v>794</v>
      </c>
      <c r="AK8" s="81" t="s">
        <v>798</v>
      </c>
      <c r="AL8" s="81" t="s">
        <v>806</v>
      </c>
      <c r="AM8" s="81" t="s">
        <v>807</v>
      </c>
      <c r="AN8" s="81" t="s">
        <v>816</v>
      </c>
      <c r="AO8" s="81" t="s">
        <v>823</v>
      </c>
      <c r="AP8" s="81" t="s">
        <v>836</v>
      </c>
      <c r="AQ8" s="81" t="s">
        <v>858</v>
      </c>
      <c r="AR8" s="81" t="s">
        <v>864</v>
      </c>
      <c r="AS8" s="1778" t="s">
        <v>859</v>
      </c>
      <c r="AT8" s="1778" t="s">
        <v>892</v>
      </c>
    </row>
    <row r="9" spans="2:47" ht="19.5" customHeight="1">
      <c r="B9" s="71"/>
      <c r="C9" s="75"/>
      <c r="D9" s="75"/>
      <c r="E9" s="76"/>
      <c r="F9" s="75"/>
      <c r="H9" s="229" t="s">
        <v>198</v>
      </c>
      <c r="I9" s="750"/>
      <c r="J9" s="198">
        <v>31031.3</v>
      </c>
      <c r="K9" s="199">
        <v>31893.599999999999</v>
      </c>
      <c r="L9" s="199">
        <v>32351.8</v>
      </c>
      <c r="M9" s="199">
        <v>32918.199999999997</v>
      </c>
      <c r="N9" s="199">
        <v>33375.300000000003</v>
      </c>
      <c r="O9" s="199">
        <v>33843.1</v>
      </c>
      <c r="P9" s="198">
        <v>34785.599999999999</v>
      </c>
      <c r="Q9" s="198">
        <v>35475</v>
      </c>
      <c r="R9" s="198">
        <v>36087.1</v>
      </c>
      <c r="S9" s="198">
        <v>36641.5</v>
      </c>
      <c r="T9" s="202">
        <v>36552.400000000001</v>
      </c>
      <c r="U9" s="202">
        <v>37122.300000000003</v>
      </c>
      <c r="V9" s="203">
        <v>37677.1</v>
      </c>
      <c r="W9" s="203">
        <v>38082.9</v>
      </c>
      <c r="X9" s="203">
        <v>39078.1</v>
      </c>
      <c r="Y9" s="202">
        <v>39264.1</v>
      </c>
      <c r="Z9" s="202">
        <v>40267.9</v>
      </c>
      <c r="AA9" s="202">
        <v>41097.4</v>
      </c>
      <c r="AB9" s="202">
        <v>41472.199999999997</v>
      </c>
      <c r="AC9" s="202">
        <v>34967.4</v>
      </c>
      <c r="AD9" s="202">
        <v>34850.1</v>
      </c>
      <c r="AE9" s="203">
        <v>34994.400000000001</v>
      </c>
      <c r="AF9" s="203">
        <v>34731.9</v>
      </c>
      <c r="AG9" s="202">
        <v>35516.699999999997</v>
      </c>
      <c r="AH9" s="202">
        <v>35349.599999999999</v>
      </c>
      <c r="AI9" s="1323">
        <v>35398.400000000001</v>
      </c>
      <c r="AJ9" s="203">
        <v>37717</v>
      </c>
      <c r="AK9" s="1323">
        <v>37392.800000000003</v>
      </c>
      <c r="AL9" s="203">
        <v>38007.9</v>
      </c>
      <c r="AM9" s="203">
        <v>39004.699999999997</v>
      </c>
      <c r="AN9" s="1323">
        <v>40776.400000000001</v>
      </c>
      <c r="AO9" s="1323">
        <v>42032.3</v>
      </c>
      <c r="AP9" s="1323">
        <v>42708.800000000003</v>
      </c>
      <c r="AQ9" s="1323">
        <v>43474.9</v>
      </c>
      <c r="AR9" s="1323">
        <v>45377.599999999999</v>
      </c>
      <c r="AS9" s="1323">
        <v>44453.5</v>
      </c>
      <c r="AT9" s="205">
        <v>44637.4</v>
      </c>
      <c r="AU9" s="83"/>
    </row>
    <row r="10" spans="2:47" ht="19.5" customHeight="1">
      <c r="B10" s="74"/>
      <c r="C10" s="1875" t="s">
        <v>36</v>
      </c>
      <c r="D10" s="1875"/>
      <c r="E10" s="1876"/>
      <c r="F10" s="56"/>
      <c r="H10" s="207" t="s">
        <v>199</v>
      </c>
      <c r="I10" s="106"/>
      <c r="J10" s="83">
        <v>443.1</v>
      </c>
      <c r="K10" s="84">
        <v>442.7</v>
      </c>
      <c r="L10" s="84">
        <v>761.2</v>
      </c>
      <c r="M10" s="84">
        <v>351.5</v>
      </c>
      <c r="N10" s="84">
        <v>327.7</v>
      </c>
      <c r="O10" s="84">
        <v>410.7</v>
      </c>
      <c r="P10" s="83">
        <v>797.4</v>
      </c>
      <c r="Q10" s="83">
        <v>418.2</v>
      </c>
      <c r="R10" s="83">
        <v>446.6</v>
      </c>
      <c r="S10" s="83">
        <v>357.5</v>
      </c>
      <c r="T10" s="192">
        <v>593.20000000000005</v>
      </c>
      <c r="U10" s="192">
        <v>333.8</v>
      </c>
      <c r="V10" s="193">
        <v>343.1</v>
      </c>
      <c r="W10" s="193">
        <v>356.2</v>
      </c>
      <c r="X10" s="193">
        <v>625.29999999999995</v>
      </c>
      <c r="Y10" s="192">
        <v>377</v>
      </c>
      <c r="Z10" s="192">
        <v>628</v>
      </c>
      <c r="AA10" s="192">
        <v>510.3</v>
      </c>
      <c r="AB10" s="192">
        <v>585.29999999999995</v>
      </c>
      <c r="AC10" s="192">
        <v>654.1</v>
      </c>
      <c r="AD10" s="192">
        <v>827.1</v>
      </c>
      <c r="AE10" s="193">
        <v>510</v>
      </c>
      <c r="AF10" s="193">
        <v>1064.3</v>
      </c>
      <c r="AG10" s="192">
        <v>584.9</v>
      </c>
      <c r="AH10" s="192">
        <v>685</v>
      </c>
      <c r="AI10" s="1322">
        <v>667.1</v>
      </c>
      <c r="AJ10" s="193">
        <v>1341.9</v>
      </c>
      <c r="AK10" s="1322">
        <v>552.70000000000005</v>
      </c>
      <c r="AL10" s="193">
        <v>636.20000000000005</v>
      </c>
      <c r="AM10" s="193">
        <v>786.6</v>
      </c>
      <c r="AN10" s="1322">
        <v>1517.9</v>
      </c>
      <c r="AO10" s="1322">
        <v>715.5</v>
      </c>
      <c r="AP10" s="1322">
        <v>1278.9000000000001</v>
      </c>
      <c r="AQ10" s="1322">
        <v>926.2</v>
      </c>
      <c r="AR10" s="1322">
        <v>2314.5</v>
      </c>
      <c r="AS10" s="1322">
        <v>1339.2</v>
      </c>
      <c r="AT10" s="195">
        <v>1599.7</v>
      </c>
      <c r="AU10" s="83"/>
    </row>
    <row r="11" spans="2:47" ht="19.5" customHeight="1">
      <c r="B11" s="74"/>
      <c r="C11" s="89"/>
      <c r="D11" s="75"/>
      <c r="E11" s="76"/>
      <c r="F11" s="75"/>
      <c r="H11" s="207" t="s">
        <v>200</v>
      </c>
      <c r="I11" s="106"/>
      <c r="J11" s="83">
        <v>1106.2</v>
      </c>
      <c r="K11" s="84">
        <v>1113.3</v>
      </c>
      <c r="L11" s="84">
        <v>836.9</v>
      </c>
      <c r="M11" s="84">
        <v>6092.2</v>
      </c>
      <c r="N11" s="84">
        <v>6083.7</v>
      </c>
      <c r="O11" s="84">
        <v>6291.1</v>
      </c>
      <c r="P11" s="83">
        <v>6631</v>
      </c>
      <c r="Q11" s="83">
        <v>7234</v>
      </c>
      <c r="R11" s="83">
        <v>7787.7</v>
      </c>
      <c r="S11" s="83">
        <v>8396.1</v>
      </c>
      <c r="T11" s="192">
        <v>7742.6</v>
      </c>
      <c r="U11" s="192">
        <v>7811.1</v>
      </c>
      <c r="V11" s="193">
        <v>8114.9</v>
      </c>
      <c r="W11" s="193">
        <v>8012.9</v>
      </c>
      <c r="X11" s="193">
        <v>7795.5</v>
      </c>
      <c r="Y11" s="192">
        <v>7531.4</v>
      </c>
      <c r="Z11" s="192">
        <v>7432.2</v>
      </c>
      <c r="AA11" s="192">
        <v>8388.7999999999993</v>
      </c>
      <c r="AB11" s="192">
        <v>8633.7999999999993</v>
      </c>
      <c r="AC11" s="192">
        <v>8857.1</v>
      </c>
      <c r="AD11" s="192">
        <v>9286.5</v>
      </c>
      <c r="AE11" s="193">
        <v>9227.6</v>
      </c>
      <c r="AF11" s="193">
        <v>8983.5</v>
      </c>
      <c r="AG11" s="192">
        <v>9143.1</v>
      </c>
      <c r="AH11" s="192">
        <v>8908.2000000000007</v>
      </c>
      <c r="AI11" s="1322">
        <v>9389.2999999999993</v>
      </c>
      <c r="AJ11" s="193">
        <v>9191.1</v>
      </c>
      <c r="AK11" s="1322">
        <v>9665</v>
      </c>
      <c r="AL11" s="193">
        <v>9612.4</v>
      </c>
      <c r="AM11" s="193">
        <v>9451.9</v>
      </c>
      <c r="AN11" s="1322">
        <v>9481.5</v>
      </c>
      <c r="AO11" s="1322">
        <v>9912.1</v>
      </c>
      <c r="AP11" s="1322">
        <v>9594</v>
      </c>
      <c r="AQ11" s="1322">
        <v>9926.1</v>
      </c>
      <c r="AR11" s="1322">
        <v>10297</v>
      </c>
      <c r="AS11" s="1322">
        <v>9504.9</v>
      </c>
      <c r="AT11" s="195">
        <v>9080.6</v>
      </c>
      <c r="AU11" s="83"/>
    </row>
    <row r="12" spans="2:47" ht="19.5" customHeight="1">
      <c r="B12" s="74"/>
      <c r="C12" s="1875" t="s">
        <v>0</v>
      </c>
      <c r="D12" s="1875"/>
      <c r="E12" s="1876"/>
      <c r="F12" s="56"/>
      <c r="H12" s="207" t="s">
        <v>201</v>
      </c>
      <c r="I12" s="106"/>
      <c r="J12" s="83">
        <v>57.6</v>
      </c>
      <c r="K12" s="84">
        <v>33</v>
      </c>
      <c r="L12" s="84">
        <v>254.8</v>
      </c>
      <c r="M12" s="84">
        <v>197.5</v>
      </c>
      <c r="N12" s="84">
        <v>29.9</v>
      </c>
      <c r="O12" s="84">
        <v>36.5</v>
      </c>
      <c r="P12" s="83">
        <v>41.8</v>
      </c>
      <c r="Q12" s="83">
        <v>18</v>
      </c>
      <c r="R12" s="83">
        <v>10.3</v>
      </c>
      <c r="S12" s="83">
        <v>9.1</v>
      </c>
      <c r="T12" s="192">
        <v>37.200000000000003</v>
      </c>
      <c r="U12" s="192">
        <v>6.2</v>
      </c>
      <c r="V12" s="193">
        <v>10.5</v>
      </c>
      <c r="W12" s="193">
        <v>28.6</v>
      </c>
      <c r="X12" s="193">
        <v>128.80000000000001</v>
      </c>
      <c r="Y12" s="192">
        <v>52.4</v>
      </c>
      <c r="Z12" s="192">
        <v>40.4</v>
      </c>
      <c r="AA12" s="192">
        <v>4.4000000000000004</v>
      </c>
      <c r="AB12" s="192">
        <v>7.9</v>
      </c>
      <c r="AC12" s="192">
        <v>5.9</v>
      </c>
      <c r="AD12" s="192">
        <v>4.5999999999999996</v>
      </c>
      <c r="AE12" s="193">
        <v>5.3</v>
      </c>
      <c r="AF12" s="193">
        <v>65.3</v>
      </c>
      <c r="AG12" s="192">
        <v>50.7</v>
      </c>
      <c r="AH12" s="192">
        <v>32.4</v>
      </c>
      <c r="AI12" s="1322">
        <v>10.5</v>
      </c>
      <c r="AJ12" s="193">
        <v>141.4</v>
      </c>
      <c r="AK12" s="1322">
        <v>60.9</v>
      </c>
      <c r="AL12" s="193">
        <v>82.6</v>
      </c>
      <c r="AM12" s="193">
        <v>209</v>
      </c>
      <c r="AN12" s="1322">
        <v>194.9</v>
      </c>
      <c r="AO12" s="1322">
        <v>283.89999999999998</v>
      </c>
      <c r="AP12" s="1322">
        <v>262.89999999999998</v>
      </c>
      <c r="AQ12" s="1322">
        <v>166.5</v>
      </c>
      <c r="AR12" s="1322">
        <v>45.1</v>
      </c>
      <c r="AS12" s="1322">
        <v>0.7</v>
      </c>
      <c r="AT12" s="195">
        <v>0.3</v>
      </c>
      <c r="AU12" s="83"/>
    </row>
    <row r="13" spans="2:47" ht="19.5" customHeight="1">
      <c r="B13" s="74"/>
      <c r="C13" s="89"/>
      <c r="D13" s="75"/>
      <c r="E13" s="76"/>
      <c r="F13" s="75"/>
      <c r="H13" s="207" t="s">
        <v>202</v>
      </c>
      <c r="I13" s="106"/>
      <c r="J13" s="83">
        <v>14765.8</v>
      </c>
      <c r="K13" s="84">
        <v>15667.6</v>
      </c>
      <c r="L13" s="84">
        <v>15994.5</v>
      </c>
      <c r="M13" s="84">
        <v>11331.7</v>
      </c>
      <c r="N13" s="84">
        <v>11588.5</v>
      </c>
      <c r="O13" s="84">
        <v>11428.8</v>
      </c>
      <c r="P13" s="83">
        <v>11649.9</v>
      </c>
      <c r="Q13" s="83">
        <v>11833.4</v>
      </c>
      <c r="R13" s="83">
        <v>11933.3</v>
      </c>
      <c r="S13" s="83">
        <v>11967.3</v>
      </c>
      <c r="T13" s="192">
        <v>12357.6</v>
      </c>
      <c r="U13" s="192">
        <v>13214.9</v>
      </c>
      <c r="V13" s="193">
        <v>13368.1</v>
      </c>
      <c r="W13" s="193">
        <v>13937.2</v>
      </c>
      <c r="X13" s="193">
        <v>14078.8</v>
      </c>
      <c r="Y13" s="192">
        <v>14457.8</v>
      </c>
      <c r="Z13" s="192">
        <v>14775.4</v>
      </c>
      <c r="AA13" s="192">
        <v>14547.4</v>
      </c>
      <c r="AB13" s="192">
        <v>14666.8</v>
      </c>
      <c r="AC13" s="192">
        <v>16478</v>
      </c>
      <c r="AD13" s="192">
        <v>15916.4</v>
      </c>
      <c r="AE13" s="193">
        <v>16162.5</v>
      </c>
      <c r="AF13" s="193">
        <v>15771.1</v>
      </c>
      <c r="AG13" s="192">
        <v>16941.400000000001</v>
      </c>
      <c r="AH13" s="192">
        <v>16808.7</v>
      </c>
      <c r="AI13" s="1322">
        <v>16219.8</v>
      </c>
      <c r="AJ13" s="193">
        <v>18064.8</v>
      </c>
      <c r="AK13" s="1322">
        <v>18180.7</v>
      </c>
      <c r="AL13" s="193">
        <v>18972.099999999999</v>
      </c>
      <c r="AM13" s="193">
        <v>19732.099999999999</v>
      </c>
      <c r="AN13" s="1322">
        <v>20553.599999999999</v>
      </c>
      <c r="AO13" s="1322">
        <v>21558.1</v>
      </c>
      <c r="AP13" s="1322">
        <v>21759.200000000001</v>
      </c>
      <c r="AQ13" s="1322">
        <v>22000</v>
      </c>
      <c r="AR13" s="1322">
        <v>21936.7</v>
      </c>
      <c r="AS13" s="1322">
        <v>21970</v>
      </c>
      <c r="AT13" s="195">
        <v>22094</v>
      </c>
      <c r="AU13" s="83"/>
    </row>
    <row r="14" spans="2:47" ht="19.5" customHeight="1">
      <c r="B14" s="74"/>
      <c r="C14" s="1875" t="s">
        <v>6</v>
      </c>
      <c r="D14" s="1875"/>
      <c r="E14" s="1876"/>
      <c r="F14" s="56"/>
      <c r="H14" s="207" t="s">
        <v>203</v>
      </c>
      <c r="I14" s="106"/>
      <c r="J14" s="83">
        <v>6671.4</v>
      </c>
      <c r="K14" s="84">
        <v>6592.8</v>
      </c>
      <c r="L14" s="84">
        <v>6512.6</v>
      </c>
      <c r="M14" s="84">
        <v>6654.3</v>
      </c>
      <c r="N14" s="84">
        <v>6960.4</v>
      </c>
      <c r="O14" s="84">
        <v>7230.6</v>
      </c>
      <c r="P14" s="83">
        <v>7289.4</v>
      </c>
      <c r="Q14" s="83">
        <v>7129.1</v>
      </c>
      <c r="R14" s="83">
        <v>7202.8</v>
      </c>
      <c r="S14" s="83">
        <v>7160.9</v>
      </c>
      <c r="T14" s="192">
        <v>7372.4</v>
      </c>
      <c r="U14" s="192">
        <v>7434.3</v>
      </c>
      <c r="V14" s="193">
        <v>7476.8</v>
      </c>
      <c r="W14" s="193">
        <v>7333.3</v>
      </c>
      <c r="X14" s="193">
        <v>7550.9</v>
      </c>
      <c r="Y14" s="192">
        <v>7759.2</v>
      </c>
      <c r="Z14" s="192">
        <v>8246.7000000000007</v>
      </c>
      <c r="AA14" s="192">
        <v>8297.5</v>
      </c>
      <c r="AB14" s="192">
        <v>8313.7999999999993</v>
      </c>
      <c r="AC14" s="192">
        <v>6123.6</v>
      </c>
      <c r="AD14" s="192">
        <v>6234.1</v>
      </c>
      <c r="AE14" s="193">
        <v>6300.9</v>
      </c>
      <c r="AF14" s="193">
        <v>6191.9</v>
      </c>
      <c r="AG14" s="192">
        <v>6053.5</v>
      </c>
      <c r="AH14" s="192">
        <v>6062.5</v>
      </c>
      <c r="AI14" s="1322">
        <v>6009.9</v>
      </c>
      <c r="AJ14" s="193">
        <v>5976.9</v>
      </c>
      <c r="AK14" s="1322">
        <v>5980.9</v>
      </c>
      <c r="AL14" s="193">
        <v>5756.4</v>
      </c>
      <c r="AM14" s="193">
        <v>5885.2</v>
      </c>
      <c r="AN14" s="1322">
        <v>6134.3</v>
      </c>
      <c r="AO14" s="1322">
        <v>6548.6</v>
      </c>
      <c r="AP14" s="1322">
        <v>6756.7</v>
      </c>
      <c r="AQ14" s="1322">
        <v>7145.7</v>
      </c>
      <c r="AR14" s="1322">
        <v>7732.1</v>
      </c>
      <c r="AS14" s="1322">
        <v>8428.5</v>
      </c>
      <c r="AT14" s="195">
        <v>8829.6</v>
      </c>
      <c r="AU14" s="83"/>
    </row>
    <row r="15" spans="2:47" ht="19.5" customHeight="1">
      <c r="B15" s="74"/>
      <c r="C15" s="89"/>
      <c r="D15" s="75"/>
      <c r="E15" s="76"/>
      <c r="F15" s="75"/>
      <c r="H15" s="231" t="s">
        <v>449</v>
      </c>
      <c r="I15" s="106"/>
      <c r="J15" s="83">
        <v>-60.8</v>
      </c>
      <c r="K15" s="84">
        <v>-58.7</v>
      </c>
      <c r="L15" s="84">
        <v>-55.9</v>
      </c>
      <c r="M15" s="84">
        <v>-57.3</v>
      </c>
      <c r="N15" s="84">
        <v>-57.7</v>
      </c>
      <c r="O15" s="84">
        <v>-58.8</v>
      </c>
      <c r="P15" s="83">
        <v>-57</v>
      </c>
      <c r="Q15" s="83">
        <v>-46.2</v>
      </c>
      <c r="R15" s="83">
        <v>-46.8</v>
      </c>
      <c r="S15" s="83">
        <v>-15.3</v>
      </c>
      <c r="T15" s="192">
        <v>-17.2</v>
      </c>
      <c r="U15" s="192">
        <v>-14.3</v>
      </c>
      <c r="V15" s="193">
        <v>-16.399999999999999</v>
      </c>
      <c r="W15" s="193">
        <v>-15.4</v>
      </c>
      <c r="X15" s="193">
        <v>-17.600000000000001</v>
      </c>
      <c r="Y15" s="192">
        <v>-17.3</v>
      </c>
      <c r="Z15" s="192">
        <v>-19.899999999999999</v>
      </c>
      <c r="AA15" s="192">
        <v>-15.7</v>
      </c>
      <c r="AB15" s="192">
        <v>-19.899999999999999</v>
      </c>
      <c r="AC15" s="192">
        <v>-21.5</v>
      </c>
      <c r="AD15" s="192">
        <v>-22.2</v>
      </c>
      <c r="AE15" s="193">
        <v>-23.3</v>
      </c>
      <c r="AF15" s="193">
        <v>-41.6</v>
      </c>
      <c r="AG15" s="192">
        <v>-40.299999999999997</v>
      </c>
      <c r="AH15" s="192">
        <v>-41.6</v>
      </c>
      <c r="AI15" s="1322">
        <v>-42.3</v>
      </c>
      <c r="AJ15" s="193">
        <v>-48.6</v>
      </c>
      <c r="AK15" s="1322">
        <v>-54.7</v>
      </c>
      <c r="AL15" s="193">
        <v>-57.5</v>
      </c>
      <c r="AM15" s="193">
        <v>-44.1</v>
      </c>
      <c r="AN15" s="1322">
        <v>-38.5</v>
      </c>
      <c r="AO15" s="1322">
        <v>-38.6</v>
      </c>
      <c r="AP15" s="1322">
        <v>-36.799999999999997</v>
      </c>
      <c r="AQ15" s="1322">
        <v>-45.2</v>
      </c>
      <c r="AR15" s="1322">
        <v>-58</v>
      </c>
      <c r="AS15" s="1322">
        <v>-61.3</v>
      </c>
      <c r="AT15" s="195">
        <v>-73.2</v>
      </c>
      <c r="AU15" s="83"/>
    </row>
    <row r="16" spans="2:47" ht="19.5" customHeight="1">
      <c r="B16" s="74"/>
      <c r="C16" s="1875" t="s">
        <v>7</v>
      </c>
      <c r="D16" s="1875"/>
      <c r="E16" s="1876"/>
      <c r="F16" s="56"/>
      <c r="H16" s="207" t="s">
        <v>205</v>
      </c>
      <c r="I16" s="106"/>
      <c r="J16" s="83">
        <v>0</v>
      </c>
      <c r="K16" s="84">
        <v>0</v>
      </c>
      <c r="L16" s="84">
        <v>0</v>
      </c>
      <c r="M16" s="84">
        <v>0</v>
      </c>
      <c r="N16" s="84">
        <v>0</v>
      </c>
      <c r="O16" s="84">
        <v>0.5</v>
      </c>
      <c r="P16" s="83">
        <v>0.5</v>
      </c>
      <c r="Q16" s="83">
        <v>0.5</v>
      </c>
      <c r="R16" s="83">
        <v>1</v>
      </c>
      <c r="S16" s="83">
        <v>0.9</v>
      </c>
      <c r="T16" s="192">
        <v>0.9</v>
      </c>
      <c r="U16" s="192">
        <v>1.4</v>
      </c>
      <c r="V16" s="193">
        <v>1.4</v>
      </c>
      <c r="W16" s="193">
        <v>1.4</v>
      </c>
      <c r="X16" s="193">
        <v>1.4</v>
      </c>
      <c r="Y16" s="192">
        <v>1.4</v>
      </c>
      <c r="Z16" s="192">
        <v>1.4</v>
      </c>
      <c r="AA16" s="192">
        <v>1.9</v>
      </c>
      <c r="AB16" s="192">
        <v>2.4</v>
      </c>
      <c r="AC16" s="192">
        <v>5.3</v>
      </c>
      <c r="AD16" s="192">
        <v>47.3</v>
      </c>
      <c r="AE16" s="193">
        <v>49.4</v>
      </c>
      <c r="AF16" s="193">
        <v>51.5</v>
      </c>
      <c r="AG16" s="192">
        <v>52</v>
      </c>
      <c r="AH16" s="192">
        <v>50.1</v>
      </c>
      <c r="AI16" s="1322">
        <v>52.3</v>
      </c>
      <c r="AJ16" s="193">
        <v>58.8</v>
      </c>
      <c r="AK16" s="1322">
        <v>59.3</v>
      </c>
      <c r="AL16" s="193">
        <v>57.5</v>
      </c>
      <c r="AM16" s="193">
        <v>58.1</v>
      </c>
      <c r="AN16" s="1322">
        <v>66.5</v>
      </c>
      <c r="AO16" s="1322">
        <v>67.099999999999994</v>
      </c>
      <c r="AP16" s="1322">
        <v>65.599999999999994</v>
      </c>
      <c r="AQ16" s="1322">
        <v>152.9</v>
      </c>
      <c r="AR16" s="1322">
        <v>80.900000000000006</v>
      </c>
      <c r="AS16" s="1322">
        <v>81.5</v>
      </c>
      <c r="AT16" s="195">
        <v>77.900000000000006</v>
      </c>
      <c r="AU16" s="83"/>
    </row>
    <row r="17" spans="2:47" ht="19.5" customHeight="1">
      <c r="B17" s="74"/>
      <c r="C17" s="89"/>
      <c r="D17" s="75"/>
      <c r="E17" s="76"/>
      <c r="F17" s="75"/>
      <c r="H17" s="231" t="s">
        <v>613</v>
      </c>
      <c r="I17" s="106"/>
      <c r="J17" s="83"/>
      <c r="K17" s="84"/>
      <c r="L17" s="84"/>
      <c r="M17" s="84"/>
      <c r="N17" s="84"/>
      <c r="O17" s="84"/>
      <c r="P17" s="83"/>
      <c r="Q17" s="83"/>
      <c r="R17" s="83"/>
      <c r="S17" s="83"/>
      <c r="T17" s="192"/>
      <c r="U17" s="192"/>
      <c r="V17" s="193"/>
      <c r="W17" s="193"/>
      <c r="X17" s="193"/>
      <c r="Y17" s="192"/>
      <c r="Z17" s="192"/>
      <c r="AA17" s="192"/>
      <c r="AB17" s="192"/>
      <c r="AC17" s="192">
        <v>20.399999999999999</v>
      </c>
      <c r="AD17" s="192">
        <v>51</v>
      </c>
      <c r="AE17" s="193">
        <v>78.599999999999994</v>
      </c>
      <c r="AF17" s="193">
        <v>83.3</v>
      </c>
      <c r="AG17" s="192">
        <v>152.5</v>
      </c>
      <c r="AH17" s="192">
        <v>189.2</v>
      </c>
      <c r="AI17" s="1322">
        <v>217</v>
      </c>
      <c r="AJ17" s="193">
        <v>229.6</v>
      </c>
      <c r="AK17" s="1322">
        <v>268.39999999999998</v>
      </c>
      <c r="AL17" s="193">
        <v>294.89999999999998</v>
      </c>
      <c r="AM17" s="193">
        <v>312.8</v>
      </c>
      <c r="AN17" s="1322">
        <v>276.2</v>
      </c>
      <c r="AO17" s="1322">
        <v>301.2</v>
      </c>
      <c r="AP17" s="1322">
        <v>347.3</v>
      </c>
      <c r="AQ17" s="1322">
        <v>362.1</v>
      </c>
      <c r="AR17" s="1322">
        <v>271.2</v>
      </c>
      <c r="AS17" s="1322">
        <v>364.9</v>
      </c>
      <c r="AT17" s="195">
        <v>379</v>
      </c>
      <c r="AU17" s="83"/>
    </row>
    <row r="18" spans="2:47" ht="19.5" customHeight="1">
      <c r="B18" s="74"/>
      <c r="C18" s="1875" t="s">
        <v>31</v>
      </c>
      <c r="D18" s="1875"/>
      <c r="E18" s="1876"/>
      <c r="F18" s="56"/>
      <c r="H18" s="231" t="s">
        <v>614</v>
      </c>
      <c r="I18" s="106"/>
      <c r="J18" s="83"/>
      <c r="K18" s="84"/>
      <c r="L18" s="84"/>
      <c r="M18" s="84"/>
      <c r="N18" s="84"/>
      <c r="O18" s="84"/>
      <c r="P18" s="83"/>
      <c r="Q18" s="83"/>
      <c r="R18" s="83"/>
      <c r="S18" s="83"/>
      <c r="T18" s="192"/>
      <c r="U18" s="192"/>
      <c r="V18" s="193"/>
      <c r="W18" s="193"/>
      <c r="X18" s="193"/>
      <c r="Y18" s="192"/>
      <c r="Z18" s="192"/>
      <c r="AA18" s="192"/>
      <c r="AB18" s="192"/>
      <c r="AC18" s="192">
        <v>1558.3</v>
      </c>
      <c r="AD18" s="192">
        <v>1497.5</v>
      </c>
      <c r="AE18" s="193">
        <v>1692.7</v>
      </c>
      <c r="AF18" s="193">
        <v>1476.9</v>
      </c>
      <c r="AG18" s="192">
        <v>1504.9</v>
      </c>
      <c r="AH18" s="192">
        <v>1521.1</v>
      </c>
      <c r="AI18" s="1322">
        <v>1677.3</v>
      </c>
      <c r="AJ18" s="193">
        <v>1633.8</v>
      </c>
      <c r="AK18" s="1322">
        <v>1534</v>
      </c>
      <c r="AL18" s="193">
        <v>1520.1</v>
      </c>
      <c r="AM18" s="193">
        <v>1497.1</v>
      </c>
      <c r="AN18" s="1322">
        <v>1493.5</v>
      </c>
      <c r="AO18" s="1322">
        <v>1595.7</v>
      </c>
      <c r="AP18" s="1322">
        <v>1519.6</v>
      </c>
      <c r="AQ18" s="1322">
        <v>1596.5</v>
      </c>
      <c r="AR18" s="1322">
        <v>1506.1</v>
      </c>
      <c r="AS18" s="1322">
        <v>1433.1</v>
      </c>
      <c r="AT18" s="195">
        <v>1357.7</v>
      </c>
      <c r="AU18" s="83"/>
    </row>
    <row r="19" spans="2:47" ht="19.5" customHeight="1">
      <c r="B19" s="74"/>
      <c r="C19" s="230"/>
      <c r="D19" s="1903" t="s">
        <v>9</v>
      </c>
      <c r="E19" s="1904"/>
      <c r="F19" s="181"/>
      <c r="H19" s="1" t="s">
        <v>208</v>
      </c>
      <c r="I19" s="106"/>
      <c r="J19" s="83">
        <v>887.3</v>
      </c>
      <c r="K19" s="84">
        <v>889.2</v>
      </c>
      <c r="L19" s="84">
        <v>885</v>
      </c>
      <c r="M19" s="84">
        <v>881.4</v>
      </c>
      <c r="N19" s="84">
        <v>876.9</v>
      </c>
      <c r="O19" s="84">
        <v>869.9</v>
      </c>
      <c r="P19" s="83">
        <v>867.9</v>
      </c>
      <c r="Q19" s="83">
        <v>892.7</v>
      </c>
      <c r="R19" s="83">
        <v>884.8</v>
      </c>
      <c r="S19" s="83">
        <v>887.3</v>
      </c>
      <c r="T19" s="192">
        <v>886.4</v>
      </c>
      <c r="U19" s="192">
        <v>882</v>
      </c>
      <c r="V19" s="193">
        <v>881.8</v>
      </c>
      <c r="W19" s="193">
        <v>875.3</v>
      </c>
      <c r="X19" s="193">
        <v>868.7</v>
      </c>
      <c r="Y19" s="192">
        <v>878.9</v>
      </c>
      <c r="Z19" s="192">
        <v>881</v>
      </c>
      <c r="AA19" s="192">
        <v>878</v>
      </c>
      <c r="AB19" s="192">
        <v>809.1</v>
      </c>
      <c r="AC19" s="192">
        <v>806.6</v>
      </c>
      <c r="AD19" s="192">
        <v>496.8</v>
      </c>
      <c r="AE19" s="193">
        <v>486.4</v>
      </c>
      <c r="AF19" s="193">
        <v>477.6</v>
      </c>
      <c r="AG19" s="192">
        <v>472.8</v>
      </c>
      <c r="AH19" s="192">
        <v>486.5</v>
      </c>
      <c r="AI19" s="1322">
        <v>492.5</v>
      </c>
      <c r="AJ19" s="193">
        <v>405.8</v>
      </c>
      <c r="AK19" s="1322">
        <v>401.9</v>
      </c>
      <c r="AL19" s="193">
        <v>405.5</v>
      </c>
      <c r="AM19" s="193">
        <v>400.6</v>
      </c>
      <c r="AN19" s="1322">
        <v>398.7</v>
      </c>
      <c r="AO19" s="1322">
        <v>398.1</v>
      </c>
      <c r="AP19" s="1322">
        <v>426.9</v>
      </c>
      <c r="AQ19" s="1322">
        <v>417.9</v>
      </c>
      <c r="AR19" s="1322">
        <v>413.5</v>
      </c>
      <c r="AS19" s="1322">
        <v>416.9</v>
      </c>
      <c r="AT19" s="195">
        <v>421.4</v>
      </c>
      <c r="AU19" s="83"/>
    </row>
    <row r="20" spans="2:47" ht="19.5" customHeight="1">
      <c r="B20" s="74"/>
      <c r="C20" s="230"/>
      <c r="D20" s="1884" t="s">
        <v>11</v>
      </c>
      <c r="E20" s="1884"/>
      <c r="F20" s="1884"/>
      <c r="H20" s="207" t="s">
        <v>209</v>
      </c>
      <c r="I20" s="106"/>
      <c r="J20" s="83">
        <v>2376</v>
      </c>
      <c r="K20" s="84">
        <v>2315.3000000000002</v>
      </c>
      <c r="L20" s="84">
        <v>2261.9</v>
      </c>
      <c r="M20" s="84">
        <v>2203.6999999999998</v>
      </c>
      <c r="N20" s="84">
        <v>2151.3000000000002</v>
      </c>
      <c r="O20" s="84">
        <v>2105.5</v>
      </c>
      <c r="P20" s="83">
        <v>2054.1</v>
      </c>
      <c r="Q20" s="83">
        <v>2004</v>
      </c>
      <c r="R20" s="83">
        <v>1956.8</v>
      </c>
      <c r="S20" s="83">
        <v>1907.7</v>
      </c>
      <c r="T20" s="192">
        <v>1864.2</v>
      </c>
      <c r="U20" s="192">
        <v>1817.7</v>
      </c>
      <c r="V20" s="193">
        <v>1772</v>
      </c>
      <c r="W20" s="193">
        <v>1727.8</v>
      </c>
      <c r="X20" s="193">
        <v>1703.5</v>
      </c>
      <c r="Y20" s="192">
        <v>1662.1</v>
      </c>
      <c r="Z20" s="192">
        <v>1620.2</v>
      </c>
      <c r="AA20" s="192">
        <v>1579.2</v>
      </c>
      <c r="AB20" s="192">
        <v>1541.7</v>
      </c>
      <c r="AC20" s="192">
        <v>67.599999999999994</v>
      </c>
      <c r="AD20" s="192">
        <v>68.099999999999994</v>
      </c>
      <c r="AE20" s="193">
        <v>68.5</v>
      </c>
      <c r="AF20" s="193">
        <v>76</v>
      </c>
      <c r="AG20" s="192">
        <v>76.3</v>
      </c>
      <c r="AH20" s="192">
        <v>73</v>
      </c>
      <c r="AI20" s="1322">
        <v>82.9</v>
      </c>
      <c r="AJ20" s="193">
        <v>80.8</v>
      </c>
      <c r="AK20" s="1322">
        <v>83</v>
      </c>
      <c r="AL20" s="193">
        <v>142.80000000000001</v>
      </c>
      <c r="AM20" s="193">
        <v>139.19999999999999</v>
      </c>
      <c r="AN20" s="1322">
        <v>143.6</v>
      </c>
      <c r="AO20" s="1322">
        <v>137.69999999999999</v>
      </c>
      <c r="AP20" s="1322">
        <v>132.30000000000001</v>
      </c>
      <c r="AQ20" s="1322">
        <v>124.3</v>
      </c>
      <c r="AR20" s="1322">
        <v>124.7</v>
      </c>
      <c r="AS20" s="1322">
        <v>119.4</v>
      </c>
      <c r="AT20" s="195">
        <v>135.19999999999999</v>
      </c>
      <c r="AU20" s="83"/>
    </row>
    <row r="21" spans="2:47" ht="19.5" customHeight="1">
      <c r="B21" s="74"/>
      <c r="C21" s="206"/>
      <c r="D21" s="1903" t="s">
        <v>13</v>
      </c>
      <c r="E21" s="1904"/>
      <c r="F21" s="181"/>
      <c r="H21" s="207" t="s">
        <v>210</v>
      </c>
      <c r="I21" s="106"/>
      <c r="J21" s="83">
        <v>0</v>
      </c>
      <c r="K21" s="84">
        <v>0</v>
      </c>
      <c r="L21" s="84">
        <v>0.2</v>
      </c>
      <c r="M21" s="84">
        <v>0</v>
      </c>
      <c r="N21" s="84">
        <v>0</v>
      </c>
      <c r="O21" s="84">
        <v>0</v>
      </c>
      <c r="P21" s="83">
        <v>0</v>
      </c>
      <c r="Q21" s="83">
        <v>0</v>
      </c>
      <c r="R21" s="83">
        <v>0</v>
      </c>
      <c r="S21" s="83">
        <v>0</v>
      </c>
      <c r="T21" s="192">
        <v>0.1</v>
      </c>
      <c r="U21" s="192">
        <v>0</v>
      </c>
      <c r="V21" s="193">
        <v>0</v>
      </c>
      <c r="W21" s="193">
        <v>0</v>
      </c>
      <c r="X21" s="193">
        <v>7.8</v>
      </c>
      <c r="Y21" s="192">
        <v>7.8</v>
      </c>
      <c r="Z21" s="192">
        <v>3.6</v>
      </c>
      <c r="AA21" s="192">
        <v>3.6</v>
      </c>
      <c r="AB21" s="192">
        <v>3.6</v>
      </c>
      <c r="AC21" s="192">
        <v>3.6</v>
      </c>
      <c r="AD21" s="192">
        <v>2.1</v>
      </c>
      <c r="AE21" s="193">
        <v>2.1</v>
      </c>
      <c r="AF21" s="193">
        <v>2.1</v>
      </c>
      <c r="AG21" s="192">
        <v>0</v>
      </c>
      <c r="AH21" s="192">
        <v>0</v>
      </c>
      <c r="AI21" s="1322">
        <v>0.1</v>
      </c>
      <c r="AJ21" s="193">
        <v>0.1</v>
      </c>
      <c r="AK21" s="1322">
        <v>0.1</v>
      </c>
      <c r="AL21" s="193">
        <v>0</v>
      </c>
      <c r="AM21" s="193">
        <v>0</v>
      </c>
      <c r="AN21" s="1322">
        <v>0</v>
      </c>
      <c r="AO21" s="1322">
        <v>0</v>
      </c>
      <c r="AP21" s="1322">
        <v>0</v>
      </c>
      <c r="AQ21" s="1322">
        <v>0</v>
      </c>
      <c r="AR21" s="1322">
        <v>0</v>
      </c>
      <c r="AS21" s="1322">
        <v>0</v>
      </c>
      <c r="AT21" s="195">
        <v>0</v>
      </c>
      <c r="AU21" s="83"/>
    </row>
    <row r="22" spans="2:47" ht="19.5" customHeight="1">
      <c r="B22" s="74"/>
      <c r="D22" s="1903" t="s">
        <v>34</v>
      </c>
      <c r="E22" s="1904"/>
      <c r="F22" s="181"/>
      <c r="H22" s="207" t="s">
        <v>211</v>
      </c>
      <c r="I22" s="106"/>
      <c r="J22" s="83">
        <v>2.2000000000000002</v>
      </c>
      <c r="K22" s="84">
        <v>2.2000000000000002</v>
      </c>
      <c r="L22" s="84">
        <v>2.7</v>
      </c>
      <c r="M22" s="84">
        <v>1.8</v>
      </c>
      <c r="N22" s="84">
        <v>1.8</v>
      </c>
      <c r="O22" s="84">
        <v>1.8</v>
      </c>
      <c r="P22" s="83">
        <v>1.8</v>
      </c>
      <c r="Q22" s="83">
        <v>1.8</v>
      </c>
      <c r="R22" s="83">
        <v>1.9</v>
      </c>
      <c r="S22" s="83">
        <v>1.9</v>
      </c>
      <c r="T22" s="192">
        <v>2.9</v>
      </c>
      <c r="U22" s="192">
        <v>3</v>
      </c>
      <c r="V22" s="193">
        <v>3</v>
      </c>
      <c r="W22" s="193">
        <v>3</v>
      </c>
      <c r="X22" s="193">
        <v>3.1</v>
      </c>
      <c r="Y22" s="192">
        <v>3.1</v>
      </c>
      <c r="Z22" s="192">
        <v>3.1</v>
      </c>
      <c r="AA22" s="192">
        <v>3.2</v>
      </c>
      <c r="AB22" s="192">
        <v>3.5</v>
      </c>
      <c r="AC22" s="192">
        <v>3.5</v>
      </c>
      <c r="AD22" s="192">
        <v>3.5</v>
      </c>
      <c r="AE22" s="193">
        <v>3.6</v>
      </c>
      <c r="AF22" s="193">
        <v>3.5</v>
      </c>
      <c r="AG22" s="192">
        <v>3.5</v>
      </c>
      <c r="AH22" s="192">
        <v>3.5</v>
      </c>
      <c r="AI22" s="1322">
        <v>3.5</v>
      </c>
      <c r="AJ22" s="193">
        <v>3.9</v>
      </c>
      <c r="AK22" s="1322">
        <v>3.9</v>
      </c>
      <c r="AL22" s="193">
        <v>4</v>
      </c>
      <c r="AM22" s="193">
        <v>4</v>
      </c>
      <c r="AN22" s="1322">
        <v>4</v>
      </c>
      <c r="AO22" s="1322">
        <v>4</v>
      </c>
      <c r="AP22" s="1322">
        <v>4.0999999999999996</v>
      </c>
      <c r="AQ22" s="1322">
        <v>4.2</v>
      </c>
      <c r="AR22" s="1322">
        <v>4.5</v>
      </c>
      <c r="AS22" s="1322">
        <v>4.7</v>
      </c>
      <c r="AT22" s="195">
        <v>4.8</v>
      </c>
      <c r="AU22" s="83"/>
    </row>
    <row r="23" spans="2:47" ht="19.5" customHeight="1">
      <c r="B23" s="71"/>
      <c r="D23" s="1903" t="s">
        <v>18</v>
      </c>
      <c r="E23" s="1904"/>
      <c r="F23" s="181"/>
      <c r="H23" s="207" t="s">
        <v>212</v>
      </c>
      <c r="I23" s="753"/>
      <c r="J23" s="128">
        <v>4721.7</v>
      </c>
      <c r="K23" s="129">
        <v>4837.5</v>
      </c>
      <c r="L23" s="129">
        <v>4842</v>
      </c>
      <c r="M23" s="129">
        <v>5204.1000000000004</v>
      </c>
      <c r="N23" s="129">
        <v>5355.1</v>
      </c>
      <c r="O23" s="129">
        <v>5467.7000000000007</v>
      </c>
      <c r="P23" s="128">
        <v>5451.8</v>
      </c>
      <c r="Q23" s="128">
        <v>5943.3000000000029</v>
      </c>
      <c r="R23" s="128">
        <v>5861.9</v>
      </c>
      <c r="S23" s="128">
        <v>5952.8</v>
      </c>
      <c r="T23" s="233">
        <v>5694.9</v>
      </c>
      <c r="U23" s="233">
        <v>5617.9</v>
      </c>
      <c r="V23" s="232">
        <v>5705.5</v>
      </c>
      <c r="W23" s="232">
        <v>5807.2000000000007</v>
      </c>
      <c r="X23" s="232">
        <v>6314.3</v>
      </c>
      <c r="Y23" s="233">
        <v>6533</v>
      </c>
      <c r="Z23" s="233">
        <v>6635.9000000000015</v>
      </c>
      <c r="AA23" s="233">
        <v>6883.1</v>
      </c>
      <c r="AB23" s="233">
        <v>6904.3</v>
      </c>
      <c r="AC23" s="233">
        <v>383.4</v>
      </c>
      <c r="AD23" s="233">
        <v>415.10000000000582</v>
      </c>
      <c r="AE23" s="232">
        <v>406.8</v>
      </c>
      <c r="AF23" s="232">
        <v>484.9</v>
      </c>
      <c r="AG23" s="233">
        <v>481.1</v>
      </c>
      <c r="AH23" s="233">
        <v>529.4</v>
      </c>
      <c r="AI23" s="1325">
        <v>576.20000000000005</v>
      </c>
      <c r="AJ23" s="232">
        <v>588.1</v>
      </c>
      <c r="AK23" s="1325">
        <v>601.99999999999272</v>
      </c>
      <c r="AL23" s="232">
        <v>523.40000000000146</v>
      </c>
      <c r="AM23" s="232">
        <v>528.10000000000582</v>
      </c>
      <c r="AN23" s="1325">
        <v>511.70000000001164</v>
      </c>
      <c r="AO23" s="1325">
        <v>510.30000000001746</v>
      </c>
      <c r="AP23" s="1325">
        <v>561.29999999999995</v>
      </c>
      <c r="AQ23" s="1325">
        <v>652.5</v>
      </c>
      <c r="AR23" s="1325">
        <v>651.30000000000291</v>
      </c>
      <c r="AS23" s="1325">
        <v>789.69999999999709</v>
      </c>
      <c r="AT23" s="234">
        <v>657.20000000000437</v>
      </c>
      <c r="AU23" s="83"/>
    </row>
    <row r="24" spans="2:47" ht="19.5" customHeight="1">
      <c r="B24" s="71"/>
      <c r="D24" s="1903" t="s">
        <v>35</v>
      </c>
      <c r="E24" s="1904"/>
      <c r="F24" s="181"/>
      <c r="H24" s="229" t="s">
        <v>213</v>
      </c>
      <c r="I24" s="750"/>
      <c r="J24" s="198">
        <v>27897.200000000001</v>
      </c>
      <c r="K24" s="199">
        <v>28670.7</v>
      </c>
      <c r="L24" s="199">
        <v>29128.7</v>
      </c>
      <c r="M24" s="199">
        <v>29699.8</v>
      </c>
      <c r="N24" s="199">
        <v>30053.4</v>
      </c>
      <c r="O24" s="199">
        <v>30423.5</v>
      </c>
      <c r="P24" s="198">
        <v>31289.7</v>
      </c>
      <c r="Q24" s="198">
        <v>31823.599999999999</v>
      </c>
      <c r="R24" s="198">
        <v>32225</v>
      </c>
      <c r="S24" s="198">
        <v>32690.1</v>
      </c>
      <c r="T24" s="202">
        <v>32689.5</v>
      </c>
      <c r="U24" s="202">
        <v>33143.5</v>
      </c>
      <c r="V24" s="203">
        <v>33620.1</v>
      </c>
      <c r="W24" s="203">
        <v>33968.800000000003</v>
      </c>
      <c r="X24" s="203">
        <v>35086.5</v>
      </c>
      <c r="Y24" s="202">
        <v>35432.199999999997</v>
      </c>
      <c r="Z24" s="202">
        <v>36315.9</v>
      </c>
      <c r="AA24" s="202">
        <v>36979.599999999999</v>
      </c>
      <c r="AB24" s="202">
        <v>37329</v>
      </c>
      <c r="AC24" s="202">
        <v>29865.8</v>
      </c>
      <c r="AD24" s="202">
        <v>29287.8</v>
      </c>
      <c r="AE24" s="203">
        <v>29251.9</v>
      </c>
      <c r="AF24" s="203">
        <v>29014.7</v>
      </c>
      <c r="AG24" s="202">
        <v>29794.400000000001</v>
      </c>
      <c r="AH24" s="202">
        <v>29353.4</v>
      </c>
      <c r="AI24" s="1323">
        <v>29359.5</v>
      </c>
      <c r="AJ24" s="203">
        <v>31470.799999999999</v>
      </c>
      <c r="AK24" s="1323">
        <v>31557.3</v>
      </c>
      <c r="AL24" s="203">
        <v>32191.599999999999</v>
      </c>
      <c r="AM24" s="203">
        <v>33115.599999999999</v>
      </c>
      <c r="AN24" s="1323">
        <v>34982.400000000001</v>
      </c>
      <c r="AO24" s="1323">
        <v>36848.6</v>
      </c>
      <c r="AP24" s="1323">
        <v>37204.5</v>
      </c>
      <c r="AQ24" s="1323">
        <v>37854.800000000003</v>
      </c>
      <c r="AR24" s="1323">
        <v>39725.5</v>
      </c>
      <c r="AS24" s="1323">
        <v>38581.800000000003</v>
      </c>
      <c r="AT24" s="205">
        <v>38380.9</v>
      </c>
      <c r="AU24" s="83"/>
    </row>
    <row r="25" spans="2:47" ht="19.5" customHeight="1">
      <c r="B25" s="245"/>
      <c r="C25" s="56"/>
      <c r="D25" s="235"/>
      <c r="E25" s="283"/>
      <c r="F25" s="56"/>
      <c r="H25" s="207" t="s">
        <v>214</v>
      </c>
      <c r="I25" s="106"/>
      <c r="J25" s="83">
        <v>0</v>
      </c>
      <c r="K25" s="84">
        <v>0</v>
      </c>
      <c r="L25" s="84">
        <v>0</v>
      </c>
      <c r="M25" s="84">
        <v>0</v>
      </c>
      <c r="N25" s="84">
        <v>0</v>
      </c>
      <c r="O25" s="84">
        <v>0</v>
      </c>
      <c r="P25" s="83">
        <v>0</v>
      </c>
      <c r="Q25" s="83">
        <v>0</v>
      </c>
      <c r="R25" s="83">
        <v>0</v>
      </c>
      <c r="S25" s="83">
        <v>0</v>
      </c>
      <c r="T25" s="192">
        <v>0</v>
      </c>
      <c r="U25" s="192">
        <v>0</v>
      </c>
      <c r="V25" s="193">
        <v>0</v>
      </c>
      <c r="W25" s="193">
        <v>0</v>
      </c>
      <c r="X25" s="193">
        <v>0</v>
      </c>
      <c r="Y25" s="192">
        <v>0</v>
      </c>
      <c r="Z25" s="192">
        <v>0</v>
      </c>
      <c r="AA25" s="192">
        <v>0</v>
      </c>
      <c r="AB25" s="192">
        <v>0</v>
      </c>
      <c r="AC25" s="192">
        <v>0</v>
      </c>
      <c r="AD25" s="192">
        <v>0</v>
      </c>
      <c r="AE25" s="193">
        <v>0</v>
      </c>
      <c r="AF25" s="193">
        <v>0</v>
      </c>
      <c r="AG25" s="192">
        <v>0</v>
      </c>
      <c r="AH25" s="192">
        <v>0</v>
      </c>
      <c r="AI25" s="1322">
        <v>0</v>
      </c>
      <c r="AJ25" s="193">
        <v>0</v>
      </c>
      <c r="AK25" s="1322">
        <v>0</v>
      </c>
      <c r="AL25" s="193">
        <v>0</v>
      </c>
      <c r="AM25" s="193">
        <v>0</v>
      </c>
      <c r="AN25" s="1322">
        <v>0</v>
      </c>
      <c r="AO25" s="1322">
        <v>0</v>
      </c>
      <c r="AP25" s="1322">
        <v>0</v>
      </c>
      <c r="AQ25" s="1322">
        <v>0</v>
      </c>
      <c r="AR25" s="1322">
        <v>0</v>
      </c>
      <c r="AS25" s="1322">
        <v>0</v>
      </c>
      <c r="AT25" s="195">
        <v>0</v>
      </c>
      <c r="AU25" s="83"/>
    </row>
    <row r="26" spans="2:47" ht="19.5" customHeight="1">
      <c r="B26" s="245"/>
      <c r="C26" s="1875" t="s">
        <v>17</v>
      </c>
      <c r="D26" s="1875"/>
      <c r="E26" s="1890"/>
      <c r="F26" s="75"/>
      <c r="H26" s="207" t="s">
        <v>215</v>
      </c>
      <c r="I26" s="106"/>
      <c r="J26" s="83">
        <v>0</v>
      </c>
      <c r="K26" s="84">
        <v>0</v>
      </c>
      <c r="L26" s="84">
        <v>0</v>
      </c>
      <c r="M26" s="84">
        <v>0</v>
      </c>
      <c r="N26" s="84">
        <v>0</v>
      </c>
      <c r="O26" s="84">
        <v>0</v>
      </c>
      <c r="P26" s="83">
        <v>0</v>
      </c>
      <c r="Q26" s="83">
        <v>0</v>
      </c>
      <c r="R26" s="83">
        <v>0</v>
      </c>
      <c r="S26" s="83">
        <v>0</v>
      </c>
      <c r="T26" s="192">
        <v>0</v>
      </c>
      <c r="U26" s="192">
        <v>0</v>
      </c>
      <c r="V26" s="193">
        <v>0</v>
      </c>
      <c r="W26" s="193">
        <v>0</v>
      </c>
      <c r="X26" s="193">
        <v>0</v>
      </c>
      <c r="Y26" s="192">
        <v>0</v>
      </c>
      <c r="Z26" s="192">
        <v>0</v>
      </c>
      <c r="AA26" s="192">
        <v>0</v>
      </c>
      <c r="AB26" s="192">
        <v>0</v>
      </c>
      <c r="AC26" s="192">
        <v>3663.6</v>
      </c>
      <c r="AD26" s="192">
        <v>3970.4</v>
      </c>
      <c r="AE26" s="193">
        <v>3986.3</v>
      </c>
      <c r="AF26" s="193">
        <v>4453.5</v>
      </c>
      <c r="AG26" s="192">
        <v>4267.8</v>
      </c>
      <c r="AH26" s="192">
        <v>4196.3</v>
      </c>
      <c r="AI26" s="1322">
        <v>4168.2</v>
      </c>
      <c r="AJ26" s="193">
        <v>4510.1000000000004</v>
      </c>
      <c r="AK26" s="1322">
        <v>4361.8</v>
      </c>
      <c r="AL26" s="193">
        <v>4413.7</v>
      </c>
      <c r="AM26" s="193">
        <v>4372.8</v>
      </c>
      <c r="AN26" s="1322">
        <v>5757.5</v>
      </c>
      <c r="AO26" s="1322">
        <v>5590.3</v>
      </c>
      <c r="AP26" s="1322">
        <v>6584.3</v>
      </c>
      <c r="AQ26" s="1322">
        <v>7206.6</v>
      </c>
      <c r="AR26" s="1322">
        <v>9612.1</v>
      </c>
      <c r="AS26" s="1322">
        <v>9696.4</v>
      </c>
      <c r="AT26" s="195">
        <v>10518.6</v>
      </c>
      <c r="AU26" s="83"/>
    </row>
    <row r="27" spans="2:47" ht="19.5" customHeight="1">
      <c r="B27" s="245"/>
      <c r="C27" s="56"/>
      <c r="D27" s="235"/>
      <c r="E27" s="283"/>
      <c r="F27" s="56"/>
      <c r="H27" s="207" t="s">
        <v>216</v>
      </c>
      <c r="I27" s="106"/>
      <c r="J27" s="83">
        <v>0</v>
      </c>
      <c r="K27" s="84">
        <v>0</v>
      </c>
      <c r="L27" s="84">
        <v>0</v>
      </c>
      <c r="M27" s="84">
        <v>0</v>
      </c>
      <c r="N27" s="84">
        <v>0.1</v>
      </c>
      <c r="O27" s="84">
        <v>0.1</v>
      </c>
      <c r="P27" s="83">
        <v>0.1</v>
      </c>
      <c r="Q27" s="83">
        <v>9.9</v>
      </c>
      <c r="R27" s="83">
        <v>11.9</v>
      </c>
      <c r="S27" s="83">
        <v>16.2</v>
      </c>
      <c r="T27" s="192">
        <v>16.2</v>
      </c>
      <c r="U27" s="192">
        <v>17.2</v>
      </c>
      <c r="V27" s="193">
        <v>17.2</v>
      </c>
      <c r="W27" s="193">
        <v>17.2</v>
      </c>
      <c r="X27" s="193">
        <v>18</v>
      </c>
      <c r="Y27" s="192">
        <v>20.7</v>
      </c>
      <c r="Z27" s="192">
        <v>43.3</v>
      </c>
      <c r="AA27" s="192">
        <v>55.3</v>
      </c>
      <c r="AB27" s="192">
        <v>83.6</v>
      </c>
      <c r="AC27" s="192">
        <v>79.3</v>
      </c>
      <c r="AD27" s="192">
        <v>78.5</v>
      </c>
      <c r="AE27" s="193">
        <v>82.1</v>
      </c>
      <c r="AF27" s="193">
        <v>29.7</v>
      </c>
      <c r="AG27" s="192">
        <v>30.3</v>
      </c>
      <c r="AH27" s="192">
        <v>35.6</v>
      </c>
      <c r="AI27" s="1322">
        <v>46.7</v>
      </c>
      <c r="AJ27" s="193">
        <v>0</v>
      </c>
      <c r="AK27" s="1322">
        <v>0</v>
      </c>
      <c r="AL27" s="193">
        <v>0</v>
      </c>
      <c r="AM27" s="193">
        <v>0</v>
      </c>
      <c r="AN27" s="1322">
        <v>0</v>
      </c>
      <c r="AO27" s="1322">
        <v>0</v>
      </c>
      <c r="AP27" s="1322">
        <v>0</v>
      </c>
      <c r="AQ27" s="1322">
        <v>0</v>
      </c>
      <c r="AR27" s="1322">
        <v>0</v>
      </c>
      <c r="AS27" s="1322">
        <v>0</v>
      </c>
      <c r="AT27" s="195">
        <v>0</v>
      </c>
      <c r="AU27" s="83"/>
    </row>
    <row r="28" spans="2:47" ht="19.5" customHeight="1">
      <c r="B28" s="245"/>
      <c r="C28" s="1873" t="s">
        <v>8</v>
      </c>
      <c r="D28" s="1873"/>
      <c r="E28" s="1874"/>
      <c r="F28" s="75"/>
      <c r="H28" s="207" t="s">
        <v>217</v>
      </c>
      <c r="I28" s="106"/>
      <c r="J28" s="83">
        <v>0</v>
      </c>
      <c r="K28" s="84">
        <v>0</v>
      </c>
      <c r="L28" s="84">
        <v>0</v>
      </c>
      <c r="M28" s="84">
        <v>0</v>
      </c>
      <c r="N28" s="84">
        <v>0</v>
      </c>
      <c r="O28" s="84">
        <v>0</v>
      </c>
      <c r="P28" s="83">
        <v>0</v>
      </c>
      <c r="Q28" s="83">
        <v>0</v>
      </c>
      <c r="R28" s="83">
        <v>0</v>
      </c>
      <c r="S28" s="83">
        <v>0</v>
      </c>
      <c r="T28" s="192">
        <v>0</v>
      </c>
      <c r="U28" s="192">
        <v>0</v>
      </c>
      <c r="V28" s="193">
        <v>0</v>
      </c>
      <c r="W28" s="193">
        <v>0</v>
      </c>
      <c r="X28" s="193">
        <v>0</v>
      </c>
      <c r="Y28" s="192">
        <v>0</v>
      </c>
      <c r="Z28" s="192">
        <v>378</v>
      </c>
      <c r="AA28" s="192">
        <v>378</v>
      </c>
      <c r="AB28" s="192">
        <v>378.1</v>
      </c>
      <c r="AC28" s="192">
        <v>378.1</v>
      </c>
      <c r="AD28" s="192">
        <v>663.5</v>
      </c>
      <c r="AE28" s="193">
        <v>663.5</v>
      </c>
      <c r="AF28" s="193">
        <v>663.6</v>
      </c>
      <c r="AG28" s="192">
        <v>663.7</v>
      </c>
      <c r="AH28" s="192">
        <v>663.8</v>
      </c>
      <c r="AI28" s="1322">
        <v>663.9</v>
      </c>
      <c r="AJ28" s="193">
        <v>664</v>
      </c>
      <c r="AK28" s="1322">
        <v>664</v>
      </c>
      <c r="AL28" s="193">
        <v>664.1</v>
      </c>
      <c r="AM28" s="193">
        <v>664.2</v>
      </c>
      <c r="AN28" s="1322">
        <v>664.3</v>
      </c>
      <c r="AO28" s="1322">
        <v>1262.8</v>
      </c>
      <c r="AP28" s="1322">
        <v>1263</v>
      </c>
      <c r="AQ28" s="1322">
        <v>1263.0999999999999</v>
      </c>
      <c r="AR28" s="1322">
        <v>1263.3</v>
      </c>
      <c r="AS28" s="1322">
        <v>1263.5</v>
      </c>
      <c r="AT28" s="195">
        <v>884.6</v>
      </c>
      <c r="AU28" s="83"/>
    </row>
    <row r="29" spans="2:47" ht="19.5" customHeight="1">
      <c r="B29" s="245"/>
      <c r="C29" s="227"/>
      <c r="D29" s="227"/>
      <c r="E29" s="273"/>
      <c r="F29" s="56"/>
      <c r="H29" s="207" t="s">
        <v>615</v>
      </c>
      <c r="I29" s="106"/>
      <c r="J29" s="83"/>
      <c r="K29" s="84"/>
      <c r="L29" s="84"/>
      <c r="M29" s="84"/>
      <c r="N29" s="84"/>
      <c r="O29" s="84"/>
      <c r="P29" s="83"/>
      <c r="Q29" s="83"/>
      <c r="R29" s="83"/>
      <c r="S29" s="83"/>
      <c r="T29" s="192"/>
      <c r="U29" s="192"/>
      <c r="V29" s="193"/>
      <c r="W29" s="193"/>
      <c r="X29" s="193"/>
      <c r="Y29" s="192"/>
      <c r="Z29" s="192"/>
      <c r="AA29" s="192"/>
      <c r="AB29" s="192"/>
      <c r="AC29" s="192">
        <v>24260.2</v>
      </c>
      <c r="AD29" s="192">
        <v>22727.8</v>
      </c>
      <c r="AE29" s="193">
        <v>22015.7</v>
      </c>
      <c r="AF29" s="193">
        <v>22079.1</v>
      </c>
      <c r="AG29" s="192">
        <v>23026</v>
      </c>
      <c r="AH29" s="192">
        <v>22650.400000000001</v>
      </c>
      <c r="AI29" s="1322">
        <v>22530.5</v>
      </c>
      <c r="AJ29" s="193">
        <v>24441.7</v>
      </c>
      <c r="AK29" s="1322">
        <v>24487.4</v>
      </c>
      <c r="AL29" s="193">
        <v>25287</v>
      </c>
      <c r="AM29" s="193">
        <v>26408.9</v>
      </c>
      <c r="AN29" s="1322">
        <v>26542.799999999999</v>
      </c>
      <c r="AO29" s="1322">
        <v>28247.9</v>
      </c>
      <c r="AP29" s="1322">
        <v>27730.799999999999</v>
      </c>
      <c r="AQ29" s="1322">
        <v>27682.799999999999</v>
      </c>
      <c r="AR29" s="1322">
        <v>26268</v>
      </c>
      <c r="AS29" s="1322">
        <v>24704.6</v>
      </c>
      <c r="AT29" s="195">
        <v>23304.6</v>
      </c>
      <c r="AU29" s="83"/>
    </row>
    <row r="30" spans="2:47" ht="19.5" customHeight="1">
      <c r="B30" s="245"/>
      <c r="C30" s="1875" t="s">
        <v>25</v>
      </c>
      <c r="D30" s="1875"/>
      <c r="E30" s="1890"/>
      <c r="F30" s="56"/>
      <c r="H30" s="207" t="s">
        <v>616</v>
      </c>
      <c r="I30" s="106"/>
      <c r="J30" s="83"/>
      <c r="K30" s="84"/>
      <c r="L30" s="84"/>
      <c r="M30" s="84"/>
      <c r="N30" s="84"/>
      <c r="O30" s="84"/>
      <c r="P30" s="83"/>
      <c r="Q30" s="83"/>
      <c r="R30" s="83"/>
      <c r="S30" s="83"/>
      <c r="T30" s="192"/>
      <c r="U30" s="192"/>
      <c r="V30" s="193"/>
      <c r="W30" s="193"/>
      <c r="X30" s="193"/>
      <c r="Y30" s="192"/>
      <c r="Z30" s="192"/>
      <c r="AA30" s="192"/>
      <c r="AB30" s="192"/>
      <c r="AC30" s="192">
        <v>2.9</v>
      </c>
      <c r="AD30" s="192">
        <v>2.9</v>
      </c>
      <c r="AE30" s="193">
        <v>3</v>
      </c>
      <c r="AF30" s="193">
        <v>3.1</v>
      </c>
      <c r="AG30" s="192">
        <v>3.2</v>
      </c>
      <c r="AH30" s="192">
        <v>3.4</v>
      </c>
      <c r="AI30" s="1322">
        <v>3.5</v>
      </c>
      <c r="AJ30" s="193">
        <v>3.8</v>
      </c>
      <c r="AK30" s="1322">
        <v>3.9</v>
      </c>
      <c r="AL30" s="193">
        <v>4.0999999999999996</v>
      </c>
      <c r="AM30" s="193">
        <v>3.8</v>
      </c>
      <c r="AN30" s="1322">
        <v>22</v>
      </c>
      <c r="AO30" s="1322">
        <v>30</v>
      </c>
      <c r="AP30" s="1322">
        <v>27.2</v>
      </c>
      <c r="AQ30" s="1322">
        <v>35.299999999999997</v>
      </c>
      <c r="AR30" s="1322">
        <v>25.6</v>
      </c>
      <c r="AS30" s="1322">
        <v>21.9</v>
      </c>
      <c r="AT30" s="195">
        <v>13.3</v>
      </c>
      <c r="AU30" s="83"/>
    </row>
    <row r="31" spans="2:47" ht="19.5" customHeight="1">
      <c r="B31" s="245"/>
      <c r="C31" s="235"/>
      <c r="D31" s="235"/>
      <c r="E31" s="283"/>
      <c r="F31" s="56"/>
      <c r="H31" s="207" t="s">
        <v>220</v>
      </c>
      <c r="I31" s="106"/>
      <c r="J31" s="83">
        <v>31.4</v>
      </c>
      <c r="K31" s="84">
        <v>50</v>
      </c>
      <c r="L31" s="84">
        <v>1</v>
      </c>
      <c r="M31" s="84">
        <v>2</v>
      </c>
      <c r="N31" s="84">
        <v>100.2</v>
      </c>
      <c r="O31" s="84">
        <v>70.7</v>
      </c>
      <c r="P31" s="83">
        <v>71</v>
      </c>
      <c r="Q31" s="83">
        <v>118.8</v>
      </c>
      <c r="R31" s="83">
        <v>153</v>
      </c>
      <c r="S31" s="83">
        <v>261.8</v>
      </c>
      <c r="T31" s="192">
        <v>108.2</v>
      </c>
      <c r="U31" s="192">
        <v>259.39999999999998</v>
      </c>
      <c r="V31" s="193">
        <v>173.4</v>
      </c>
      <c r="W31" s="193">
        <v>119</v>
      </c>
      <c r="X31" s="193">
        <v>23.4</v>
      </c>
      <c r="Y31" s="192">
        <v>55.4</v>
      </c>
      <c r="Z31" s="192">
        <v>53.1</v>
      </c>
      <c r="AA31" s="192">
        <v>156.5</v>
      </c>
      <c r="AB31" s="192">
        <v>118.3</v>
      </c>
      <c r="AC31" s="192">
        <v>158.4</v>
      </c>
      <c r="AD31" s="192">
        <v>362</v>
      </c>
      <c r="AE31" s="193">
        <v>754.9</v>
      </c>
      <c r="AF31" s="193">
        <v>281.7</v>
      </c>
      <c r="AG31" s="192">
        <v>296.8</v>
      </c>
      <c r="AH31" s="192">
        <v>338.6</v>
      </c>
      <c r="AI31" s="1322">
        <v>447.5</v>
      </c>
      <c r="AJ31" s="193">
        <v>185.3</v>
      </c>
      <c r="AK31" s="1322">
        <v>278</v>
      </c>
      <c r="AL31" s="193">
        <v>329.1</v>
      </c>
      <c r="AM31" s="193">
        <v>132.19999999999999</v>
      </c>
      <c r="AN31" s="1322">
        <v>425.8</v>
      </c>
      <c r="AO31" s="1322">
        <v>363</v>
      </c>
      <c r="AP31" s="1322">
        <v>146.69999999999999</v>
      </c>
      <c r="AQ31" s="1322">
        <v>269.10000000000002</v>
      </c>
      <c r="AR31" s="1322">
        <v>598.5</v>
      </c>
      <c r="AS31" s="1322">
        <v>1090.7</v>
      </c>
      <c r="AT31" s="195">
        <v>1480.8</v>
      </c>
      <c r="AU31" s="83"/>
    </row>
    <row r="32" spans="2:47" ht="19.5" customHeight="1">
      <c r="B32" s="245"/>
      <c r="C32" s="1875" t="s">
        <v>32</v>
      </c>
      <c r="D32" s="1875"/>
      <c r="E32" s="1890"/>
      <c r="H32" s="207" t="s">
        <v>221</v>
      </c>
      <c r="I32" s="106"/>
      <c r="J32" s="83">
        <v>113.7</v>
      </c>
      <c r="K32" s="84">
        <v>121.3</v>
      </c>
      <c r="L32" s="84">
        <v>99.6</v>
      </c>
      <c r="M32" s="84">
        <v>66.7</v>
      </c>
      <c r="N32" s="84">
        <v>72.900000000000006</v>
      </c>
      <c r="O32" s="84">
        <v>79.2</v>
      </c>
      <c r="P32" s="83">
        <v>41.1</v>
      </c>
      <c r="Q32" s="83">
        <v>47.5</v>
      </c>
      <c r="R32" s="83">
        <v>33.6</v>
      </c>
      <c r="S32" s="83">
        <v>39.6</v>
      </c>
      <c r="T32" s="192">
        <v>17.5</v>
      </c>
      <c r="U32" s="192">
        <v>22.5</v>
      </c>
      <c r="V32" s="193">
        <v>28</v>
      </c>
      <c r="W32" s="193">
        <v>33.1</v>
      </c>
      <c r="X32" s="193">
        <v>9</v>
      </c>
      <c r="Y32" s="192">
        <v>15.1</v>
      </c>
      <c r="Z32" s="192">
        <v>7.9</v>
      </c>
      <c r="AA32" s="192">
        <v>0.3</v>
      </c>
      <c r="AB32" s="192">
        <v>0.3</v>
      </c>
      <c r="AC32" s="192">
        <v>0.3</v>
      </c>
      <c r="AD32" s="192">
        <v>0.3</v>
      </c>
      <c r="AE32" s="193">
        <v>0.4</v>
      </c>
      <c r="AF32" s="193">
        <v>0.4</v>
      </c>
      <c r="AG32" s="192">
        <v>0.4</v>
      </c>
      <c r="AH32" s="192">
        <v>0.3</v>
      </c>
      <c r="AI32" s="1322">
        <v>0.3</v>
      </c>
      <c r="AJ32" s="193">
        <v>0.4</v>
      </c>
      <c r="AK32" s="1322">
        <v>0.4</v>
      </c>
      <c r="AL32" s="193">
        <v>0.4</v>
      </c>
      <c r="AM32" s="193">
        <v>0.4</v>
      </c>
      <c r="AN32" s="1322">
        <v>0.4</v>
      </c>
      <c r="AO32" s="1322">
        <v>0.4</v>
      </c>
      <c r="AP32" s="1322">
        <v>0.4</v>
      </c>
      <c r="AQ32" s="1322">
        <v>0.4</v>
      </c>
      <c r="AR32" s="1322">
        <v>0.4</v>
      </c>
      <c r="AS32" s="1322">
        <v>0.4</v>
      </c>
      <c r="AT32" s="195">
        <v>0.4</v>
      </c>
      <c r="AU32" s="83"/>
    </row>
    <row r="33" spans="2:47" ht="19.5" customHeight="1" thickBot="1">
      <c r="B33" s="296"/>
      <c r="C33" s="297"/>
      <c r="D33" s="297"/>
      <c r="E33" s="298"/>
      <c r="H33" s="1" t="s">
        <v>222</v>
      </c>
      <c r="I33" s="106"/>
      <c r="J33" s="83">
        <v>67.099999999999994</v>
      </c>
      <c r="K33" s="84">
        <v>66.5</v>
      </c>
      <c r="L33" s="84">
        <v>83.2</v>
      </c>
      <c r="M33" s="84">
        <v>44</v>
      </c>
      <c r="N33" s="84">
        <v>43.9</v>
      </c>
      <c r="O33" s="84">
        <v>47.6</v>
      </c>
      <c r="P33" s="83">
        <v>49.5</v>
      </c>
      <c r="Q33" s="83">
        <v>49.6</v>
      </c>
      <c r="R33" s="83">
        <v>50.5</v>
      </c>
      <c r="S33" s="83">
        <v>52.2</v>
      </c>
      <c r="T33" s="192">
        <v>28.7</v>
      </c>
      <c r="U33" s="192">
        <v>27.8</v>
      </c>
      <c r="V33" s="193">
        <v>24.3</v>
      </c>
      <c r="W33" s="193">
        <v>25.2</v>
      </c>
      <c r="X33" s="193">
        <v>26.8</v>
      </c>
      <c r="Y33" s="192">
        <v>26</v>
      </c>
      <c r="Z33" s="192">
        <v>23</v>
      </c>
      <c r="AA33" s="192">
        <v>24.6</v>
      </c>
      <c r="AB33" s="192">
        <v>27</v>
      </c>
      <c r="AC33" s="192">
        <v>3.9</v>
      </c>
      <c r="AD33" s="192">
        <v>4.5999999999999996</v>
      </c>
      <c r="AE33" s="193">
        <v>4.8</v>
      </c>
      <c r="AF33" s="193">
        <v>4.5</v>
      </c>
      <c r="AG33" s="192">
        <v>5.0999999999999996</v>
      </c>
      <c r="AH33" s="192">
        <v>5.0999999999999996</v>
      </c>
      <c r="AI33" s="1322">
        <v>7.8</v>
      </c>
      <c r="AJ33" s="193">
        <v>5.6</v>
      </c>
      <c r="AK33" s="1322">
        <v>6.1</v>
      </c>
      <c r="AL33" s="193">
        <v>5.7</v>
      </c>
      <c r="AM33" s="193">
        <v>4.9000000000000004</v>
      </c>
      <c r="AN33" s="1322">
        <v>5</v>
      </c>
      <c r="AO33" s="1322">
        <v>4.8</v>
      </c>
      <c r="AP33" s="1322">
        <v>4.8</v>
      </c>
      <c r="AQ33" s="1322">
        <v>4.9000000000000004</v>
      </c>
      <c r="AR33" s="1322">
        <v>5.0999999999999996</v>
      </c>
      <c r="AS33" s="1322">
        <v>21.2</v>
      </c>
      <c r="AT33" s="195">
        <v>7.9</v>
      </c>
      <c r="AU33" s="83"/>
    </row>
    <row r="34" spans="2:47" ht="19.5" customHeight="1" thickTop="1">
      <c r="H34" s="1" t="s">
        <v>223</v>
      </c>
      <c r="I34" s="106"/>
      <c r="J34" s="83">
        <v>110.2</v>
      </c>
      <c r="K34" s="84">
        <v>78.2</v>
      </c>
      <c r="L34" s="84">
        <v>126.4</v>
      </c>
      <c r="M34" s="84">
        <v>111.5</v>
      </c>
      <c r="N34" s="84">
        <v>116.2</v>
      </c>
      <c r="O34" s="84">
        <v>91.9</v>
      </c>
      <c r="P34" s="83">
        <v>98.4</v>
      </c>
      <c r="Q34" s="83">
        <v>90.9</v>
      </c>
      <c r="R34" s="83">
        <v>135.30000000000001</v>
      </c>
      <c r="S34" s="83">
        <v>115</v>
      </c>
      <c r="T34" s="192">
        <v>118.1</v>
      </c>
      <c r="U34" s="192">
        <v>114.6</v>
      </c>
      <c r="V34" s="193">
        <v>114.1</v>
      </c>
      <c r="W34" s="193">
        <v>112.7</v>
      </c>
      <c r="X34" s="193">
        <v>125.4</v>
      </c>
      <c r="Y34" s="192">
        <v>127.2</v>
      </c>
      <c r="Z34" s="192">
        <v>165.6</v>
      </c>
      <c r="AA34" s="192">
        <v>153.30000000000001</v>
      </c>
      <c r="AB34" s="192">
        <v>163.80000000000001</v>
      </c>
      <c r="AC34" s="192">
        <v>80.599999999999994</v>
      </c>
      <c r="AD34" s="192">
        <v>76.2</v>
      </c>
      <c r="AE34" s="193">
        <v>88</v>
      </c>
      <c r="AF34" s="193">
        <v>74.8</v>
      </c>
      <c r="AG34" s="192">
        <v>82</v>
      </c>
      <c r="AH34" s="192">
        <v>79.400000000000006</v>
      </c>
      <c r="AI34" s="1322">
        <v>76.099999999999994</v>
      </c>
      <c r="AJ34" s="193">
        <v>151.4</v>
      </c>
      <c r="AK34" s="1322">
        <v>125.1</v>
      </c>
      <c r="AL34" s="193">
        <v>159.4</v>
      </c>
      <c r="AM34" s="193">
        <v>166.5</v>
      </c>
      <c r="AN34" s="1322">
        <v>192.6</v>
      </c>
      <c r="AO34" s="1322">
        <v>221.9</v>
      </c>
      <c r="AP34" s="1322">
        <v>253.3</v>
      </c>
      <c r="AQ34" s="1322">
        <v>173.6</v>
      </c>
      <c r="AR34" s="1322">
        <v>178.9</v>
      </c>
      <c r="AS34" s="1322">
        <v>207.1</v>
      </c>
      <c r="AT34" s="195">
        <v>185.4</v>
      </c>
      <c r="AU34" s="83"/>
    </row>
    <row r="35" spans="2:47" ht="19.5" customHeight="1">
      <c r="C35" s="206"/>
      <c r="H35" s="237" t="s">
        <v>224</v>
      </c>
      <c r="I35" s="753"/>
      <c r="J35" s="128">
        <v>27574.799999999999</v>
      </c>
      <c r="K35" s="129">
        <v>28354.7</v>
      </c>
      <c r="L35" s="129">
        <v>28818.5</v>
      </c>
      <c r="M35" s="129">
        <v>29475.599999999999</v>
      </c>
      <c r="N35" s="129">
        <v>29720.1</v>
      </c>
      <c r="O35" s="129">
        <v>30134</v>
      </c>
      <c r="P35" s="128">
        <v>31029.600000000002</v>
      </c>
      <c r="Q35" s="128">
        <v>31506.899999999998</v>
      </c>
      <c r="R35" s="128">
        <v>31840.7</v>
      </c>
      <c r="S35" s="128">
        <v>32205.3</v>
      </c>
      <c r="T35" s="233">
        <v>32400.799999999999</v>
      </c>
      <c r="U35" s="233">
        <v>32702</v>
      </c>
      <c r="V35" s="232">
        <v>33263.1</v>
      </c>
      <c r="W35" s="232">
        <v>33661.600000000006</v>
      </c>
      <c r="X35" s="232">
        <v>34883.9</v>
      </c>
      <c r="Y35" s="233">
        <v>35187.800000000003</v>
      </c>
      <c r="Z35" s="233">
        <v>35645</v>
      </c>
      <c r="AA35" s="233">
        <v>36211.599999999999</v>
      </c>
      <c r="AB35" s="233">
        <v>36557.9</v>
      </c>
      <c r="AC35" s="233">
        <v>1238.4999999999964</v>
      </c>
      <c r="AD35" s="233">
        <v>1401.5999999999985</v>
      </c>
      <c r="AE35" s="232">
        <v>1653.2000000000007</v>
      </c>
      <c r="AF35" s="232">
        <v>1424.3</v>
      </c>
      <c r="AG35" s="233">
        <v>1419.1000000000022</v>
      </c>
      <c r="AH35" s="233">
        <v>1380.4999999999964</v>
      </c>
      <c r="AI35" s="1325">
        <v>1415</v>
      </c>
      <c r="AJ35" s="232">
        <v>1508.5</v>
      </c>
      <c r="AK35" s="1325">
        <v>1630.5999999999949</v>
      </c>
      <c r="AL35" s="232">
        <v>1328.0999999999985</v>
      </c>
      <c r="AM35" s="232">
        <v>1361.8999999999978</v>
      </c>
      <c r="AN35" s="1325">
        <v>1372</v>
      </c>
      <c r="AO35" s="1325">
        <v>1127.5</v>
      </c>
      <c r="AP35" s="1325">
        <v>1194</v>
      </c>
      <c r="AQ35" s="1325">
        <v>1219</v>
      </c>
      <c r="AR35" s="1325">
        <v>1773.5999999999985</v>
      </c>
      <c r="AS35" s="1325">
        <v>1576</v>
      </c>
      <c r="AT35" s="234">
        <v>1985.3000000000029</v>
      </c>
      <c r="AU35" s="83"/>
    </row>
    <row r="36" spans="2:47" ht="19.5" customHeight="1">
      <c r="H36" s="10" t="s">
        <v>225</v>
      </c>
      <c r="I36" s="750"/>
      <c r="J36" s="198">
        <v>3134.1</v>
      </c>
      <c r="K36" s="199">
        <v>3222.9</v>
      </c>
      <c r="L36" s="199">
        <v>3223.1</v>
      </c>
      <c r="M36" s="199">
        <v>3218.4</v>
      </c>
      <c r="N36" s="199">
        <v>3321.9</v>
      </c>
      <c r="O36" s="199">
        <v>3419.6</v>
      </c>
      <c r="P36" s="198">
        <v>3495.8</v>
      </c>
      <c r="Q36" s="198">
        <v>3651.4</v>
      </c>
      <c r="R36" s="198">
        <v>3862.1</v>
      </c>
      <c r="S36" s="198">
        <v>3951.4</v>
      </c>
      <c r="T36" s="202">
        <v>3862.9</v>
      </c>
      <c r="U36" s="202">
        <v>3978.7</v>
      </c>
      <c r="V36" s="203">
        <v>4057</v>
      </c>
      <c r="W36" s="203">
        <v>4114.1000000000004</v>
      </c>
      <c r="X36" s="203">
        <v>3991.7</v>
      </c>
      <c r="Y36" s="202">
        <v>3831.9</v>
      </c>
      <c r="Z36" s="202">
        <v>3952</v>
      </c>
      <c r="AA36" s="202">
        <v>4117.8</v>
      </c>
      <c r="AB36" s="202">
        <v>4143.3</v>
      </c>
      <c r="AC36" s="202">
        <v>5101.6000000000004</v>
      </c>
      <c r="AD36" s="202">
        <v>5562.3</v>
      </c>
      <c r="AE36" s="203">
        <v>5742.6</v>
      </c>
      <c r="AF36" s="203">
        <v>5717.2</v>
      </c>
      <c r="AG36" s="202">
        <v>5722.3</v>
      </c>
      <c r="AH36" s="202">
        <v>5996.2</v>
      </c>
      <c r="AI36" s="1323">
        <v>6038.9</v>
      </c>
      <c r="AJ36" s="203">
        <v>6246.2</v>
      </c>
      <c r="AK36" s="1323">
        <v>5835.5</v>
      </c>
      <c r="AL36" s="203">
        <v>5816.4</v>
      </c>
      <c r="AM36" s="203">
        <v>5889.1</v>
      </c>
      <c r="AN36" s="1323">
        <v>5794</v>
      </c>
      <c r="AO36" s="1323">
        <v>5183.7</v>
      </c>
      <c r="AP36" s="1323">
        <v>5504.3</v>
      </c>
      <c r="AQ36" s="1323">
        <v>5620.1</v>
      </c>
      <c r="AR36" s="1323">
        <v>5652.1</v>
      </c>
      <c r="AS36" s="1323">
        <v>5871.7</v>
      </c>
      <c r="AT36" s="205">
        <v>6256.5</v>
      </c>
      <c r="AU36" s="83"/>
    </row>
    <row r="37" spans="2:47" ht="19.5" customHeight="1">
      <c r="H37" s="1" t="s">
        <v>226</v>
      </c>
      <c r="I37" s="106"/>
      <c r="J37" s="83">
        <v>33.299999999999997</v>
      </c>
      <c r="K37" s="84">
        <v>33.299999999999997</v>
      </c>
      <c r="L37" s="84">
        <v>33.299999999999997</v>
      </c>
      <c r="M37" s="84">
        <v>33.299999999999997</v>
      </c>
      <c r="N37" s="84">
        <v>33.299999999999997</v>
      </c>
      <c r="O37" s="84">
        <v>33.299999999999997</v>
      </c>
      <c r="P37" s="83">
        <v>33.299999999999997</v>
      </c>
      <c r="Q37" s="83">
        <v>33.299999999999997</v>
      </c>
      <c r="R37" s="83">
        <v>33.299999999999997</v>
      </c>
      <c r="S37" s="83">
        <v>33.299999999999997</v>
      </c>
      <c r="T37" s="192">
        <v>33.299999999999997</v>
      </c>
      <c r="U37" s="192">
        <v>33.299999999999997</v>
      </c>
      <c r="V37" s="193">
        <v>33.299999999999997</v>
      </c>
      <c r="W37" s="193">
        <v>33.299999999999997</v>
      </c>
      <c r="X37" s="193">
        <v>33.299999999999997</v>
      </c>
      <c r="Y37" s="192">
        <v>33.299999999999997</v>
      </c>
      <c r="Z37" s="192">
        <v>33.299999999999997</v>
      </c>
      <c r="AA37" s="192">
        <v>33.299999999999997</v>
      </c>
      <c r="AB37" s="192">
        <v>33.299999999999997</v>
      </c>
      <c r="AC37" s="192">
        <v>33.299999999999997</v>
      </c>
      <c r="AD37" s="192">
        <v>33.299999999999997</v>
      </c>
      <c r="AE37" s="193">
        <v>33.299999999999997</v>
      </c>
      <c r="AF37" s="193">
        <v>33.299999999999997</v>
      </c>
      <c r="AG37" s="192">
        <v>33.299999999999997</v>
      </c>
      <c r="AH37" s="192">
        <v>33.299999999999997</v>
      </c>
      <c r="AI37" s="1322">
        <v>33.299999999999997</v>
      </c>
      <c r="AJ37" s="193">
        <v>33.299999999999997</v>
      </c>
      <c r="AK37" s="1322">
        <v>33.299999999999997</v>
      </c>
      <c r="AL37" s="193">
        <v>33.299999999999997</v>
      </c>
      <c r="AM37" s="193">
        <v>33.299999999999997</v>
      </c>
      <c r="AN37" s="1322">
        <v>33.299999999999997</v>
      </c>
      <c r="AO37" s="1322">
        <v>33.299999999999997</v>
      </c>
      <c r="AP37" s="1322">
        <v>33.299999999999997</v>
      </c>
      <c r="AQ37" s="1322">
        <v>33.299999999999997</v>
      </c>
      <c r="AR37" s="1322">
        <v>33.299999999999997</v>
      </c>
      <c r="AS37" s="1322">
        <v>33.299999999999997</v>
      </c>
      <c r="AT37" s="195">
        <v>33.299999999999997</v>
      </c>
      <c r="AU37" s="83"/>
    </row>
    <row r="38" spans="2:47" ht="19.5" customHeight="1">
      <c r="H38" s="1" t="s">
        <v>229</v>
      </c>
      <c r="I38" s="106"/>
      <c r="J38" s="83">
        <v>348.4</v>
      </c>
      <c r="K38" s="84">
        <v>348.4</v>
      </c>
      <c r="L38" s="84">
        <v>348.4</v>
      </c>
      <c r="M38" s="84">
        <v>348.4</v>
      </c>
      <c r="N38" s="84">
        <v>348.4</v>
      </c>
      <c r="O38" s="84">
        <v>348.4</v>
      </c>
      <c r="P38" s="83">
        <v>348.4</v>
      </c>
      <c r="Q38" s="83">
        <v>348.4</v>
      </c>
      <c r="R38" s="83">
        <v>348.4</v>
      </c>
      <c r="S38" s="83">
        <v>348.4</v>
      </c>
      <c r="T38" s="192">
        <v>348.4</v>
      </c>
      <c r="U38" s="192">
        <v>348.4</v>
      </c>
      <c r="V38" s="193">
        <v>348.4</v>
      </c>
      <c r="W38" s="193">
        <v>348.4</v>
      </c>
      <c r="X38" s="193">
        <v>348.4</v>
      </c>
      <c r="Y38" s="192">
        <v>348.4</v>
      </c>
      <c r="Z38" s="192">
        <v>348.4</v>
      </c>
      <c r="AA38" s="192">
        <v>348.4</v>
      </c>
      <c r="AB38" s="192">
        <v>348.4</v>
      </c>
      <c r="AC38" s="192">
        <v>348.4</v>
      </c>
      <c r="AD38" s="192">
        <v>348.4</v>
      </c>
      <c r="AE38" s="192">
        <v>348.4</v>
      </c>
      <c r="AF38" s="193">
        <v>348.4</v>
      </c>
      <c r="AG38" s="192">
        <v>348.4</v>
      </c>
      <c r="AH38" s="192">
        <v>348.4</v>
      </c>
      <c r="AI38" s="1322">
        <v>348.4</v>
      </c>
      <c r="AJ38" s="193">
        <v>348.4</v>
      </c>
      <c r="AK38" s="1322">
        <v>348.4</v>
      </c>
      <c r="AL38" s="193">
        <v>348.4</v>
      </c>
      <c r="AM38" s="193">
        <v>348.4</v>
      </c>
      <c r="AN38" s="1322">
        <v>348.4</v>
      </c>
      <c r="AO38" s="1322">
        <v>348.4</v>
      </c>
      <c r="AP38" s="1322">
        <v>348.4</v>
      </c>
      <c r="AQ38" s="1322">
        <v>348.4</v>
      </c>
      <c r="AR38" s="1322">
        <v>33.200000000000003</v>
      </c>
      <c r="AS38" s="1322">
        <v>33.200000000000003</v>
      </c>
      <c r="AT38" s="195">
        <v>33.200000000000003</v>
      </c>
      <c r="AU38" s="83"/>
    </row>
    <row r="39" spans="2:47" ht="19.5" customHeight="1">
      <c r="H39" s="1" t="s">
        <v>230</v>
      </c>
      <c r="I39" s="106"/>
      <c r="J39" s="83">
        <v>69.8</v>
      </c>
      <c r="K39" s="84">
        <v>39.1</v>
      </c>
      <c r="L39" s="84">
        <v>-9.4</v>
      </c>
      <c r="M39" s="84">
        <v>-60.2</v>
      </c>
      <c r="N39" s="84">
        <v>-49.9</v>
      </c>
      <c r="O39" s="84">
        <v>-25</v>
      </c>
      <c r="P39" s="83">
        <v>47.8</v>
      </c>
      <c r="Q39" s="83">
        <v>127.80000000000018</v>
      </c>
      <c r="R39" s="83">
        <v>247.4</v>
      </c>
      <c r="S39" s="83">
        <v>268.8</v>
      </c>
      <c r="T39" s="192">
        <v>179.8</v>
      </c>
      <c r="U39" s="192">
        <v>218.9</v>
      </c>
      <c r="V39" s="193">
        <v>230.1</v>
      </c>
      <c r="W39" s="193">
        <v>244.7</v>
      </c>
      <c r="X39" s="193">
        <v>145.1</v>
      </c>
      <c r="Y39" s="192">
        <v>-83.6</v>
      </c>
      <c r="Z39" s="192">
        <v>-37.700000000000003</v>
      </c>
      <c r="AA39" s="192">
        <v>-21.8</v>
      </c>
      <c r="AB39" s="192">
        <v>-31.8</v>
      </c>
      <c r="AC39" s="192">
        <v>-12.9</v>
      </c>
      <c r="AD39" s="192">
        <v>106.7</v>
      </c>
      <c r="AE39" s="193">
        <v>112.6</v>
      </c>
      <c r="AF39" s="193">
        <v>278.10000000000002</v>
      </c>
      <c r="AG39" s="192">
        <v>331.69999999999982</v>
      </c>
      <c r="AH39" s="192">
        <v>333.89999999999964</v>
      </c>
      <c r="AI39" s="1322">
        <v>221.2</v>
      </c>
      <c r="AJ39" s="193">
        <v>443.3</v>
      </c>
      <c r="AK39" s="1322">
        <v>-7.5</v>
      </c>
      <c r="AL39" s="193">
        <v>-308.40000000000055</v>
      </c>
      <c r="AM39" s="193">
        <v>-404.69999999999891</v>
      </c>
      <c r="AN39" s="1322">
        <v>-599</v>
      </c>
      <c r="AO39" s="1322">
        <v>-1222.6999999999998</v>
      </c>
      <c r="AP39" s="1322">
        <v>-1146.7</v>
      </c>
      <c r="AQ39" s="1322">
        <v>-1239.8999999999996</v>
      </c>
      <c r="AR39" s="1322">
        <v>-1216.1999999999998</v>
      </c>
      <c r="AS39" s="1322">
        <v>-1197.6000000000004</v>
      </c>
      <c r="AT39" s="195">
        <v>-1090.8000000000002</v>
      </c>
      <c r="AU39" s="83"/>
    </row>
    <row r="40" spans="2:47" ht="19.5" customHeight="1">
      <c r="H40" s="1" t="s">
        <v>231</v>
      </c>
      <c r="I40" s="106"/>
      <c r="J40" s="83">
        <v>2678.2</v>
      </c>
      <c r="K40" s="84">
        <v>2797.8</v>
      </c>
      <c r="L40" s="84">
        <v>2846.8</v>
      </c>
      <c r="M40" s="84">
        <v>2892.8</v>
      </c>
      <c r="N40" s="84">
        <v>2986.1</v>
      </c>
      <c r="O40" s="84">
        <v>3058.9</v>
      </c>
      <c r="P40" s="83">
        <v>3062.2</v>
      </c>
      <c r="Q40" s="83">
        <v>3137.5</v>
      </c>
      <c r="R40" s="83">
        <v>3228.4</v>
      </c>
      <c r="S40" s="83">
        <v>3296.1</v>
      </c>
      <c r="T40" s="192">
        <v>3296.6</v>
      </c>
      <c r="U40" s="192">
        <v>3373.7</v>
      </c>
      <c r="V40" s="193">
        <v>3440.5</v>
      </c>
      <c r="W40" s="193">
        <v>3483.2</v>
      </c>
      <c r="X40" s="193">
        <v>3460.5</v>
      </c>
      <c r="Y40" s="192">
        <v>3529.3</v>
      </c>
      <c r="Z40" s="192">
        <v>3603.4</v>
      </c>
      <c r="AA40" s="192">
        <v>3752.9</v>
      </c>
      <c r="AB40" s="192">
        <v>3788.4</v>
      </c>
      <c r="AC40" s="192">
        <v>4727.5</v>
      </c>
      <c r="AD40" s="192">
        <v>5068.3</v>
      </c>
      <c r="AE40" s="193">
        <v>5242</v>
      </c>
      <c r="AF40" s="193">
        <v>5052.2</v>
      </c>
      <c r="AG40" s="192">
        <v>5003.1000000000004</v>
      </c>
      <c r="AH40" s="192">
        <v>5274.6</v>
      </c>
      <c r="AI40" s="1322">
        <v>5429.7</v>
      </c>
      <c r="AJ40" s="193">
        <v>5415.5</v>
      </c>
      <c r="AK40" s="1322">
        <v>5455.3</v>
      </c>
      <c r="AL40" s="193">
        <v>5737</v>
      </c>
      <c r="AM40" s="193">
        <v>5905.7</v>
      </c>
      <c r="AN40" s="1322">
        <v>6005</v>
      </c>
      <c r="AO40" s="1322">
        <v>6018.5</v>
      </c>
      <c r="AP40" s="1322">
        <v>6263.2</v>
      </c>
      <c r="AQ40" s="1322">
        <v>6472</v>
      </c>
      <c r="AR40" s="1322">
        <v>6795.5</v>
      </c>
      <c r="AS40" s="1322">
        <v>6996.2</v>
      </c>
      <c r="AT40" s="195">
        <v>7274.3</v>
      </c>
      <c r="AU40" s="83"/>
    </row>
    <row r="41" spans="2:47" ht="19.5" customHeight="1">
      <c r="H41" s="237" t="s">
        <v>233</v>
      </c>
      <c r="I41" s="753"/>
      <c r="J41" s="128">
        <v>4.4000000000000004</v>
      </c>
      <c r="K41" s="129">
        <v>4.3</v>
      </c>
      <c r="L41" s="129">
        <v>4</v>
      </c>
      <c r="M41" s="129">
        <v>4.0999999999999996</v>
      </c>
      <c r="N41" s="129">
        <v>4</v>
      </c>
      <c r="O41" s="129">
        <v>4</v>
      </c>
      <c r="P41" s="128">
        <v>4.0999999999999996</v>
      </c>
      <c r="Q41" s="128">
        <v>4.4000000000000004</v>
      </c>
      <c r="R41" s="128">
        <v>4.5999999999999996</v>
      </c>
      <c r="S41" s="128">
        <v>4.8</v>
      </c>
      <c r="T41" s="233">
        <v>4.8</v>
      </c>
      <c r="U41" s="233">
        <v>4.4000000000000004</v>
      </c>
      <c r="V41" s="232">
        <v>4.7</v>
      </c>
      <c r="W41" s="232">
        <v>4.5</v>
      </c>
      <c r="X41" s="232">
        <v>4.4000000000000004</v>
      </c>
      <c r="Y41" s="233">
        <v>4.5</v>
      </c>
      <c r="Z41" s="233">
        <v>4.5999999999999996</v>
      </c>
      <c r="AA41" s="233">
        <v>5</v>
      </c>
      <c r="AB41" s="233">
        <v>5</v>
      </c>
      <c r="AC41" s="233">
        <v>5.3</v>
      </c>
      <c r="AD41" s="233">
        <v>5.6</v>
      </c>
      <c r="AE41" s="232">
        <v>6.3</v>
      </c>
      <c r="AF41" s="232">
        <v>5.2</v>
      </c>
      <c r="AG41" s="233">
        <v>5.8</v>
      </c>
      <c r="AH41" s="233">
        <v>6</v>
      </c>
      <c r="AI41" s="1325">
        <v>6.3</v>
      </c>
      <c r="AJ41" s="232">
        <v>5.7</v>
      </c>
      <c r="AK41" s="1325">
        <v>6</v>
      </c>
      <c r="AL41" s="232">
        <v>6.1</v>
      </c>
      <c r="AM41" s="232">
        <v>6.4</v>
      </c>
      <c r="AN41" s="1325">
        <v>6.3</v>
      </c>
      <c r="AO41" s="1325">
        <v>6.2</v>
      </c>
      <c r="AP41" s="1325">
        <v>6.1</v>
      </c>
      <c r="AQ41" s="1325">
        <v>6.3</v>
      </c>
      <c r="AR41" s="1325">
        <v>6.3</v>
      </c>
      <c r="AS41" s="1325">
        <v>6.6</v>
      </c>
      <c r="AT41" s="234">
        <v>6.5</v>
      </c>
      <c r="AU41" s="83"/>
    </row>
    <row r="42" spans="2:47" ht="19.5" customHeight="1">
      <c r="H42" s="1893"/>
      <c r="I42" s="1893"/>
      <c r="J42" s="1893"/>
      <c r="K42" s="1893"/>
      <c r="L42" s="1893"/>
      <c r="M42" s="1893"/>
      <c r="N42" s="1893"/>
      <c r="O42" s="1893"/>
      <c r="P42" s="1893"/>
      <c r="Q42" s="1893"/>
      <c r="R42" s="1893"/>
      <c r="S42" s="1893"/>
      <c r="T42" s="1893"/>
      <c r="U42" s="1893"/>
      <c r="V42" s="1893"/>
      <c r="W42" s="1893"/>
      <c r="X42" s="1893"/>
      <c r="Y42" s="1893"/>
      <c r="Z42" s="1893"/>
      <c r="AA42" s="1893"/>
      <c r="AB42" s="1893"/>
      <c r="AC42" s="1893"/>
      <c r="AD42" s="1893"/>
      <c r="AE42" s="1893"/>
      <c r="AF42" s="1893"/>
      <c r="AG42" s="1893"/>
      <c r="AH42" s="1893"/>
      <c r="AI42" s="1893"/>
      <c r="AJ42" s="1893"/>
      <c r="AK42" s="1893"/>
      <c r="AL42" s="1893"/>
      <c r="AM42" s="1576"/>
      <c r="AN42" s="1544"/>
      <c r="AO42" s="1613"/>
      <c r="AP42" s="1652"/>
      <c r="AQ42" s="1652"/>
      <c r="AR42" s="1694"/>
      <c r="AS42" s="1792"/>
      <c r="AT42" s="1716"/>
    </row>
    <row r="43" spans="2:47" ht="19.5" customHeight="1"/>
    <row r="44" spans="2:47" ht="19.5" customHeight="1"/>
    <row r="45" spans="2:47" ht="19.5" customHeight="1"/>
  </sheetData>
  <mergeCells count="18">
    <mergeCell ref="B4:E4"/>
    <mergeCell ref="C8:E8"/>
    <mergeCell ref="C10:E10"/>
    <mergeCell ref="D24:E24"/>
    <mergeCell ref="C26:E26"/>
    <mergeCell ref="C18:E18"/>
    <mergeCell ref="D19:E19"/>
    <mergeCell ref="D21:E21"/>
    <mergeCell ref="D22:E22"/>
    <mergeCell ref="D23:E23"/>
    <mergeCell ref="D20:F20"/>
    <mergeCell ref="H42:AL42"/>
    <mergeCell ref="C12:E12"/>
    <mergeCell ref="C14:E14"/>
    <mergeCell ref="C16:E16"/>
    <mergeCell ref="C28:E28"/>
    <mergeCell ref="C30:E30"/>
    <mergeCell ref="C32:E32"/>
  </mergeCells>
  <phoneticPr fontId="3" type="noConversion"/>
  <hyperlinks>
    <hyperlink ref="C12" location="G_IS!A1" display="KB Financial Group" xr:uid="{00000000-0004-0000-2000-000000000000}"/>
    <hyperlink ref="C14" location="B_IS!A1" display="KB Kookmin Bank" xr:uid="{00000000-0004-0000-2000-000001000000}"/>
    <hyperlink ref="C16" location="S_IS!A1" display="KB Securities" xr:uid="{00000000-0004-0000-2000-000002000000}"/>
    <hyperlink ref="D24:E24" location="'I_Monthly Premium'!A1" display="Monthly Initial Premium" xr:uid="{00000000-0004-0000-2000-000003000000}"/>
    <hyperlink ref="D21:E21" location="I_Key!A1" display="Key Indicators" xr:uid="{00000000-0004-0000-2000-000004000000}"/>
    <hyperlink ref="D22:E22" location="I_Premium!A1" display="Direct Premium" xr:uid="{00000000-0004-0000-2000-000005000000}"/>
    <hyperlink ref="D23:E23" location="I_Ratios!A1" display="Loss/Expense Ratio" xr:uid="{00000000-0004-0000-2000-000006000000}"/>
    <hyperlink ref="D19:E19" location="I_IS!A1" display="Condensed Income Statement" xr:uid="{00000000-0004-0000-2000-000007000000}"/>
    <hyperlink ref="D20:E20" location="I_BS!A1" display="Condensed Balance Sheet" xr:uid="{00000000-0004-0000-2000-000008000000}"/>
    <hyperlink ref="C18" location="I_Key!A1" display="KB Insurance" xr:uid="{00000000-0004-0000-2000-000009000000}"/>
    <hyperlink ref="C18:E18" location="I_IS!A1" display="KB Insurance" xr:uid="{00000000-0004-0000-2000-00000A000000}"/>
    <hyperlink ref="C10" location="Hightlights!A1" display="Highlights" xr:uid="{00000000-0004-0000-2000-00000B000000}"/>
    <hyperlink ref="C10:E10" location="'Financial Highlights'!A1" display="Finanial Highlights" xr:uid="{00000000-0004-0000-2000-00000C000000}"/>
    <hyperlink ref="C26" location="C_IS!A1" display="KB Kookmin Card" xr:uid="{00000000-0004-0000-2000-00000D000000}"/>
    <hyperlink ref="C30" location="Other_IS!A1" display="Other Subsidiaries" xr:uid="{00000000-0004-0000-2000-00000E000000}"/>
    <hyperlink ref="C32" location="Contacts!A1" display="Contacts" xr:uid="{00000000-0004-0000-2000-00000F000000}"/>
    <hyperlink ref="C28:E28" location="L_IS!A1" display="KB Life Insurance" xr:uid="{00000000-0004-0000-2000-000010000000}"/>
    <hyperlink ref="C8:E8" location="Disclaimer!A1" display="Disclaimer" xr:uid="{00000000-0004-0000-2000-000011000000}"/>
  </hyperlinks>
  <pageMargins left="0.39370078740157483" right="0.39370078740157483" top="0.47244094488188981" bottom="0.47244094488188981" header="0.31496062992125984" footer="0.31496062992125984"/>
  <pageSetup paperSize="9" scale="57" fitToHeight="0" orientation="landscape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B1:BC42"/>
  <sheetViews>
    <sheetView showGridLines="0" view="pageBreakPreview" zoomScale="85" zoomScaleNormal="70" zoomScaleSheetLayoutView="85" workbookViewId="0">
      <selection activeCell="C8" sqref="C8:E8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22" width="13.75" style="38" hidden="1" customWidth="1"/>
    <col min="23" max="23" width="13.75" style="48" hidden="1" customWidth="1"/>
    <col min="24" max="40" width="13.75" style="38" hidden="1" customWidth="1"/>
    <col min="41" max="44" width="17.375" style="38" hidden="1" customWidth="1"/>
    <col min="45" max="45" width="15.125" style="38" hidden="1" customWidth="1"/>
    <col min="46" max="50" width="15.125" style="38" customWidth="1"/>
    <col min="51" max="51" width="15.125" style="1728" customWidth="1"/>
    <col min="52" max="52" width="15.125" style="38" customWidth="1"/>
    <col min="53" max="53" width="14.375" style="1776" customWidth="1"/>
    <col min="54" max="54" width="15.125" style="38" customWidth="1"/>
    <col min="55" max="16384" width="10.75" style="38"/>
  </cols>
  <sheetData>
    <row r="1" spans="2:55" ht="5.25" customHeight="1"/>
    <row r="2" spans="2:55" ht="28.5" customHeight="1">
      <c r="H2" s="39"/>
    </row>
    <row r="3" spans="2:55" ht="3" customHeight="1">
      <c r="H3" s="40"/>
    </row>
    <row r="4" spans="2:55" ht="30" customHeight="1">
      <c r="B4" s="1879" t="s">
        <v>31</v>
      </c>
      <c r="C4" s="1879"/>
      <c r="D4" s="1879"/>
      <c r="E4" s="1879"/>
      <c r="F4" s="183"/>
      <c r="G4" s="42"/>
      <c r="H4" s="64" t="s">
        <v>13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</row>
    <row r="5" spans="2:55" ht="18" customHeight="1">
      <c r="W5" s="38"/>
    </row>
    <row r="6" spans="2:55" ht="3" customHeight="1" thickBot="1">
      <c r="H6" s="40"/>
    </row>
    <row r="7" spans="2:55" ht="12" customHeight="1" thickTop="1">
      <c r="B7" s="185"/>
      <c r="C7" s="67"/>
      <c r="D7" s="67"/>
      <c r="E7" s="68"/>
      <c r="W7" s="38"/>
    </row>
    <row r="8" spans="2:55" ht="19.5" customHeight="1">
      <c r="B8" s="74"/>
      <c r="C8" s="1875" t="s">
        <v>2</v>
      </c>
      <c r="D8" s="1875"/>
      <c r="E8" s="1876"/>
      <c r="F8" s="56"/>
      <c r="H8" s="754" t="s">
        <v>617</v>
      </c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86"/>
      <c r="X8" s="285"/>
      <c r="Y8" s="285"/>
      <c r="AN8" s="327"/>
      <c r="AO8" s="327"/>
      <c r="AP8" s="327"/>
      <c r="AQ8" s="327"/>
      <c r="AR8" s="327"/>
      <c r="AS8" s="327"/>
      <c r="AT8" s="327"/>
      <c r="AU8" s="327"/>
      <c r="AV8" s="327"/>
      <c r="AW8" s="327"/>
      <c r="AX8" s="327"/>
      <c r="AY8" s="327"/>
      <c r="AZ8" s="327"/>
      <c r="BA8" s="327"/>
      <c r="BB8" s="327"/>
    </row>
    <row r="9" spans="2:55" ht="19.5" customHeight="1" thickBot="1">
      <c r="B9" s="71"/>
      <c r="C9" s="75"/>
      <c r="D9" s="75"/>
      <c r="E9" s="76"/>
      <c r="F9" s="75"/>
      <c r="H9" s="755" t="s">
        <v>618</v>
      </c>
      <c r="I9" s="756" t="s">
        <v>164</v>
      </c>
      <c r="J9" s="757" t="s">
        <v>165</v>
      </c>
      <c r="K9" s="757" t="s">
        <v>166</v>
      </c>
      <c r="L9" s="757" t="s">
        <v>167</v>
      </c>
      <c r="M9" s="757" t="s">
        <v>168</v>
      </c>
      <c r="N9" s="757" t="s">
        <v>169</v>
      </c>
      <c r="O9" s="757" t="s">
        <v>619</v>
      </c>
      <c r="P9" s="757" t="s">
        <v>338</v>
      </c>
      <c r="Q9" s="757" t="s">
        <v>172</v>
      </c>
      <c r="R9" s="758" t="s">
        <v>173</v>
      </c>
      <c r="S9" s="758" t="s">
        <v>174</v>
      </c>
      <c r="T9" s="758" t="s">
        <v>175</v>
      </c>
      <c r="U9" s="757" t="s">
        <v>176</v>
      </c>
      <c r="V9" s="757" t="s">
        <v>177</v>
      </c>
      <c r="W9" s="757" t="s">
        <v>602</v>
      </c>
      <c r="X9" s="757" t="s">
        <v>603</v>
      </c>
      <c r="Y9" s="757" t="s">
        <v>180</v>
      </c>
      <c r="Z9" s="757" t="s">
        <v>181</v>
      </c>
      <c r="AA9" s="757" t="s">
        <v>182</v>
      </c>
      <c r="AB9" s="757" t="s">
        <v>341</v>
      </c>
      <c r="AC9" s="757" t="s">
        <v>342</v>
      </c>
      <c r="AD9" s="757" t="s">
        <v>185</v>
      </c>
      <c r="AE9" s="757" t="s">
        <v>186</v>
      </c>
      <c r="AF9" s="759" t="s">
        <v>187</v>
      </c>
      <c r="AG9" s="757" t="s">
        <v>345</v>
      </c>
      <c r="AH9" s="757" t="s">
        <v>346</v>
      </c>
      <c r="AI9" s="757" t="s">
        <v>347</v>
      </c>
      <c r="AJ9" s="757" t="s">
        <v>348</v>
      </c>
      <c r="AK9" s="759" t="s">
        <v>192</v>
      </c>
      <c r="AL9" s="759" t="s">
        <v>193</v>
      </c>
      <c r="AM9" s="759" t="s">
        <v>194</v>
      </c>
      <c r="AN9" s="759" t="s">
        <v>195</v>
      </c>
      <c r="AO9" s="759" t="s">
        <v>196</v>
      </c>
      <c r="AP9" s="759" t="s">
        <v>197</v>
      </c>
      <c r="AQ9" s="759" t="s">
        <v>786</v>
      </c>
      <c r="AR9" s="759" t="s">
        <v>794</v>
      </c>
      <c r="AS9" s="759" t="s">
        <v>798</v>
      </c>
      <c r="AT9" s="759" t="s">
        <v>806</v>
      </c>
      <c r="AU9" s="759" t="s">
        <v>807</v>
      </c>
      <c r="AV9" s="759" t="s">
        <v>816</v>
      </c>
      <c r="AW9" s="759" t="s">
        <v>823</v>
      </c>
      <c r="AX9" s="759" t="s">
        <v>836</v>
      </c>
      <c r="AY9" s="759" t="s">
        <v>858</v>
      </c>
      <c r="AZ9" s="759" t="s">
        <v>866</v>
      </c>
      <c r="BA9" s="759" t="s">
        <v>859</v>
      </c>
      <c r="BB9" s="759" t="s">
        <v>901</v>
      </c>
    </row>
    <row r="10" spans="2:55" ht="19.5" customHeight="1">
      <c r="B10" s="74"/>
      <c r="C10" s="1875" t="s">
        <v>36</v>
      </c>
      <c r="D10" s="1875"/>
      <c r="E10" s="1876"/>
      <c r="F10" s="56"/>
      <c r="H10" s="760" t="s">
        <v>620</v>
      </c>
      <c r="I10" s="761">
        <v>18788.099999999999</v>
      </c>
      <c r="J10" s="761">
        <v>19260.7</v>
      </c>
      <c r="K10" s="761">
        <v>19800.5</v>
      </c>
      <c r="L10" s="761">
        <v>20738.099999999999</v>
      </c>
      <c r="M10" s="761">
        <v>21229.3</v>
      </c>
      <c r="N10" s="761">
        <v>22038.5</v>
      </c>
      <c r="O10" s="761">
        <v>22363.599999999999</v>
      </c>
      <c r="P10" s="761">
        <v>23254.3</v>
      </c>
      <c r="Q10" s="761">
        <v>23220.1</v>
      </c>
      <c r="R10" s="762">
        <v>23976.9</v>
      </c>
      <c r="S10" s="763">
        <v>2020.1</v>
      </c>
      <c r="T10" s="764">
        <v>25135.4</v>
      </c>
      <c r="U10" s="764">
        <v>25455.599999999999</v>
      </c>
      <c r="V10" s="764">
        <v>25950.1</v>
      </c>
      <c r="W10" s="764">
        <v>26357.599999999999</v>
      </c>
      <c r="X10" s="762">
        <v>27329</v>
      </c>
      <c r="Y10" s="762">
        <v>27557.599999999999</v>
      </c>
      <c r="Z10" s="765">
        <v>28307.9</v>
      </c>
      <c r="AA10" s="765">
        <v>28815.3</v>
      </c>
      <c r="AB10" s="765">
        <v>29007.389647723998</v>
      </c>
      <c r="AC10" s="765">
        <v>29714</v>
      </c>
      <c r="AD10" s="766">
        <v>30229.3</v>
      </c>
      <c r="AE10" s="766">
        <v>30571.239556155</v>
      </c>
      <c r="AF10" s="766">
        <v>30988.3</v>
      </c>
      <c r="AG10" s="765">
        <v>31072.2</v>
      </c>
      <c r="AH10" s="765">
        <v>31991.240786732</v>
      </c>
      <c r="AI10" s="765">
        <v>32616.964630593</v>
      </c>
      <c r="AJ10" s="765">
        <v>32956.092377159999</v>
      </c>
      <c r="AK10" s="765">
        <v>32855.567979482003</v>
      </c>
      <c r="AL10" s="765">
        <v>33335.455404726003</v>
      </c>
      <c r="AM10" s="766">
        <v>33713.736294552997</v>
      </c>
      <c r="AN10" s="766">
        <v>33528.800000000003</v>
      </c>
      <c r="AO10" s="765">
        <v>33107.112263959003</v>
      </c>
      <c r="AP10" s="765">
        <v>32872.809425961001</v>
      </c>
      <c r="AQ10" s="765">
        <v>32703.474741154998</v>
      </c>
      <c r="AR10" s="766">
        <v>34949.542216200003</v>
      </c>
      <c r="AS10" s="765">
        <v>34758.313615598003</v>
      </c>
      <c r="AT10" s="766">
        <v>35351.894918592996</v>
      </c>
      <c r="AU10" s="766">
        <v>36254.870496661999</v>
      </c>
      <c r="AV10" s="765">
        <v>38051.204264218999</v>
      </c>
      <c r="AW10" s="765">
        <v>39115.599999999999</v>
      </c>
      <c r="AX10" s="765">
        <v>39784.616313674996</v>
      </c>
      <c r="AY10" s="765">
        <v>40467.222410832997</v>
      </c>
      <c r="AZ10" s="765">
        <v>42203.894161969001</v>
      </c>
      <c r="BA10" s="765">
        <v>41606.363791513002</v>
      </c>
      <c r="BB10" s="767">
        <v>41877.205195611998</v>
      </c>
      <c r="BC10" s="1208"/>
    </row>
    <row r="11" spans="2:55" ht="19.5" customHeight="1">
      <c r="B11" s="74"/>
      <c r="C11" s="89"/>
      <c r="D11" s="75"/>
      <c r="E11" s="76"/>
      <c r="F11" s="75"/>
      <c r="H11" s="210" t="s">
        <v>621</v>
      </c>
      <c r="I11" s="768">
        <v>3.9</v>
      </c>
      <c r="J11" s="768">
        <v>3.9</v>
      </c>
      <c r="K11" s="768">
        <v>3.7</v>
      </c>
      <c r="L11" s="768">
        <v>3.6</v>
      </c>
      <c r="M11" s="768">
        <v>3.4</v>
      </c>
      <c r="N11" s="768">
        <v>3.7</v>
      </c>
      <c r="O11" s="768">
        <v>3.3</v>
      </c>
      <c r="P11" s="768">
        <v>3.3</v>
      </c>
      <c r="Q11" s="768">
        <v>3.4</v>
      </c>
      <c r="R11" s="769">
        <v>3.4</v>
      </c>
      <c r="S11" s="770">
        <v>3.4</v>
      </c>
      <c r="T11" s="770">
        <v>3.3</v>
      </c>
      <c r="U11" s="770">
        <v>3.3</v>
      </c>
      <c r="V11" s="770">
        <v>3.3</v>
      </c>
      <c r="W11" s="770">
        <v>3.2</v>
      </c>
      <c r="X11" s="769">
        <v>3.1</v>
      </c>
      <c r="Y11" s="769">
        <v>3.4</v>
      </c>
      <c r="Z11" s="771">
        <v>3.5</v>
      </c>
      <c r="AA11" s="771">
        <v>3.6</v>
      </c>
      <c r="AB11" s="771">
        <v>3.5</v>
      </c>
      <c r="AC11" s="771">
        <v>3.5</v>
      </c>
      <c r="AD11" s="772">
        <v>3.1</v>
      </c>
      <c r="AE11" s="772">
        <v>2.7</v>
      </c>
      <c r="AF11" s="772">
        <v>2.7</v>
      </c>
      <c r="AG11" s="771">
        <v>2.8</v>
      </c>
      <c r="AH11" s="771">
        <v>2.82</v>
      </c>
      <c r="AI11" s="771">
        <v>3.01</v>
      </c>
      <c r="AJ11" s="771">
        <v>3.01</v>
      </c>
      <c r="AK11" s="771">
        <v>3.1661177393729703</v>
      </c>
      <c r="AL11" s="771">
        <v>2.95</v>
      </c>
      <c r="AM11" s="772">
        <v>3.6150176036624191</v>
      </c>
      <c r="AN11" s="772">
        <v>3.4</v>
      </c>
      <c r="AO11" s="771">
        <v>3.6478297882090165</v>
      </c>
      <c r="AP11" s="771">
        <v>3.5640419735771012</v>
      </c>
      <c r="AQ11" s="771">
        <v>2.9684004256048557</v>
      </c>
      <c r="AR11" s="772">
        <v>2.8924880354372604</v>
      </c>
      <c r="AS11" s="771">
        <v>2.65847068647781</v>
      </c>
      <c r="AT11" s="772">
        <v>2.771215511011103</v>
      </c>
      <c r="AU11" s="772">
        <v>2.7109699761677781</v>
      </c>
      <c r="AV11" s="771">
        <v>2.6000636904797871</v>
      </c>
      <c r="AW11" s="771">
        <v>3.6311103883267908</v>
      </c>
      <c r="AX11" s="771">
        <v>3.2146049287540599</v>
      </c>
      <c r="AY11" s="771">
        <v>3.1788383712775161</v>
      </c>
      <c r="AZ11" s="771">
        <v>2.9959412729675212</v>
      </c>
      <c r="BA11" s="771">
        <v>2.7636462342815089</v>
      </c>
      <c r="BB11" s="773">
        <v>2.8971943070901847</v>
      </c>
      <c r="BC11" s="1208"/>
    </row>
    <row r="12" spans="2:55" ht="19.5" customHeight="1">
      <c r="B12" s="74"/>
      <c r="C12" s="1875" t="s">
        <v>0</v>
      </c>
      <c r="D12" s="1875"/>
      <c r="E12" s="1876"/>
      <c r="F12" s="56"/>
      <c r="H12" s="774" t="s">
        <v>622</v>
      </c>
      <c r="I12" s="775">
        <v>24110</v>
      </c>
      <c r="J12" s="775">
        <v>24693.599999999999</v>
      </c>
      <c r="K12" s="775">
        <v>25326.799999999999</v>
      </c>
      <c r="L12" s="775">
        <v>26503.599999999999</v>
      </c>
      <c r="M12" s="775">
        <v>27516.2</v>
      </c>
      <c r="N12" s="775">
        <v>28229.599999999999</v>
      </c>
      <c r="O12" s="775">
        <v>28660.7</v>
      </c>
      <c r="P12" s="775">
        <v>29352.2</v>
      </c>
      <c r="Q12" s="775">
        <v>29667</v>
      </c>
      <c r="R12" s="776">
        <v>30313.5</v>
      </c>
      <c r="S12" s="777">
        <v>31103.1</v>
      </c>
      <c r="T12" s="777">
        <v>31558.7</v>
      </c>
      <c r="U12" s="777">
        <v>32077.599999999999</v>
      </c>
      <c r="V12" s="777">
        <v>32455.9</v>
      </c>
      <c r="W12" s="777">
        <v>32884.1</v>
      </c>
      <c r="X12" s="776">
        <v>33755.599999999999</v>
      </c>
      <c r="Y12" s="776">
        <v>34383.199999999997</v>
      </c>
      <c r="Z12" s="778">
        <v>34955.199999999997</v>
      </c>
      <c r="AA12" s="778">
        <v>35464.6</v>
      </c>
      <c r="AB12" s="778">
        <v>35335.162468714996</v>
      </c>
      <c r="AC12" s="778">
        <v>35873.329555964003</v>
      </c>
      <c r="AD12" s="779">
        <v>36398.490193083002</v>
      </c>
      <c r="AE12" s="779">
        <v>36787.199350964998</v>
      </c>
      <c r="AF12" s="779">
        <v>37850.015886619003</v>
      </c>
      <c r="AG12" s="778">
        <v>38049.141586182996</v>
      </c>
      <c r="AH12" s="778">
        <v>38971.289576274001</v>
      </c>
      <c r="AI12" s="778">
        <v>39741.854751130995</v>
      </c>
      <c r="AJ12" s="778">
        <v>40060.725795486003</v>
      </c>
      <c r="AK12" s="778">
        <v>40071.405000154002</v>
      </c>
      <c r="AL12" s="778">
        <v>40837.407379023003</v>
      </c>
      <c r="AM12" s="779">
        <v>41658.550919645</v>
      </c>
      <c r="AN12" s="779">
        <v>41406.9</v>
      </c>
      <c r="AO12" s="778">
        <v>35448.623200380003</v>
      </c>
      <c r="AP12" s="778">
        <v>35248.90669399</v>
      </c>
      <c r="AQ12" s="778">
        <v>35279.142147448001</v>
      </c>
      <c r="AR12" s="779">
        <v>37648.348241161002</v>
      </c>
      <c r="AS12" s="778">
        <v>37340.278388852996</v>
      </c>
      <c r="AT12" s="779">
        <v>37954.999247151005</v>
      </c>
      <c r="AU12" s="779">
        <v>38966.109658964997</v>
      </c>
      <c r="AV12" s="778">
        <v>40710.843793420005</v>
      </c>
      <c r="AW12" s="778">
        <v>41967.068028093003</v>
      </c>
      <c r="AX12" s="778">
        <v>42685.4</v>
      </c>
      <c r="AY12" s="778">
        <v>43453.9</v>
      </c>
      <c r="AZ12" s="778">
        <v>44891.996940101002</v>
      </c>
      <c r="BA12" s="778">
        <v>44403.722480780998</v>
      </c>
      <c r="BB12" s="780">
        <v>44555.655339304001</v>
      </c>
      <c r="BC12" s="1208"/>
    </row>
    <row r="13" spans="2:55" ht="19.5" customHeight="1">
      <c r="B13" s="74"/>
      <c r="C13" s="89"/>
      <c r="D13" s="75"/>
      <c r="E13" s="76"/>
      <c r="F13" s="75"/>
      <c r="H13" s="210" t="s">
        <v>623</v>
      </c>
      <c r="I13" s="781">
        <v>18857.7</v>
      </c>
      <c r="J13" s="781">
        <v>19432</v>
      </c>
      <c r="K13" s="781">
        <v>19980.8</v>
      </c>
      <c r="L13" s="781">
        <v>20373.3</v>
      </c>
      <c r="M13" s="781">
        <v>20883.400000000001</v>
      </c>
      <c r="N13" s="781">
        <v>21444.2</v>
      </c>
      <c r="O13" s="781">
        <v>21864.6</v>
      </c>
      <c r="P13" s="781">
        <v>22420.9</v>
      </c>
      <c r="Q13" s="781">
        <v>22844.7</v>
      </c>
      <c r="R13" s="782">
        <v>23435.5</v>
      </c>
      <c r="S13" s="783">
        <v>23955.9</v>
      </c>
      <c r="T13" s="783">
        <v>24342.1</v>
      </c>
      <c r="U13" s="783">
        <v>24798.2</v>
      </c>
      <c r="V13" s="783">
        <v>25301.200000000001</v>
      </c>
      <c r="W13" s="783">
        <v>25742.6</v>
      </c>
      <c r="X13" s="782">
        <v>26015.3</v>
      </c>
      <c r="Y13" s="782">
        <v>26562.2</v>
      </c>
      <c r="Z13" s="784">
        <v>26960.9</v>
      </c>
      <c r="AA13" s="784">
        <v>27373.3</v>
      </c>
      <c r="AB13" s="784">
        <v>27771.531445330998</v>
      </c>
      <c r="AC13" s="784">
        <v>28189.200000000001</v>
      </c>
      <c r="AD13" s="785">
        <v>28778.797366219998</v>
      </c>
      <c r="AE13" s="785">
        <v>29230.158054986001</v>
      </c>
      <c r="AF13" s="785">
        <v>29895.8</v>
      </c>
      <c r="AG13" s="784">
        <v>30366.9</v>
      </c>
      <c r="AH13" s="784">
        <v>30809.539821947001</v>
      </c>
      <c r="AI13" s="784">
        <v>31275.002662792002</v>
      </c>
      <c r="AJ13" s="784">
        <v>31545.720396137</v>
      </c>
      <c r="AK13" s="784">
        <v>31921.914867019001</v>
      </c>
      <c r="AL13" s="784">
        <v>32295.652753163002</v>
      </c>
      <c r="AM13" s="785">
        <v>32788.654691650001</v>
      </c>
      <c r="AN13" s="785">
        <v>32517.562326264</v>
      </c>
      <c r="AO13" s="784">
        <v>27177.640190114998</v>
      </c>
      <c r="AP13" s="784">
        <v>26697.286482977001</v>
      </c>
      <c r="AQ13" s="784">
        <v>26543.863797127</v>
      </c>
      <c r="AR13" s="785">
        <v>28791.401432760002</v>
      </c>
      <c r="AS13" s="784">
        <v>28690.851707251</v>
      </c>
      <c r="AT13" s="785">
        <v>29538.413297773001</v>
      </c>
      <c r="AU13" s="785">
        <v>30633.560484710997</v>
      </c>
      <c r="AV13" s="784">
        <v>32174.470148005999</v>
      </c>
      <c r="AW13" s="784">
        <v>33722.632783169996</v>
      </c>
      <c r="AX13" s="784">
        <v>34209.672442764997</v>
      </c>
      <c r="AY13" s="784">
        <v>34803.033448577</v>
      </c>
      <c r="AZ13" s="784">
        <v>35793.028067104999</v>
      </c>
      <c r="BA13" s="784">
        <v>34297.044918384003</v>
      </c>
      <c r="BB13" s="786">
        <v>33689.008779604002</v>
      </c>
      <c r="BC13" s="1208"/>
    </row>
    <row r="14" spans="2:55" ht="19.5" customHeight="1">
      <c r="B14" s="74"/>
      <c r="C14" s="1875" t="s">
        <v>6</v>
      </c>
      <c r="D14" s="1875"/>
      <c r="E14" s="1876"/>
      <c r="F14" s="56"/>
      <c r="H14" s="787" t="s">
        <v>624</v>
      </c>
      <c r="I14" s="788">
        <v>593.5</v>
      </c>
      <c r="J14" s="788">
        <v>602.1</v>
      </c>
      <c r="K14" s="788">
        <v>610.9</v>
      </c>
      <c r="L14" s="788">
        <v>619.70000000000005</v>
      </c>
      <c r="M14" s="788">
        <v>630.4</v>
      </c>
      <c r="N14" s="788">
        <v>644.5</v>
      </c>
      <c r="O14" s="788">
        <v>658.9</v>
      </c>
      <c r="P14" s="788">
        <v>663.2</v>
      </c>
      <c r="Q14" s="788">
        <v>679.6</v>
      </c>
      <c r="R14" s="789">
        <v>694.9</v>
      </c>
      <c r="S14" s="790">
        <v>708.9</v>
      </c>
      <c r="T14" s="790">
        <v>719.8</v>
      </c>
      <c r="U14" s="790">
        <v>736.5</v>
      </c>
      <c r="V14" s="790">
        <v>752.1</v>
      </c>
      <c r="W14" s="790">
        <v>766.2</v>
      </c>
      <c r="X14" s="789">
        <v>776.5</v>
      </c>
      <c r="Y14" s="789">
        <v>794.9</v>
      </c>
      <c r="Z14" s="791">
        <v>811.4</v>
      </c>
      <c r="AA14" s="791">
        <v>826.9</v>
      </c>
      <c r="AB14" s="791">
        <v>837.03198301600003</v>
      </c>
      <c r="AC14" s="791">
        <v>856.9</v>
      </c>
      <c r="AD14" s="792">
        <v>875.7</v>
      </c>
      <c r="AE14" s="792">
        <v>893.20568595099996</v>
      </c>
      <c r="AF14" s="792">
        <v>904.24854359200003</v>
      </c>
      <c r="AG14" s="791">
        <v>916.53487044799999</v>
      </c>
      <c r="AH14" s="791">
        <v>929.74834847700004</v>
      </c>
      <c r="AI14" s="791">
        <v>961.08779114499998</v>
      </c>
      <c r="AJ14" s="791">
        <v>977.84575785300001</v>
      </c>
      <c r="AK14" s="791">
        <v>1003.56874328</v>
      </c>
      <c r="AL14" s="791">
        <v>1026.0947678780001</v>
      </c>
      <c r="AM14" s="792">
        <v>1046.6894560359999</v>
      </c>
      <c r="AN14" s="792">
        <v>1058.2720483129999</v>
      </c>
      <c r="AO14" s="791">
        <v>1081.4621100459999</v>
      </c>
      <c r="AP14" s="791">
        <v>1104.5155529199999</v>
      </c>
      <c r="AQ14" s="791">
        <v>1120.370312238</v>
      </c>
      <c r="AR14" s="792">
        <v>1135.316943521</v>
      </c>
      <c r="AS14" s="791">
        <v>1162.1439392089999</v>
      </c>
      <c r="AT14" s="792">
        <v>1185.504375623</v>
      </c>
      <c r="AU14" s="792">
        <v>1206.3756988949999</v>
      </c>
      <c r="AV14" s="791">
        <v>1194.6126714750001</v>
      </c>
      <c r="AW14" s="791">
        <v>1222.1450121339999</v>
      </c>
      <c r="AX14" s="791">
        <v>1248.340555624</v>
      </c>
      <c r="AY14" s="791">
        <v>1272.1641707030001</v>
      </c>
      <c r="AZ14" s="791">
        <v>1180.4318624929999</v>
      </c>
      <c r="BA14" s="791">
        <v>1192.755585483</v>
      </c>
      <c r="BB14" s="793">
        <v>1203.630935359</v>
      </c>
      <c r="BC14" s="1208"/>
    </row>
    <row r="15" spans="2:55" ht="19.5" customHeight="1">
      <c r="B15" s="74"/>
      <c r="C15" s="89"/>
      <c r="D15" s="75"/>
      <c r="E15" s="76"/>
      <c r="F15" s="75"/>
      <c r="H15" s="774" t="s">
        <v>213</v>
      </c>
      <c r="I15" s="775">
        <v>22263.7</v>
      </c>
      <c r="J15" s="775">
        <v>22898</v>
      </c>
      <c r="K15" s="775">
        <v>23442</v>
      </c>
      <c r="L15" s="775">
        <v>24426.6</v>
      </c>
      <c r="M15" s="775">
        <v>25265.8</v>
      </c>
      <c r="N15" s="775">
        <v>25763.5</v>
      </c>
      <c r="O15" s="775">
        <v>26154.5</v>
      </c>
      <c r="P15" s="775">
        <v>26916.6</v>
      </c>
      <c r="Q15" s="775">
        <v>27181.9</v>
      </c>
      <c r="R15" s="776">
        <v>27665.3</v>
      </c>
      <c r="S15" s="777">
        <v>28397.200000000001</v>
      </c>
      <c r="T15" s="777">
        <v>28851.4</v>
      </c>
      <c r="U15" s="777">
        <v>29414.6</v>
      </c>
      <c r="V15" s="777">
        <v>29723.599999999999</v>
      </c>
      <c r="W15" s="777">
        <v>30083.8</v>
      </c>
      <c r="X15" s="776">
        <v>30908.2</v>
      </c>
      <c r="Y15" s="776">
        <v>31408.5</v>
      </c>
      <c r="Z15" s="778">
        <v>31795.7</v>
      </c>
      <c r="AA15" s="778">
        <v>32241.599999999999</v>
      </c>
      <c r="AB15" s="778">
        <v>32247.972777079001</v>
      </c>
      <c r="AC15" s="778">
        <v>32656.228393779998</v>
      </c>
      <c r="AD15" s="779">
        <v>33116.133086624999</v>
      </c>
      <c r="AE15" s="779">
        <v>33458.609673785002</v>
      </c>
      <c r="AF15" s="779">
        <v>34618.022135674</v>
      </c>
      <c r="AG15" s="778">
        <v>34983.878634736997</v>
      </c>
      <c r="AH15" s="778">
        <v>35794.434911037999</v>
      </c>
      <c r="AI15" s="778">
        <v>36448.463263051999</v>
      </c>
      <c r="AJ15" s="778">
        <v>36759.100315775002</v>
      </c>
      <c r="AK15" s="778">
        <v>37082.776519854</v>
      </c>
      <c r="AL15" s="778">
        <v>38146.516584001998</v>
      </c>
      <c r="AM15" s="779">
        <v>39285.875081247999</v>
      </c>
      <c r="AN15" s="779">
        <v>38908.495946506002</v>
      </c>
      <c r="AO15" s="778">
        <v>27177.640190114998</v>
      </c>
      <c r="AP15" s="778">
        <v>29204.080568879999</v>
      </c>
      <c r="AQ15" s="778">
        <v>29186.295999714999</v>
      </c>
      <c r="AR15" s="779">
        <v>31341.158142298998</v>
      </c>
      <c r="AS15" s="778">
        <v>31440.467547139997</v>
      </c>
      <c r="AT15" s="779">
        <v>32068.981481832001</v>
      </c>
      <c r="AU15" s="779">
        <v>33006.372702321001</v>
      </c>
      <c r="AV15" s="778">
        <v>34854.402375495003</v>
      </c>
      <c r="AW15" s="778">
        <v>36714.833551727999</v>
      </c>
      <c r="AX15" s="778">
        <v>37101.396808145997</v>
      </c>
      <c r="AY15" s="778">
        <v>37760.137469988003</v>
      </c>
      <c r="AZ15" s="778">
        <v>39174.763108747</v>
      </c>
      <c r="BA15" s="778">
        <v>38464.703845130003</v>
      </c>
      <c r="BB15" s="780">
        <v>38226.369704133998</v>
      </c>
      <c r="BC15" s="1208"/>
    </row>
    <row r="16" spans="2:55" ht="19.5" customHeight="1">
      <c r="B16" s="74"/>
      <c r="C16" s="1875" t="s">
        <v>7</v>
      </c>
      <c r="D16" s="1875"/>
      <c r="E16" s="1876"/>
      <c r="F16" s="56"/>
      <c r="H16" s="794" t="s">
        <v>625</v>
      </c>
      <c r="I16" s="795">
        <v>1846.2</v>
      </c>
      <c r="J16" s="795">
        <v>1795.6</v>
      </c>
      <c r="K16" s="795">
        <v>1884.9</v>
      </c>
      <c r="L16" s="795">
        <v>2077</v>
      </c>
      <c r="M16" s="795">
        <v>2250.4</v>
      </c>
      <c r="N16" s="795">
        <v>2466.1</v>
      </c>
      <c r="O16" s="795">
        <v>2506.1999999999998</v>
      </c>
      <c r="P16" s="795">
        <v>2435.6</v>
      </c>
      <c r="Q16" s="795">
        <v>2485</v>
      </c>
      <c r="R16" s="796">
        <v>2648.2</v>
      </c>
      <c r="S16" s="797">
        <v>2705.8</v>
      </c>
      <c r="T16" s="797">
        <v>2707.4</v>
      </c>
      <c r="U16" s="797">
        <v>2663</v>
      </c>
      <c r="V16" s="797">
        <v>2732.4</v>
      </c>
      <c r="W16" s="797">
        <v>2800.4</v>
      </c>
      <c r="X16" s="796">
        <v>2847.5</v>
      </c>
      <c r="Y16" s="796">
        <v>2974.7</v>
      </c>
      <c r="Z16" s="798">
        <v>3159.9</v>
      </c>
      <c r="AA16" s="798">
        <v>3223.1</v>
      </c>
      <c r="AB16" s="798">
        <v>3087.1896916359997</v>
      </c>
      <c r="AC16" s="798">
        <v>3217.1011621839998</v>
      </c>
      <c r="AD16" s="799">
        <v>3282.3571064580001</v>
      </c>
      <c r="AE16" s="799">
        <v>3328.5896771800003</v>
      </c>
      <c r="AF16" s="799">
        <v>3231.9937509450001</v>
      </c>
      <c r="AG16" s="798">
        <v>3065.262951446</v>
      </c>
      <c r="AH16" s="798">
        <v>3176.8546652360001</v>
      </c>
      <c r="AI16" s="798">
        <v>3293.3914880789998</v>
      </c>
      <c r="AJ16" s="798">
        <v>3301.625479711</v>
      </c>
      <c r="AK16" s="798">
        <v>2988.6284802999999</v>
      </c>
      <c r="AL16" s="798">
        <v>2690.890795021</v>
      </c>
      <c r="AM16" s="799">
        <v>2372.675838397</v>
      </c>
      <c r="AN16" s="799">
        <v>2498.3687565209998</v>
      </c>
      <c r="AO16" s="798">
        <v>5762.7512115299996</v>
      </c>
      <c r="AP16" s="798">
        <v>6044.8261251100002</v>
      </c>
      <c r="AQ16" s="798">
        <v>6092.8461477330002</v>
      </c>
      <c r="AR16" s="799">
        <v>6307.190098862</v>
      </c>
      <c r="AS16" s="798">
        <v>5899.8108417129997</v>
      </c>
      <c r="AT16" s="799">
        <v>5886.0177653190003</v>
      </c>
      <c r="AU16" s="799">
        <v>5959.7369566439993</v>
      </c>
      <c r="AV16" s="798">
        <v>5856.4414179249998</v>
      </c>
      <c r="AW16" s="798">
        <v>5252.2344763649999</v>
      </c>
      <c r="AX16" s="798">
        <v>5580.1716178340002</v>
      </c>
      <c r="AY16" s="1751">
        <v>5693.7537755739995</v>
      </c>
      <c r="AZ16" s="798">
        <v>5717.2338313540004</v>
      </c>
      <c r="BA16" s="798">
        <v>5939.0186356510003</v>
      </c>
      <c r="BB16" s="800">
        <v>6329.2856351700002</v>
      </c>
      <c r="BC16" s="1208"/>
    </row>
    <row r="17" spans="2:55" ht="19.5" customHeight="1">
      <c r="B17" s="74"/>
      <c r="C17" s="89"/>
      <c r="D17" s="75"/>
      <c r="E17" s="76"/>
      <c r="F17" s="75"/>
      <c r="H17" s="794" t="s">
        <v>626</v>
      </c>
      <c r="I17" s="795">
        <v>24110</v>
      </c>
      <c r="J17" s="795">
        <v>24693.599999999999</v>
      </c>
      <c r="K17" s="795">
        <v>25326.799999999999</v>
      </c>
      <c r="L17" s="795">
        <v>26503.599999999999</v>
      </c>
      <c r="M17" s="795">
        <v>27516.2</v>
      </c>
      <c r="N17" s="795">
        <v>28229.599999999999</v>
      </c>
      <c r="O17" s="795">
        <v>28660.7</v>
      </c>
      <c r="P17" s="795">
        <v>29670</v>
      </c>
      <c r="Q17" s="795">
        <v>29667</v>
      </c>
      <c r="R17" s="796">
        <v>30313.5</v>
      </c>
      <c r="S17" s="797">
        <v>31103.1</v>
      </c>
      <c r="T17" s="797">
        <v>31558.7</v>
      </c>
      <c r="U17" s="797">
        <v>32077.599999999999</v>
      </c>
      <c r="V17" s="797">
        <v>32455.9</v>
      </c>
      <c r="W17" s="797">
        <v>32884.1</v>
      </c>
      <c r="X17" s="796">
        <v>33755.599999999999</v>
      </c>
      <c r="Y17" s="796">
        <v>34383.199999999997</v>
      </c>
      <c r="Z17" s="798">
        <v>34955.199999999997</v>
      </c>
      <c r="AA17" s="798">
        <v>35464.6</v>
      </c>
      <c r="AB17" s="798">
        <v>35335.162468714996</v>
      </c>
      <c r="AC17" s="798">
        <v>35873.329555964003</v>
      </c>
      <c r="AD17" s="799">
        <v>36398.490193083002</v>
      </c>
      <c r="AE17" s="799">
        <v>36787.199350964998</v>
      </c>
      <c r="AF17" s="799">
        <v>37850.015886619003</v>
      </c>
      <c r="AG17" s="798">
        <v>38049.141586182996</v>
      </c>
      <c r="AH17" s="798">
        <v>38971.289576274001</v>
      </c>
      <c r="AI17" s="798">
        <v>39741.854751130995</v>
      </c>
      <c r="AJ17" s="798">
        <v>40060.725795486003</v>
      </c>
      <c r="AK17" s="798">
        <v>40071.405000154002</v>
      </c>
      <c r="AL17" s="798">
        <v>40837.407379023003</v>
      </c>
      <c r="AM17" s="799">
        <v>41658.550919645</v>
      </c>
      <c r="AN17" s="799">
        <v>41406.864703027</v>
      </c>
      <c r="AO17" s="798">
        <v>35448.623200380003</v>
      </c>
      <c r="AP17" s="798">
        <v>35248.90669399</v>
      </c>
      <c r="AQ17" s="798">
        <v>35279.142147448001</v>
      </c>
      <c r="AR17" s="799">
        <v>37648.348241161002</v>
      </c>
      <c r="AS17" s="798">
        <v>37340.278388852996</v>
      </c>
      <c r="AT17" s="799">
        <v>37954.999247151005</v>
      </c>
      <c r="AU17" s="799">
        <v>38966.109658964997</v>
      </c>
      <c r="AV17" s="798">
        <v>40710.843793420005</v>
      </c>
      <c r="AW17" s="798">
        <v>41967.068028092996</v>
      </c>
      <c r="AX17" s="798">
        <v>42681.568425979996</v>
      </c>
      <c r="AY17" s="1751">
        <v>43453.891245562001</v>
      </c>
      <c r="AZ17" s="798">
        <v>44891.996940101002</v>
      </c>
      <c r="BA17" s="798">
        <v>44403.722480781005</v>
      </c>
      <c r="BB17" s="800">
        <v>44555.655339304001</v>
      </c>
      <c r="BC17" s="1208"/>
    </row>
    <row r="18" spans="2:55" ht="19.5" customHeight="1">
      <c r="B18" s="74"/>
      <c r="C18" s="1875" t="s">
        <v>31</v>
      </c>
      <c r="D18" s="1875"/>
      <c r="E18" s="1876"/>
      <c r="F18" s="56"/>
      <c r="H18" s="95" t="s">
        <v>804</v>
      </c>
      <c r="I18" s="1524"/>
      <c r="J18" s="1524"/>
      <c r="K18" s="1524"/>
      <c r="L18" s="1524"/>
      <c r="M18" s="1524"/>
      <c r="N18" s="1524"/>
      <c r="O18" s="1524"/>
      <c r="P18" s="1524"/>
      <c r="Q18" s="1524"/>
      <c r="R18" s="1524"/>
      <c r="S18" s="1524"/>
      <c r="T18" s="1524"/>
      <c r="U18" s="1524"/>
      <c r="V18" s="1524"/>
      <c r="W18" s="1524"/>
      <c r="X18" s="1524"/>
      <c r="Y18" s="1524"/>
      <c r="Z18" s="1524"/>
      <c r="AA18" s="1524"/>
      <c r="AB18" s="1524"/>
      <c r="AC18" s="1524"/>
      <c r="AD18" s="1524"/>
      <c r="AE18" s="1524"/>
      <c r="AF18" s="1524"/>
      <c r="AG18" s="1524"/>
      <c r="AH18" s="1524"/>
      <c r="AI18" s="1524"/>
      <c r="AJ18" s="1524"/>
      <c r="AK18" s="1524"/>
      <c r="AL18" s="1524"/>
      <c r="AM18" s="1524"/>
      <c r="AN18" s="1524"/>
      <c r="AO18" s="1524"/>
      <c r="AP18" s="1524"/>
      <c r="AQ18" s="1524"/>
      <c r="AR18" s="1524"/>
      <c r="AS18" s="1524"/>
      <c r="AT18" s="1524"/>
      <c r="AU18" s="1561"/>
      <c r="AV18" s="1620"/>
      <c r="AW18" s="1561"/>
      <c r="AX18" s="1561"/>
      <c r="AY18" s="1561"/>
      <c r="AZ18" s="1561"/>
      <c r="BA18" s="1620"/>
      <c r="BB18" s="1561"/>
      <c r="BC18" s="1208"/>
    </row>
    <row r="19" spans="2:55" ht="19.5" customHeight="1">
      <c r="B19" s="74"/>
      <c r="C19" s="230"/>
      <c r="D19" s="1903" t="s">
        <v>9</v>
      </c>
      <c r="E19" s="1904"/>
      <c r="F19" s="181"/>
      <c r="H19" s="397"/>
      <c r="I19" s="801"/>
      <c r="J19" s="801"/>
      <c r="K19" s="801"/>
      <c r="L19" s="801"/>
      <c r="M19" s="801"/>
      <c r="N19" s="801"/>
      <c r="O19" s="801"/>
      <c r="P19" s="801"/>
      <c r="Q19" s="801"/>
      <c r="R19" s="801"/>
      <c r="S19" s="802"/>
      <c r="T19" s="802"/>
      <c r="U19" s="802"/>
      <c r="V19" s="802"/>
      <c r="W19" s="802"/>
      <c r="X19" s="801"/>
      <c r="Y19" s="801"/>
      <c r="Z19" s="801"/>
      <c r="AA19" s="801"/>
      <c r="AB19" s="801"/>
      <c r="AC19" s="801"/>
      <c r="AD19" s="802"/>
      <c r="AE19" s="802"/>
      <c r="AF19" s="802"/>
      <c r="AG19" s="801"/>
      <c r="AH19" s="801"/>
      <c r="AI19" s="801"/>
      <c r="AJ19" s="801"/>
      <c r="AK19" s="801"/>
      <c r="AL19" s="801"/>
      <c r="AM19" s="801"/>
      <c r="AN19" s="802"/>
      <c r="AO19" s="801"/>
      <c r="AP19" s="801"/>
      <c r="AQ19" s="801"/>
      <c r="AR19" s="801"/>
      <c r="AS19" s="1497"/>
      <c r="AT19" s="801"/>
      <c r="AU19" s="801"/>
      <c r="AV19" s="801"/>
      <c r="AW19" s="801"/>
      <c r="AX19" s="801"/>
      <c r="AY19" s="801"/>
      <c r="AZ19" s="801"/>
      <c r="BA19" s="1497"/>
      <c r="BB19" s="801"/>
      <c r="BC19" s="1208"/>
    </row>
    <row r="20" spans="2:55" ht="19.5" customHeight="1">
      <c r="B20" s="74"/>
      <c r="C20" s="230"/>
      <c r="D20" s="1903" t="s">
        <v>11</v>
      </c>
      <c r="E20" s="1904"/>
      <c r="F20" s="181"/>
      <c r="BC20" s="1208"/>
    </row>
    <row r="21" spans="2:55" ht="19.5" customHeight="1">
      <c r="B21" s="74"/>
      <c r="C21" s="206"/>
      <c r="D21" s="1884" t="s">
        <v>13</v>
      </c>
      <c r="E21" s="1884"/>
      <c r="F21" s="1884"/>
      <c r="H21" s="754" t="s">
        <v>627</v>
      </c>
      <c r="I21" s="265"/>
      <c r="J21" s="265"/>
      <c r="K21" s="265"/>
      <c r="L21" s="265"/>
      <c r="M21" s="265"/>
      <c r="N21" s="265"/>
      <c r="O21" s="265"/>
      <c r="P21" s="265"/>
      <c r="Q21" s="265"/>
      <c r="R21" s="265"/>
      <c r="S21" s="266"/>
      <c r="T21" s="266"/>
      <c r="U21" s="266"/>
      <c r="V21" s="266"/>
      <c r="W21" s="266"/>
      <c r="X21" s="265"/>
      <c r="Y21" s="265"/>
      <c r="Z21" s="265"/>
      <c r="AA21" s="265"/>
      <c r="AB21" s="265"/>
      <c r="AC21" s="265"/>
      <c r="AD21" s="266"/>
      <c r="AE21" s="266"/>
      <c r="AF21" s="266"/>
      <c r="AG21" s="265"/>
      <c r="AH21" s="265"/>
      <c r="AI21" s="265"/>
      <c r="AJ21" s="265"/>
      <c r="AK21" s="265"/>
      <c r="AL21" s="265"/>
      <c r="AM21" s="265"/>
      <c r="AN21" s="556"/>
      <c r="AO21" s="265"/>
      <c r="AP21" s="265"/>
      <c r="AQ21" s="265"/>
      <c r="AR21" s="265"/>
      <c r="AS21" s="265"/>
      <c r="AT21" s="265"/>
      <c r="AU21" s="1556"/>
      <c r="AV21" s="1556"/>
      <c r="AW21" s="1556"/>
      <c r="AX21" s="1556"/>
      <c r="AY21" s="1556"/>
      <c r="AZ21" s="1556"/>
      <c r="BA21" s="1556"/>
      <c r="BB21" s="1556"/>
      <c r="BC21" s="1208"/>
    </row>
    <row r="22" spans="2:55" ht="19.5" customHeight="1" thickBot="1">
      <c r="B22" s="74"/>
      <c r="D22" s="1903" t="s">
        <v>628</v>
      </c>
      <c r="E22" s="1904"/>
      <c r="F22" s="181"/>
      <c r="H22" s="755" t="s">
        <v>39</v>
      </c>
      <c r="I22" s="803" t="s">
        <v>52</v>
      </c>
      <c r="J22" s="758" t="s">
        <v>53</v>
      </c>
      <c r="K22" s="758" t="s">
        <v>54</v>
      </c>
      <c r="L22" s="758" t="s">
        <v>55</v>
      </c>
      <c r="M22" s="758" t="s">
        <v>56</v>
      </c>
      <c r="N22" s="758" t="s">
        <v>57</v>
      </c>
      <c r="O22" s="758" t="s">
        <v>319</v>
      </c>
      <c r="P22" s="758" t="s">
        <v>128</v>
      </c>
      <c r="Q22" s="758" t="s">
        <v>60</v>
      </c>
      <c r="R22" s="758" t="s">
        <v>61</v>
      </c>
      <c r="S22" s="758" t="s">
        <v>62</v>
      </c>
      <c r="T22" s="758" t="s">
        <v>63</v>
      </c>
      <c r="U22" s="758" t="s">
        <v>64</v>
      </c>
      <c r="V22" s="758" t="s">
        <v>65</v>
      </c>
      <c r="W22" s="758" t="s">
        <v>629</v>
      </c>
      <c r="X22" s="758" t="s">
        <v>630</v>
      </c>
      <c r="Y22" s="758" t="s">
        <v>68</v>
      </c>
      <c r="Z22" s="758" t="s">
        <v>69</v>
      </c>
      <c r="AA22" s="758" t="s">
        <v>70</v>
      </c>
      <c r="AB22" s="758" t="s">
        <v>71</v>
      </c>
      <c r="AC22" s="758" t="s">
        <v>72</v>
      </c>
      <c r="AD22" s="757" t="s">
        <v>73</v>
      </c>
      <c r="AE22" s="757" t="s">
        <v>74</v>
      </c>
      <c r="AF22" s="759" t="s">
        <v>75</v>
      </c>
      <c r="AG22" s="759" t="s">
        <v>76</v>
      </c>
      <c r="AH22" s="759" t="s">
        <v>77</v>
      </c>
      <c r="AI22" s="759" t="s">
        <v>78</v>
      </c>
      <c r="AJ22" s="759" t="s">
        <v>79</v>
      </c>
      <c r="AK22" s="759" t="s">
        <v>80</v>
      </c>
      <c r="AL22" s="759" t="s">
        <v>193</v>
      </c>
      <c r="AM22" s="759" t="s">
        <v>194</v>
      </c>
      <c r="AN22" s="759" t="s">
        <v>195</v>
      </c>
      <c r="AO22" s="759" t="str">
        <f>AO9</f>
        <v>Mar. 23</v>
      </c>
      <c r="AP22" s="759" t="str">
        <f t="shared" ref="AP22:AX22" si="0">AP9</f>
        <v>Jun. 23</v>
      </c>
      <c r="AQ22" s="759" t="str">
        <f t="shared" si="0"/>
        <v>Sep. 23</v>
      </c>
      <c r="AR22" s="759" t="str">
        <f t="shared" si="0"/>
        <v>Dec. 23</v>
      </c>
      <c r="AS22" s="759" t="str">
        <f t="shared" si="0"/>
        <v>Mar. 24</v>
      </c>
      <c r="AT22" s="759" t="str">
        <f t="shared" si="0"/>
        <v>Jun. 24</v>
      </c>
      <c r="AU22" s="759" t="str">
        <f t="shared" si="0"/>
        <v>Sep. 24</v>
      </c>
      <c r="AV22" s="759" t="str">
        <f t="shared" si="0"/>
        <v>Dec. 24</v>
      </c>
      <c r="AW22" s="759" t="str">
        <f t="shared" si="0"/>
        <v>Mar. 25</v>
      </c>
      <c r="AX22" s="759" t="str">
        <f t="shared" si="0"/>
        <v>Jun. 25</v>
      </c>
      <c r="AY22" s="759" t="s">
        <v>858</v>
      </c>
      <c r="AZ22" s="759" t="str">
        <f t="shared" ref="AZ22:BB22" si="1">AZ9</f>
        <v xml:space="preserve">Dec. 25 </v>
      </c>
      <c r="BA22" s="759" t="str">
        <f t="shared" ref="BA22" si="2">BA9</f>
        <v>Mar. 26</v>
      </c>
      <c r="BB22" s="759" t="str">
        <f t="shared" si="1"/>
        <v xml:space="preserve">Jun. 26(E) </v>
      </c>
      <c r="BC22" s="1208"/>
    </row>
    <row r="23" spans="2:55" ht="19.5" customHeight="1">
      <c r="B23" s="74"/>
      <c r="D23" s="1903" t="s">
        <v>631</v>
      </c>
      <c r="E23" s="1904"/>
      <c r="F23" s="181"/>
      <c r="H23" s="804" t="s">
        <v>632</v>
      </c>
      <c r="I23" s="805">
        <v>2269.5</v>
      </c>
      <c r="J23" s="806">
        <v>4521.3999999999996</v>
      </c>
      <c r="K23" s="805">
        <v>6793.2</v>
      </c>
      <c r="L23" s="805">
        <v>9119.4</v>
      </c>
      <c r="M23" s="805">
        <v>2355.8000000000002</v>
      </c>
      <c r="N23" s="806">
        <v>4703.5</v>
      </c>
      <c r="O23" s="807">
        <v>7032.9</v>
      </c>
      <c r="P23" s="807">
        <v>9424.5</v>
      </c>
      <c r="Q23" s="805">
        <v>2487.1999999999998</v>
      </c>
      <c r="R23" s="805">
        <v>4906.7</v>
      </c>
      <c r="S23" s="808">
        <v>7323.6</v>
      </c>
      <c r="T23" s="808">
        <v>9723.7000000000007</v>
      </c>
      <c r="U23" s="808">
        <v>2503.6</v>
      </c>
      <c r="V23" s="808">
        <v>4945.3</v>
      </c>
      <c r="W23" s="808">
        <v>7356.9</v>
      </c>
      <c r="X23" s="805">
        <v>9850.2000000000007</v>
      </c>
      <c r="Y23" s="805">
        <v>2598.5</v>
      </c>
      <c r="Z23" s="805">
        <v>5138.3999999999996</v>
      </c>
      <c r="AA23" s="805">
        <v>7668.7</v>
      </c>
      <c r="AB23" s="805">
        <v>10272.797729874001</v>
      </c>
      <c r="AC23" s="805">
        <v>2737.4956219219998</v>
      </c>
      <c r="AD23" s="808">
        <v>5467</v>
      </c>
      <c r="AE23" s="808">
        <v>8195.7938243490007</v>
      </c>
      <c r="AF23" s="808">
        <v>10975.1</v>
      </c>
      <c r="AG23" s="805">
        <v>2891</v>
      </c>
      <c r="AH23" s="805">
        <v>5779.8425994099998</v>
      </c>
      <c r="AI23" s="805">
        <v>8636.6553089729987</v>
      </c>
      <c r="AJ23" s="805">
        <v>11523.768047752999</v>
      </c>
      <c r="AK23" s="805">
        <v>3092.3748203309997</v>
      </c>
      <c r="AL23" s="805">
        <v>6138.1105285419999</v>
      </c>
      <c r="AM23" s="808">
        <v>9176.0445891380004</v>
      </c>
      <c r="AN23" s="808">
        <v>12233.154838263999</v>
      </c>
      <c r="AO23" s="809"/>
      <c r="AP23" s="809"/>
      <c r="AQ23" s="809"/>
      <c r="AR23" s="809"/>
      <c r="AS23" s="809"/>
      <c r="AT23" s="809"/>
      <c r="AU23" s="809"/>
      <c r="AV23" s="809"/>
      <c r="AW23" s="809"/>
      <c r="AX23" s="809"/>
      <c r="AY23" s="809"/>
      <c r="AZ23" s="809"/>
      <c r="BA23" s="809"/>
      <c r="BB23" s="809"/>
      <c r="BC23" s="1208"/>
    </row>
    <row r="24" spans="2:55" ht="19.5" customHeight="1">
      <c r="B24" s="74"/>
      <c r="D24" s="1903" t="s">
        <v>633</v>
      </c>
      <c r="E24" s="1904"/>
      <c r="F24" s="181"/>
      <c r="H24" s="210" t="s">
        <v>634</v>
      </c>
      <c r="I24" s="136">
        <v>2012.8</v>
      </c>
      <c r="J24" s="807">
        <v>4033.2</v>
      </c>
      <c r="K24" s="136">
        <v>6082</v>
      </c>
      <c r="L24" s="136">
        <v>8141.5</v>
      </c>
      <c r="M24" s="136">
        <v>2068.5</v>
      </c>
      <c r="N24" s="807">
        <v>4175.1000000000004</v>
      </c>
      <c r="O24" s="807">
        <v>6296.3</v>
      </c>
      <c r="P24" s="807">
        <v>8426.6</v>
      </c>
      <c r="Q24" s="136">
        <v>2172.1</v>
      </c>
      <c r="R24" s="136">
        <v>4365.8</v>
      </c>
      <c r="S24" s="137">
        <v>6579.4</v>
      </c>
      <c r="T24" s="137">
        <v>8795</v>
      </c>
      <c r="U24" s="137">
        <v>2230.1</v>
      </c>
      <c r="V24" s="137">
        <v>4459</v>
      </c>
      <c r="W24" s="137">
        <v>6694.4</v>
      </c>
      <c r="X24" s="136">
        <v>8944.4</v>
      </c>
      <c r="Y24" s="136">
        <v>2255.1</v>
      </c>
      <c r="Z24" s="136">
        <v>4545</v>
      </c>
      <c r="AA24" s="136">
        <v>6858.5</v>
      </c>
      <c r="AB24" s="136">
        <v>9193.1195819000004</v>
      </c>
      <c r="AC24" s="136">
        <v>2334.8113487629998</v>
      </c>
      <c r="AD24" s="137">
        <v>4704.2</v>
      </c>
      <c r="AE24" s="137">
        <v>7109.5852593689997</v>
      </c>
      <c r="AF24" s="137">
        <v>9577</v>
      </c>
      <c r="AG24" s="136">
        <v>2498.1999999999998</v>
      </c>
      <c r="AH24" s="136">
        <v>5058.0731387059996</v>
      </c>
      <c r="AI24" s="136">
        <v>7659.9632634159998</v>
      </c>
      <c r="AJ24" s="136">
        <v>10298.067300134</v>
      </c>
      <c r="AK24" s="136">
        <v>2679.8149097360001</v>
      </c>
      <c r="AL24" s="136">
        <v>5380.3931109819996</v>
      </c>
      <c r="AM24" s="137">
        <v>8121.5339799840003</v>
      </c>
      <c r="AN24" s="137">
        <v>10888.955637970001</v>
      </c>
      <c r="AO24" s="339"/>
      <c r="AP24" s="339"/>
      <c r="AQ24" s="339"/>
      <c r="AR24" s="339"/>
      <c r="AS24" s="339"/>
      <c r="AT24" s="339"/>
      <c r="AU24" s="339"/>
      <c r="AV24" s="339"/>
      <c r="AW24" s="339"/>
      <c r="AX24" s="339"/>
      <c r="AY24" s="339"/>
      <c r="AZ24" s="339"/>
      <c r="BA24" s="339"/>
      <c r="BB24" s="339"/>
      <c r="BC24" s="1208"/>
    </row>
    <row r="25" spans="2:55" ht="19.5" customHeight="1">
      <c r="B25" s="71"/>
      <c r="C25" s="56"/>
      <c r="D25" s="235"/>
      <c r="E25" s="236"/>
      <c r="F25" s="56"/>
      <c r="H25" s="210" t="s">
        <v>635</v>
      </c>
      <c r="I25" s="136">
        <v>-105.6</v>
      </c>
      <c r="J25" s="807">
        <v>-238.1</v>
      </c>
      <c r="K25" s="136">
        <v>-339.3</v>
      </c>
      <c r="L25" s="136">
        <v>-458.5</v>
      </c>
      <c r="M25" s="136">
        <v>-72.099999999999994</v>
      </c>
      <c r="N25" s="807">
        <v>-130.1</v>
      </c>
      <c r="O25" s="807">
        <v>-155.4</v>
      </c>
      <c r="P25" s="807">
        <v>-262.3</v>
      </c>
      <c r="Q25" s="136">
        <v>-60.9</v>
      </c>
      <c r="R25" s="136">
        <v>-112.9</v>
      </c>
      <c r="S25" s="137">
        <v>-178.8</v>
      </c>
      <c r="T25" s="137">
        <v>-273.2</v>
      </c>
      <c r="U25" s="137">
        <v>-111</v>
      </c>
      <c r="V25" s="137">
        <v>-194.3</v>
      </c>
      <c r="W25" s="137">
        <v>-303.89999999999998</v>
      </c>
      <c r="X25" s="136">
        <v>-505.6</v>
      </c>
      <c r="Y25" s="136">
        <v>-146.69999999999999</v>
      </c>
      <c r="Z25" s="136">
        <v>-293.7</v>
      </c>
      <c r="AA25" s="136">
        <v>-495</v>
      </c>
      <c r="AB25" s="136">
        <v>-740.11679461899996</v>
      </c>
      <c r="AC25" s="136">
        <v>-170.12036376099999</v>
      </c>
      <c r="AD25" s="137">
        <v>-290.2</v>
      </c>
      <c r="AE25" s="137">
        <v>-442.24487740699999</v>
      </c>
      <c r="AF25" s="137">
        <v>-650.1</v>
      </c>
      <c r="AG25" s="136">
        <v>-117.6</v>
      </c>
      <c r="AH25" s="136">
        <v>-231.52393473999999</v>
      </c>
      <c r="AI25" s="136">
        <v>-332.75197897699996</v>
      </c>
      <c r="AJ25" s="136">
        <v>-526.24302270600003</v>
      </c>
      <c r="AK25" s="136">
        <v>-38.706351864999995</v>
      </c>
      <c r="AL25" s="136">
        <v>-85.516964535</v>
      </c>
      <c r="AM25" s="137">
        <v>-181.88753080800001</v>
      </c>
      <c r="AN25" s="137">
        <v>-262.57929130100001</v>
      </c>
      <c r="AO25" s="136">
        <v>248.59840469699995</v>
      </c>
      <c r="AP25" s="136">
        <v>528.37132230399993</v>
      </c>
      <c r="AQ25" s="1390">
        <v>779.66103684899997</v>
      </c>
      <c r="AR25" s="137">
        <v>831.9787015579999</v>
      </c>
      <c r="AS25" s="1390">
        <v>366.61387400500001</v>
      </c>
      <c r="AT25" s="137">
        <v>688.16586773199992</v>
      </c>
      <c r="AU25" s="137">
        <v>885.44322346699994</v>
      </c>
      <c r="AV25" s="1390">
        <v>977.99890842600007</v>
      </c>
      <c r="AW25" s="1390">
        <v>263.06622535599979</v>
      </c>
      <c r="AX25" s="1390">
        <v>500.99586344100106</v>
      </c>
      <c r="AY25" s="1390">
        <v>655.91181733158874</v>
      </c>
      <c r="AZ25" s="1390">
        <v>626.694710688589</v>
      </c>
      <c r="BA25" s="1390">
        <v>182.80005142700008</v>
      </c>
      <c r="BB25" s="810">
        <v>440.5525839930001</v>
      </c>
      <c r="BC25" s="1208"/>
    </row>
    <row r="26" spans="2:55" ht="19.5" customHeight="1">
      <c r="B26" s="245"/>
      <c r="C26" s="1875" t="s">
        <v>17</v>
      </c>
      <c r="D26" s="1875"/>
      <c r="E26" s="1890"/>
      <c r="F26" s="75"/>
      <c r="H26" s="210" t="s">
        <v>636</v>
      </c>
      <c r="I26" s="136">
        <v>180.5</v>
      </c>
      <c r="J26" s="807">
        <v>364.3</v>
      </c>
      <c r="K26" s="136">
        <v>521.70000000000005</v>
      </c>
      <c r="L26" s="136">
        <v>679.7</v>
      </c>
      <c r="M26" s="136">
        <v>178.4</v>
      </c>
      <c r="N26" s="807">
        <v>385.4</v>
      </c>
      <c r="O26" s="807">
        <v>524.20000000000005</v>
      </c>
      <c r="P26" s="807">
        <v>703</v>
      </c>
      <c r="Q26" s="136">
        <v>195.3</v>
      </c>
      <c r="R26" s="136">
        <v>392.6</v>
      </c>
      <c r="S26" s="137">
        <v>598.6</v>
      </c>
      <c r="T26" s="137">
        <v>790.8</v>
      </c>
      <c r="U26" s="137">
        <v>204.7</v>
      </c>
      <c r="V26" s="137">
        <v>412.1</v>
      </c>
      <c r="W26" s="137">
        <v>606.29999999999995</v>
      </c>
      <c r="X26" s="136">
        <v>784.2</v>
      </c>
      <c r="Y26" s="136">
        <v>228.1</v>
      </c>
      <c r="Z26" s="136">
        <v>475.1</v>
      </c>
      <c r="AA26" s="136">
        <v>736</v>
      </c>
      <c r="AB26" s="136">
        <v>959.2</v>
      </c>
      <c r="AC26" s="136">
        <v>255.8</v>
      </c>
      <c r="AD26" s="137">
        <v>449.3</v>
      </c>
      <c r="AE26" s="137">
        <v>647.49502843499999</v>
      </c>
      <c r="AF26" s="137">
        <v>844.3</v>
      </c>
      <c r="AG26" s="136">
        <v>212</v>
      </c>
      <c r="AH26" s="136">
        <v>436.84968921400002</v>
      </c>
      <c r="AI26" s="136">
        <v>709.05658213800007</v>
      </c>
      <c r="AJ26" s="136">
        <v>947.02704184499999</v>
      </c>
      <c r="AK26" s="136">
        <v>255.89248327200002</v>
      </c>
      <c r="AL26" s="136">
        <v>659.37853850299996</v>
      </c>
      <c r="AM26" s="137">
        <v>889.33176124299996</v>
      </c>
      <c r="AN26" s="137">
        <v>1110.9869274509999</v>
      </c>
      <c r="AO26" s="136">
        <v>90.771090947000005</v>
      </c>
      <c r="AP26" s="136">
        <v>181.90503215000001</v>
      </c>
      <c r="AQ26" s="1390">
        <v>137.31548965599998</v>
      </c>
      <c r="AR26" s="137">
        <v>166.73390780699998</v>
      </c>
      <c r="AS26" s="1390">
        <v>35.547503772999995</v>
      </c>
      <c r="AT26" s="137">
        <v>108.13947022399999</v>
      </c>
      <c r="AU26" s="137">
        <v>144.19491964700001</v>
      </c>
      <c r="AV26" s="1390">
        <v>177.30952625300003</v>
      </c>
      <c r="AW26" s="1390">
        <v>165.84598389200002</v>
      </c>
      <c r="AX26" s="1390">
        <v>262.35009583200002</v>
      </c>
      <c r="AY26" s="1390">
        <v>394.21108857799999</v>
      </c>
      <c r="AZ26" s="1390">
        <v>528.35861819199999</v>
      </c>
      <c r="BA26" s="1390">
        <v>128.12661901500005</v>
      </c>
      <c r="BB26" s="810">
        <v>255.56373410699993</v>
      </c>
      <c r="BC26" s="1208"/>
    </row>
    <row r="27" spans="2:55" ht="19.5" customHeight="1">
      <c r="B27" s="245"/>
      <c r="C27" s="56"/>
      <c r="D27" s="235"/>
      <c r="E27" s="283"/>
      <c r="F27" s="56"/>
      <c r="H27" s="210" t="s">
        <v>637</v>
      </c>
      <c r="I27" s="136">
        <v>74.900000000000006</v>
      </c>
      <c r="J27" s="807">
        <v>126.1</v>
      </c>
      <c r="K27" s="136">
        <v>182.4</v>
      </c>
      <c r="L27" s="136">
        <v>221.2</v>
      </c>
      <c r="M27" s="136">
        <v>106.3</v>
      </c>
      <c r="N27" s="807">
        <v>255.3</v>
      </c>
      <c r="O27" s="807">
        <v>368.7</v>
      </c>
      <c r="P27" s="807">
        <v>440.8</v>
      </c>
      <c r="Q27" s="136">
        <v>134.30000000000001</v>
      </c>
      <c r="R27" s="136">
        <v>279.7</v>
      </c>
      <c r="S27" s="137">
        <v>419.8</v>
      </c>
      <c r="T27" s="137">
        <v>517.6</v>
      </c>
      <c r="U27" s="137">
        <v>93.7</v>
      </c>
      <c r="V27" s="137">
        <v>217.8</v>
      </c>
      <c r="W27" s="137">
        <v>302.39999999999998</v>
      </c>
      <c r="X27" s="136">
        <v>278.60000000000002</v>
      </c>
      <c r="Y27" s="136">
        <v>81.400000000000006</v>
      </c>
      <c r="Z27" s="136">
        <v>181.4</v>
      </c>
      <c r="AA27" s="136">
        <v>241</v>
      </c>
      <c r="AB27" s="136">
        <v>219.08795561700001</v>
      </c>
      <c r="AC27" s="136">
        <v>85.692726324999995</v>
      </c>
      <c r="AD27" s="137">
        <v>159.1</v>
      </c>
      <c r="AE27" s="137">
        <v>205.250151028</v>
      </c>
      <c r="AF27" s="137">
        <v>194.2</v>
      </c>
      <c r="AG27" s="136">
        <v>94.4</v>
      </c>
      <c r="AH27" s="136">
        <v>205.32575447400001</v>
      </c>
      <c r="AI27" s="136">
        <v>376.30460316099999</v>
      </c>
      <c r="AJ27" s="136">
        <v>420.78401913900001</v>
      </c>
      <c r="AK27" s="136">
        <v>217.186131407</v>
      </c>
      <c r="AL27" s="136">
        <v>573.86157396800002</v>
      </c>
      <c r="AM27" s="137">
        <v>707.44423043500001</v>
      </c>
      <c r="AN27" s="137">
        <v>848.40763615000003</v>
      </c>
      <c r="AO27" s="136">
        <v>339.36949564399993</v>
      </c>
      <c r="AP27" s="136">
        <v>710.27635445400006</v>
      </c>
      <c r="AQ27" s="1390">
        <v>916.97652650500004</v>
      </c>
      <c r="AR27" s="137">
        <v>998.71260936500005</v>
      </c>
      <c r="AS27" s="1390">
        <v>402.16137777800003</v>
      </c>
      <c r="AT27" s="137">
        <v>796.30533795600002</v>
      </c>
      <c r="AU27" s="137">
        <v>1029.6381431140001</v>
      </c>
      <c r="AV27" s="1390">
        <v>1155.3084346789999</v>
      </c>
      <c r="AW27" s="1390">
        <v>428.91220924799973</v>
      </c>
      <c r="AX27" s="1390">
        <v>763.34595927300109</v>
      </c>
      <c r="AY27" s="1390">
        <v>1050.1229059095888</v>
      </c>
      <c r="AZ27" s="1390">
        <v>1155.0533288805889</v>
      </c>
      <c r="BA27" s="1390">
        <v>310.92667044200016</v>
      </c>
      <c r="BB27" s="810">
        <v>696.11631810000006</v>
      </c>
      <c r="BC27" s="1208"/>
    </row>
    <row r="28" spans="2:55" ht="19.5" customHeight="1">
      <c r="B28" s="245"/>
      <c r="C28" s="1873" t="s">
        <v>8</v>
      </c>
      <c r="D28" s="1873"/>
      <c r="E28" s="1874"/>
      <c r="H28" s="210" t="s">
        <v>638</v>
      </c>
      <c r="I28" s="811">
        <v>73.599999999999994</v>
      </c>
      <c r="J28" s="807">
        <v>122.6</v>
      </c>
      <c r="K28" s="811">
        <v>179.8</v>
      </c>
      <c r="L28" s="811">
        <v>226.3</v>
      </c>
      <c r="M28" s="811">
        <v>92.1</v>
      </c>
      <c r="N28" s="807">
        <v>230.7</v>
      </c>
      <c r="O28" s="807">
        <v>314.2</v>
      </c>
      <c r="P28" s="807">
        <v>393.8</v>
      </c>
      <c r="Q28" s="811">
        <v>127.7</v>
      </c>
      <c r="R28" s="811">
        <v>280.60000000000002</v>
      </c>
      <c r="S28" s="812">
        <v>423.3</v>
      </c>
      <c r="T28" s="812">
        <v>513.70000000000005</v>
      </c>
      <c r="U28" s="812">
        <v>96.5</v>
      </c>
      <c r="V28" s="812">
        <v>218.3</v>
      </c>
      <c r="W28" s="812">
        <v>291.89999999999998</v>
      </c>
      <c r="X28" s="811">
        <v>261.39999999999998</v>
      </c>
      <c r="Y28" s="811">
        <v>77</v>
      </c>
      <c r="Z28" s="811">
        <v>176</v>
      </c>
      <c r="AA28" s="811">
        <v>239</v>
      </c>
      <c r="AB28" s="811">
        <v>237.264545642</v>
      </c>
      <c r="AC28" s="811">
        <v>86.643748372000005</v>
      </c>
      <c r="AD28" s="812">
        <v>157.69999999999999</v>
      </c>
      <c r="AE28" s="812">
        <v>203.346280071</v>
      </c>
      <c r="AF28" s="812">
        <v>191.8</v>
      </c>
      <c r="AG28" s="811">
        <v>91.2</v>
      </c>
      <c r="AH28" s="811">
        <v>197.21728192099999</v>
      </c>
      <c r="AI28" s="811">
        <v>363.50371976000002</v>
      </c>
      <c r="AJ28" s="811">
        <v>386.31052913000002</v>
      </c>
      <c r="AK28" s="811">
        <v>211.47837196899999</v>
      </c>
      <c r="AL28" s="811">
        <v>564.69557681000003</v>
      </c>
      <c r="AM28" s="812">
        <v>689.04481411999996</v>
      </c>
      <c r="AN28" s="812">
        <v>770.893315014</v>
      </c>
      <c r="AO28" s="811">
        <v>340.43839170199999</v>
      </c>
      <c r="AP28" s="811">
        <v>711.06184193799993</v>
      </c>
      <c r="AQ28" s="1391">
        <v>917.02073780399996</v>
      </c>
      <c r="AR28" s="812">
        <v>988.63012584699993</v>
      </c>
      <c r="AS28" s="1391">
        <v>401.67329920899994</v>
      </c>
      <c r="AT28" s="812">
        <v>794.5495800729999</v>
      </c>
      <c r="AU28" s="812">
        <v>1028.2600070939998</v>
      </c>
      <c r="AV28" s="1391">
        <v>1137.955113347</v>
      </c>
      <c r="AW28" s="1391">
        <v>430.04405701399975</v>
      </c>
      <c r="AX28" s="1391">
        <v>764.26502397700108</v>
      </c>
      <c r="AY28" s="1391">
        <v>1050.8234714355888</v>
      </c>
      <c r="AZ28" s="1391">
        <v>1140.7591929705891</v>
      </c>
      <c r="BA28" s="1391">
        <v>293.84595103000015</v>
      </c>
      <c r="BB28" s="813">
        <v>690.1615123360001</v>
      </c>
      <c r="BC28" s="1208"/>
    </row>
    <row r="29" spans="2:55" ht="19.5" customHeight="1">
      <c r="B29" s="245"/>
      <c r="C29" s="227"/>
      <c r="D29" s="227"/>
      <c r="E29" s="273"/>
      <c r="F29" s="56"/>
      <c r="H29" s="794" t="s">
        <v>639</v>
      </c>
      <c r="I29" s="814">
        <v>55.9</v>
      </c>
      <c r="J29" s="815">
        <v>93.1</v>
      </c>
      <c r="K29" s="814">
        <v>136.4</v>
      </c>
      <c r="L29" s="814">
        <v>173.7</v>
      </c>
      <c r="M29" s="814">
        <v>70</v>
      </c>
      <c r="N29" s="815">
        <v>175.3</v>
      </c>
      <c r="O29" s="815">
        <v>238.6</v>
      </c>
      <c r="P29" s="815">
        <v>295.8</v>
      </c>
      <c r="Q29" s="814">
        <v>97.2</v>
      </c>
      <c r="R29" s="814">
        <v>213.1</v>
      </c>
      <c r="S29" s="816">
        <v>316.60000000000002</v>
      </c>
      <c r="T29" s="816">
        <v>362.6</v>
      </c>
      <c r="U29" s="816">
        <v>68.400000000000006</v>
      </c>
      <c r="V29" s="816">
        <v>155.19999999999999</v>
      </c>
      <c r="W29" s="816">
        <v>204.5</v>
      </c>
      <c r="X29" s="814">
        <v>187.3</v>
      </c>
      <c r="Y29" s="814">
        <v>56.9</v>
      </c>
      <c r="Z29" s="817">
        <v>128.19999999999999</v>
      </c>
      <c r="AA29" s="817">
        <v>173.1</v>
      </c>
      <c r="AB29" s="817">
        <v>169.33432916500001</v>
      </c>
      <c r="AC29" s="817">
        <v>63.959422256000003</v>
      </c>
      <c r="AD29" s="815">
        <v>115.1</v>
      </c>
      <c r="AE29" s="815">
        <v>148.39080370399998</v>
      </c>
      <c r="AF29" s="815">
        <v>140</v>
      </c>
      <c r="AG29" s="817">
        <v>67.525508247999994</v>
      </c>
      <c r="AH29" s="817">
        <v>145.80000000000001</v>
      </c>
      <c r="AI29" s="817">
        <v>268.24549665400002</v>
      </c>
      <c r="AJ29" s="817">
        <v>285.470777935</v>
      </c>
      <c r="AK29" s="817">
        <v>156.178687059</v>
      </c>
      <c r="AL29" s="817">
        <v>418.87241487099999</v>
      </c>
      <c r="AM29" s="815">
        <v>508.51910429499998</v>
      </c>
      <c r="AN29" s="815">
        <v>581.72797084599995</v>
      </c>
      <c r="AO29" s="817">
        <v>253.131312783</v>
      </c>
      <c r="AP29" s="817">
        <v>526.00794392099999</v>
      </c>
      <c r="AQ29" s="1392">
        <v>678.74091547300009</v>
      </c>
      <c r="AR29" s="815">
        <v>736.76594012200007</v>
      </c>
      <c r="AS29" s="1392">
        <v>298.30166927800002</v>
      </c>
      <c r="AT29" s="815">
        <v>589.0927149019999</v>
      </c>
      <c r="AU29" s="815">
        <v>759.03319110600012</v>
      </c>
      <c r="AV29" s="1392">
        <v>856.74935458600009</v>
      </c>
      <c r="AW29" s="1392">
        <v>319.81924592864777</v>
      </c>
      <c r="AX29" s="1392">
        <v>566.08598015964913</v>
      </c>
      <c r="AY29" s="1752">
        <v>776.22061361423675</v>
      </c>
      <c r="AZ29" s="1392">
        <v>781.06750215123714</v>
      </c>
      <c r="BA29" s="1392">
        <v>213.97257378200015</v>
      </c>
      <c r="BB29" s="818">
        <v>499.04790227400019</v>
      </c>
      <c r="BC29" s="1208"/>
    </row>
    <row r="30" spans="2:55" ht="19.5" customHeight="1">
      <c r="B30" s="245"/>
      <c r="C30" s="1875" t="s">
        <v>25</v>
      </c>
      <c r="D30" s="1875"/>
      <c r="E30" s="1890"/>
      <c r="F30" s="56"/>
      <c r="H30" s="1906" t="s">
        <v>803</v>
      </c>
      <c r="I30" s="1906"/>
      <c r="J30" s="1906"/>
      <c r="K30" s="1906"/>
      <c r="L30" s="1906"/>
      <c r="M30" s="1906"/>
      <c r="N30" s="1906"/>
      <c r="O30" s="1906"/>
      <c r="P30" s="1906"/>
      <c r="Q30" s="1906"/>
      <c r="R30" s="1906"/>
      <c r="S30" s="1906"/>
      <c r="T30" s="1906"/>
      <c r="U30" s="1906"/>
      <c r="V30" s="1906"/>
      <c r="W30" s="1906"/>
      <c r="X30" s="1906"/>
      <c r="Y30" s="1906"/>
      <c r="Z30" s="1906"/>
      <c r="AA30" s="1906"/>
      <c r="AB30" s="1906"/>
      <c r="AC30" s="1906"/>
      <c r="AD30" s="1906"/>
      <c r="AE30" s="1906"/>
      <c r="AF30" s="1906"/>
      <c r="AG30" s="1906"/>
      <c r="AH30" s="1906"/>
      <c r="AI30" s="1906"/>
      <c r="AJ30" s="1906"/>
      <c r="AK30" s="1906"/>
      <c r="AL30" s="1906"/>
      <c r="AM30" s="1906"/>
      <c r="AN30" s="1906"/>
      <c r="AO30" s="1906"/>
      <c r="AP30" s="1906"/>
      <c r="AQ30" s="1906"/>
      <c r="AR30" s="1906"/>
      <c r="AS30" s="1906"/>
      <c r="AT30" s="1906"/>
      <c r="AU30" s="1561"/>
      <c r="AV30" s="1561"/>
      <c r="AW30" s="1561"/>
      <c r="AX30" s="1561"/>
      <c r="AY30" s="1561"/>
      <c r="AZ30" s="1620"/>
      <c r="BA30" s="1561"/>
      <c r="BB30" s="1561"/>
      <c r="BC30" s="1208"/>
    </row>
    <row r="31" spans="2:55" ht="19.5" customHeight="1">
      <c r="B31" s="245"/>
      <c r="C31" s="235"/>
      <c r="D31" s="235"/>
      <c r="E31" s="283"/>
      <c r="F31" s="56"/>
      <c r="AR31" s="83"/>
      <c r="BC31" s="1208"/>
    </row>
    <row r="32" spans="2:55" ht="19.5" customHeight="1">
      <c r="B32" s="245"/>
      <c r="C32" s="1875" t="s">
        <v>32</v>
      </c>
      <c r="D32" s="1875"/>
      <c r="E32" s="1890"/>
      <c r="F32" s="56"/>
      <c r="BC32" s="1208"/>
    </row>
    <row r="33" spans="2:55" ht="19.5" customHeight="1" thickBot="1">
      <c r="B33" s="296"/>
      <c r="C33" s="297"/>
      <c r="D33" s="297"/>
      <c r="E33" s="298"/>
      <c r="H33" s="821" t="s">
        <v>26</v>
      </c>
      <c r="I33" s="801"/>
      <c r="J33" s="265"/>
      <c r="K33" s="265"/>
      <c r="L33" s="265"/>
      <c r="M33" s="265"/>
      <c r="N33" s="265"/>
      <c r="O33" s="265"/>
      <c r="P33" s="265"/>
      <c r="Q33" s="265"/>
      <c r="R33" s="265"/>
      <c r="S33" s="266"/>
      <c r="T33" s="266"/>
      <c r="U33" s="266"/>
      <c r="V33" s="266"/>
      <c r="W33" s="266"/>
      <c r="X33" s="265"/>
      <c r="Y33" s="265"/>
      <c r="Z33" s="265"/>
      <c r="AA33" s="265"/>
      <c r="AB33" s="265"/>
      <c r="AC33" s="265"/>
      <c r="AD33" s="266"/>
      <c r="AE33" s="266"/>
      <c r="AF33" s="266"/>
      <c r="AG33" s="265"/>
      <c r="AH33" s="265"/>
      <c r="AI33" s="265"/>
      <c r="AJ33" s="265"/>
      <c r="AK33" s="265"/>
      <c r="AL33" s="265"/>
      <c r="AM33" s="265"/>
      <c r="AN33" s="265"/>
      <c r="AO33" s="265"/>
      <c r="AP33" s="265"/>
      <c r="AQ33" s="265"/>
      <c r="AR33" s="265"/>
      <c r="AS33" s="265"/>
      <c r="AT33" s="265"/>
      <c r="AU33" s="1556"/>
      <c r="AV33" s="1556"/>
      <c r="AW33" s="1556"/>
      <c r="AX33" s="1556"/>
      <c r="AY33" s="1556"/>
      <c r="AZ33" s="1556"/>
      <c r="BA33" s="1556"/>
      <c r="BB33" s="1556"/>
      <c r="BC33" s="1208"/>
    </row>
    <row r="34" spans="2:55" ht="19.5" customHeight="1" thickTop="1" thickBot="1">
      <c r="H34" s="755" t="s">
        <v>39</v>
      </c>
      <c r="I34" s="756" t="s">
        <v>164</v>
      </c>
      <c r="J34" s="758" t="s">
        <v>165</v>
      </c>
      <c r="K34" s="758" t="s">
        <v>166</v>
      </c>
      <c r="L34" s="758" t="s">
        <v>167</v>
      </c>
      <c r="M34" s="758" t="s">
        <v>640</v>
      </c>
      <c r="N34" s="758" t="s">
        <v>641</v>
      </c>
      <c r="O34" s="758" t="s">
        <v>619</v>
      </c>
      <c r="P34" s="758" t="s">
        <v>338</v>
      </c>
      <c r="Q34" s="758" t="s">
        <v>339</v>
      </c>
      <c r="R34" s="758" t="s">
        <v>642</v>
      </c>
      <c r="S34" s="758" t="s">
        <v>340</v>
      </c>
      <c r="T34" s="758" t="s">
        <v>175</v>
      </c>
      <c r="U34" s="758" t="s">
        <v>396</v>
      </c>
      <c r="V34" s="758" t="s">
        <v>177</v>
      </c>
      <c r="W34" s="758" t="s">
        <v>602</v>
      </c>
      <c r="X34" s="758" t="s">
        <v>179</v>
      </c>
      <c r="Y34" s="758" t="s">
        <v>180</v>
      </c>
      <c r="Z34" s="758" t="s">
        <v>181</v>
      </c>
      <c r="AA34" s="758" t="s">
        <v>182</v>
      </c>
      <c r="AB34" s="757" t="s">
        <v>341</v>
      </c>
      <c r="AC34" s="757" t="s">
        <v>342</v>
      </c>
      <c r="AD34" s="757" t="s">
        <v>185</v>
      </c>
      <c r="AE34" s="757" t="s">
        <v>186</v>
      </c>
      <c r="AF34" s="759" t="s">
        <v>187</v>
      </c>
      <c r="AG34" s="757" t="s">
        <v>345</v>
      </c>
      <c r="AH34" s="757" t="s">
        <v>411</v>
      </c>
      <c r="AI34" s="757" t="s">
        <v>347</v>
      </c>
      <c r="AJ34" s="757" t="s">
        <v>348</v>
      </c>
      <c r="AK34" s="759" t="s">
        <v>192</v>
      </c>
      <c r="AL34" s="759" t="s">
        <v>193</v>
      </c>
      <c r="AM34" s="759" t="s">
        <v>194</v>
      </c>
      <c r="AN34" s="759" t="s">
        <v>195</v>
      </c>
      <c r="AO34" s="759" t="str">
        <f>AO9</f>
        <v>Mar. 23</v>
      </c>
      <c r="AP34" s="759" t="str">
        <f t="shared" ref="AP34:AX34" si="3">AP9</f>
        <v>Jun. 23</v>
      </c>
      <c r="AQ34" s="759" t="str">
        <f t="shared" si="3"/>
        <v>Sep. 23</v>
      </c>
      <c r="AR34" s="759" t="str">
        <f t="shared" si="3"/>
        <v>Dec. 23</v>
      </c>
      <c r="AS34" s="759" t="str">
        <f t="shared" si="3"/>
        <v>Mar. 24</v>
      </c>
      <c r="AT34" s="759" t="str">
        <f t="shared" si="3"/>
        <v>Jun. 24</v>
      </c>
      <c r="AU34" s="759" t="str">
        <f t="shared" si="3"/>
        <v>Sep. 24</v>
      </c>
      <c r="AV34" s="759" t="str">
        <f t="shared" si="3"/>
        <v>Dec. 24</v>
      </c>
      <c r="AW34" s="759" t="str">
        <f t="shared" si="3"/>
        <v>Mar. 25</v>
      </c>
      <c r="AX34" s="759" t="str">
        <f t="shared" si="3"/>
        <v>Jun. 25</v>
      </c>
      <c r="AY34" s="759" t="s">
        <v>858</v>
      </c>
      <c r="AZ34" s="759" t="str">
        <f t="shared" ref="AZ34:BB34" si="4">AZ9</f>
        <v xml:space="preserve">Dec. 25 </v>
      </c>
      <c r="BA34" s="759" t="str">
        <f t="shared" ref="BA34" si="5">BA9</f>
        <v>Mar. 26</v>
      </c>
      <c r="BB34" s="759" t="str">
        <f t="shared" si="4"/>
        <v xml:space="preserve">Jun. 26(E) </v>
      </c>
      <c r="BC34" s="1208"/>
    </row>
    <row r="35" spans="2:55" ht="19.5" customHeight="1">
      <c r="H35" s="822" t="s">
        <v>643</v>
      </c>
      <c r="I35" s="823">
        <v>1.8120000000000001</v>
      </c>
      <c r="J35" s="824">
        <v>1.7310000000000001</v>
      </c>
      <c r="K35" s="825">
        <v>1.68</v>
      </c>
      <c r="L35" s="824">
        <v>1.702</v>
      </c>
      <c r="M35" s="824">
        <v>1.794</v>
      </c>
      <c r="N35" s="823">
        <v>1.8879999999999999</v>
      </c>
      <c r="O35" s="826">
        <v>1.879</v>
      </c>
      <c r="P35" s="826">
        <v>1.6870000000000001</v>
      </c>
      <c r="Q35" s="825">
        <v>1.72</v>
      </c>
      <c r="R35" s="825">
        <v>1.883</v>
      </c>
      <c r="S35" s="827">
        <v>1.9450000000000001</v>
      </c>
      <c r="T35" s="827">
        <v>1.8648520916287865</v>
      </c>
      <c r="U35" s="827">
        <v>1.8487143564016963</v>
      </c>
      <c r="V35" s="827">
        <v>1.8068322183588685</v>
      </c>
      <c r="W35" s="827">
        <v>1.8107991366866476</v>
      </c>
      <c r="X35" s="825">
        <v>1.8111925710865988</v>
      </c>
      <c r="Y35" s="825">
        <v>1.8450480254399158</v>
      </c>
      <c r="Z35" s="828">
        <v>1.8777539538588115</v>
      </c>
      <c r="AA35" s="828">
        <v>1.8796218503852826</v>
      </c>
      <c r="AB35" s="825">
        <v>1.8244216750122437</v>
      </c>
      <c r="AC35" s="825">
        <v>1.8347851385828757</v>
      </c>
      <c r="AD35" s="827">
        <v>1.8201177210524722</v>
      </c>
      <c r="AE35" s="827">
        <v>1.8307883763825175</v>
      </c>
      <c r="AF35" s="827">
        <v>1.7475891765637781</v>
      </c>
      <c r="AG35" s="809"/>
      <c r="AH35" s="809"/>
      <c r="AI35" s="809"/>
      <c r="AJ35" s="809"/>
      <c r="AK35" s="809"/>
      <c r="AL35" s="809"/>
      <c r="AM35" s="809"/>
      <c r="AN35" s="827">
        <v>1.882998453041637</v>
      </c>
      <c r="AO35" s="825">
        <v>1.940038475739384</v>
      </c>
      <c r="AP35" s="825">
        <v>1.9263348912057245</v>
      </c>
      <c r="AQ35" s="1393">
        <v>1.9390313951389231</v>
      </c>
      <c r="AR35" s="827">
        <v>2.1594423380268624</v>
      </c>
      <c r="AS35" s="1393">
        <v>2.0235469049336308</v>
      </c>
      <c r="AT35" s="827">
        <v>2.026563185378421</v>
      </c>
      <c r="AU35" s="827">
        <v>2.0371395139800699</v>
      </c>
      <c r="AV35" s="1393">
        <v>1.8641769907254955</v>
      </c>
      <c r="AW35" s="1393">
        <v>1.8216254451398224</v>
      </c>
      <c r="AX35" s="1393">
        <v>1.9149906953428448</v>
      </c>
      <c r="AY35" s="1393">
        <v>1.9118999999999999</v>
      </c>
      <c r="AZ35" s="1393">
        <v>1.9154078020998169</v>
      </c>
      <c r="BA35" s="1393">
        <v>1.8586739470992342</v>
      </c>
      <c r="BB35" s="829">
        <v>1.8393997899501648</v>
      </c>
      <c r="BC35" s="1208"/>
    </row>
    <row r="36" spans="2:55" ht="19.5" customHeight="1">
      <c r="H36" s="136" t="s">
        <v>644</v>
      </c>
      <c r="I36" s="830">
        <v>2199.1999999999998</v>
      </c>
      <c r="J36" s="831">
        <v>2183.9</v>
      </c>
      <c r="K36" s="436">
        <v>2233.1999999999998</v>
      </c>
      <c r="L36" s="831">
        <v>2379</v>
      </c>
      <c r="M36" s="831">
        <v>2600.3000000000002</v>
      </c>
      <c r="N36" s="830">
        <v>2823.3</v>
      </c>
      <c r="O36" s="830">
        <v>2887.4</v>
      </c>
      <c r="P36" s="830">
        <v>2774</v>
      </c>
      <c r="Q36" s="436">
        <v>2870</v>
      </c>
      <c r="R36" s="436">
        <v>3047.1</v>
      </c>
      <c r="S36" s="437">
        <v>3154.8</v>
      </c>
      <c r="T36" s="437">
        <v>3079.7692794255099</v>
      </c>
      <c r="U36" s="437">
        <v>3100.2492421711199</v>
      </c>
      <c r="V36" s="437">
        <v>3172.89734783012</v>
      </c>
      <c r="W36" s="437">
        <v>3269.7230147810001</v>
      </c>
      <c r="X36" s="436">
        <v>3333.4889779999999</v>
      </c>
      <c r="Y36" s="436">
        <v>3473.0849028955699</v>
      </c>
      <c r="Z36" s="469">
        <v>3655.2993880301201</v>
      </c>
      <c r="AA36" s="469">
        <v>3737.6289487335798</v>
      </c>
      <c r="AB36" s="436">
        <v>3657.4462317533998</v>
      </c>
      <c r="AC36" s="436">
        <v>3764.4420574697801</v>
      </c>
      <c r="AD36" s="437">
        <v>3839.8973918801998</v>
      </c>
      <c r="AE36" s="437">
        <v>3914.2748467055198</v>
      </c>
      <c r="AF36" s="437">
        <v>3812.0686408637998</v>
      </c>
      <c r="AG36" s="339"/>
      <c r="AH36" s="339"/>
      <c r="AI36" s="339"/>
      <c r="AJ36" s="339"/>
      <c r="AK36" s="339"/>
      <c r="AL36" s="339"/>
      <c r="AM36" s="339"/>
      <c r="AN36" s="437">
        <v>10184.912866106581</v>
      </c>
      <c r="AO36" s="436">
        <v>10796.302920087426</v>
      </c>
      <c r="AP36" s="436">
        <v>11252.3</v>
      </c>
      <c r="AQ36" s="1394">
        <v>11815.1</v>
      </c>
      <c r="AR36" s="437">
        <v>11668.875897644326</v>
      </c>
      <c r="AS36" s="1394">
        <v>11617.269058423701</v>
      </c>
      <c r="AT36" s="437">
        <v>12166.070406423674</v>
      </c>
      <c r="AU36" s="437">
        <v>12407.091026750873</v>
      </c>
      <c r="AV36" s="1394">
        <v>11318.548505662533</v>
      </c>
      <c r="AW36" s="1394">
        <v>11570.133782557878</v>
      </c>
      <c r="AX36" s="1394">
        <v>12153.094456044</v>
      </c>
      <c r="AY36" s="1394">
        <v>12377.04</v>
      </c>
      <c r="AZ36" s="1394">
        <v>12190.866236892358</v>
      </c>
      <c r="BA36" s="1394">
        <v>12385.843621254</v>
      </c>
      <c r="BB36" s="832">
        <v>13419.3527620938</v>
      </c>
      <c r="BC36" s="1208"/>
    </row>
    <row r="37" spans="2:55" ht="19.5" customHeight="1">
      <c r="H37" s="811" t="s">
        <v>645</v>
      </c>
      <c r="I37" s="833">
        <v>1213.5</v>
      </c>
      <c r="J37" s="834">
        <v>1261.3</v>
      </c>
      <c r="K37" s="811">
        <v>1329.6</v>
      </c>
      <c r="L37" s="834">
        <v>1398</v>
      </c>
      <c r="M37" s="834">
        <v>1449.1</v>
      </c>
      <c r="N37" s="833">
        <v>1495</v>
      </c>
      <c r="O37" s="833">
        <v>1536.6</v>
      </c>
      <c r="P37" s="833">
        <v>1644.5</v>
      </c>
      <c r="Q37" s="811">
        <v>1668.5</v>
      </c>
      <c r="R37" s="811">
        <v>1656.2</v>
      </c>
      <c r="S37" s="812">
        <v>1618.2</v>
      </c>
      <c r="T37" s="812">
        <v>1651.48179485677</v>
      </c>
      <c r="U37" s="812">
        <v>1676.97580290629</v>
      </c>
      <c r="V37" s="812">
        <v>1756.0553302021799</v>
      </c>
      <c r="W37" s="812">
        <v>1805.6795745793499</v>
      </c>
      <c r="X37" s="811">
        <v>1840.4939547649101</v>
      </c>
      <c r="Y37" s="811">
        <v>1882.3818431867001</v>
      </c>
      <c r="Z37" s="835">
        <v>1946.63383907057</v>
      </c>
      <c r="AA37" s="835">
        <v>1988.5004784166799</v>
      </c>
      <c r="AB37" s="811">
        <v>2004.71540206233</v>
      </c>
      <c r="AC37" s="811">
        <v>2051.7072971156199</v>
      </c>
      <c r="AD37" s="812">
        <v>2109.6972725807</v>
      </c>
      <c r="AE37" s="812">
        <v>2138.0269271972302</v>
      </c>
      <c r="AF37" s="812">
        <v>2181.3299670116598</v>
      </c>
      <c r="AG37" s="836"/>
      <c r="AH37" s="836"/>
      <c r="AI37" s="836"/>
      <c r="AJ37" s="836"/>
      <c r="AK37" s="836"/>
      <c r="AL37" s="836"/>
      <c r="AM37" s="836"/>
      <c r="AN37" s="812">
        <v>5408.8801027184754</v>
      </c>
      <c r="AO37" s="811">
        <v>5564.9942282576421</v>
      </c>
      <c r="AP37" s="811">
        <v>5841.3</v>
      </c>
      <c r="AQ37" s="1391">
        <v>6093.3</v>
      </c>
      <c r="AR37" s="812">
        <v>5403.6524579334109</v>
      </c>
      <c r="AS37" s="1391">
        <v>5741.0426366196398</v>
      </c>
      <c r="AT37" s="812">
        <v>6003.3017939936062</v>
      </c>
      <c r="AU37" s="812">
        <v>6090.4473854667249</v>
      </c>
      <c r="AV37" s="1391">
        <v>6071.6061629199758</v>
      </c>
      <c r="AW37" s="1391">
        <v>6351.5437893270046</v>
      </c>
      <c r="AX37" s="1391">
        <v>6346.2942590790008</v>
      </c>
      <c r="AY37" s="1391">
        <v>6473.6859999999997</v>
      </c>
      <c r="AZ37" s="1391">
        <v>6364.6322331608917</v>
      </c>
      <c r="BA37" s="1391">
        <v>6663.8065490640001</v>
      </c>
      <c r="BB37" s="813">
        <v>7295.50630342163</v>
      </c>
      <c r="BC37" s="1208"/>
    </row>
    <row r="38" spans="2:55" ht="19.5" customHeight="1">
      <c r="H38" s="1906" t="s">
        <v>803</v>
      </c>
      <c r="I38" s="1906"/>
      <c r="J38" s="1906"/>
      <c r="K38" s="1906"/>
      <c r="L38" s="1906"/>
      <c r="M38" s="1906"/>
      <c r="N38" s="1906"/>
      <c r="O38" s="1906"/>
      <c r="P38" s="1906"/>
      <c r="Q38" s="1906"/>
      <c r="R38" s="1906"/>
      <c r="S38" s="1906"/>
      <c r="T38" s="1906"/>
      <c r="U38" s="1906"/>
      <c r="V38" s="1906"/>
      <c r="W38" s="1906"/>
      <c r="X38" s="1906"/>
      <c r="Y38" s="1906"/>
      <c r="Z38" s="1906"/>
      <c r="AA38" s="1906"/>
      <c r="AB38" s="1906"/>
      <c r="AC38" s="1906"/>
      <c r="AD38" s="1906"/>
      <c r="AE38" s="1906"/>
      <c r="AF38" s="1906"/>
      <c r="AG38" s="1906"/>
      <c r="AH38" s="1906"/>
      <c r="AI38" s="1906"/>
      <c r="AJ38" s="1906"/>
      <c r="AK38" s="1906"/>
      <c r="AL38" s="1906"/>
      <c r="AM38" s="1906"/>
      <c r="AN38" s="1906"/>
      <c r="AO38" s="1906"/>
      <c r="AP38" s="1906"/>
      <c r="AQ38" s="1906"/>
      <c r="AR38" s="1906"/>
      <c r="AS38" s="1906"/>
      <c r="AT38" s="1906"/>
      <c r="AU38" s="1561"/>
      <c r="AV38" s="1561"/>
      <c r="AW38" s="1561"/>
      <c r="AX38" s="1561"/>
      <c r="AY38" s="1561"/>
      <c r="AZ38" s="1561"/>
      <c r="BA38" s="1561"/>
      <c r="BB38" s="1561"/>
    </row>
    <row r="39" spans="2:55" ht="19.5" customHeight="1"/>
    <row r="40" spans="2:55" ht="19.5" customHeight="1"/>
    <row r="41" spans="2:55" ht="19.5" customHeight="1"/>
    <row r="42" spans="2:55" ht="19.5" customHeight="1"/>
  </sheetData>
  <mergeCells count="19">
    <mergeCell ref="C16:E16"/>
    <mergeCell ref="D21:F21"/>
    <mergeCell ref="C18:E18"/>
    <mergeCell ref="D19:E19"/>
    <mergeCell ref="D20:E20"/>
    <mergeCell ref="B4:E4"/>
    <mergeCell ref="C8:E8"/>
    <mergeCell ref="C10:E10"/>
    <mergeCell ref="C12:E12"/>
    <mergeCell ref="C14:E14"/>
    <mergeCell ref="D23:E23"/>
    <mergeCell ref="D22:E22"/>
    <mergeCell ref="H30:AT30"/>
    <mergeCell ref="H38:AT38"/>
    <mergeCell ref="D24:E24"/>
    <mergeCell ref="C26:E26"/>
    <mergeCell ref="C28:E28"/>
    <mergeCell ref="C30:E30"/>
    <mergeCell ref="C32:E32"/>
  </mergeCells>
  <phoneticPr fontId="3" type="noConversion"/>
  <hyperlinks>
    <hyperlink ref="C12" location="G_IS!A1" display="KB Financial Group" xr:uid="{00000000-0004-0000-2100-000000000000}"/>
    <hyperlink ref="C14" location="B_IS!A1" display="KB Kookmin Bank" xr:uid="{00000000-0004-0000-2100-000001000000}"/>
    <hyperlink ref="C16" location="S_IS!A1" display="KB Securities" xr:uid="{00000000-0004-0000-2100-000002000000}"/>
    <hyperlink ref="D24:E24" location="'I_Monthly Premium'!A1" display="Monthly Initial Premium" xr:uid="{00000000-0004-0000-2100-000003000000}"/>
    <hyperlink ref="D21:E21" location="I_Key!A1" display="Key Indicators" xr:uid="{00000000-0004-0000-2100-000004000000}"/>
    <hyperlink ref="D22:E22" location="I_Premium!A1" display="Direct Premium" xr:uid="{00000000-0004-0000-2100-000005000000}"/>
    <hyperlink ref="D23:E23" location="I_Ratios!A1" display="Loss/Expense Ratio" xr:uid="{00000000-0004-0000-2100-000006000000}"/>
    <hyperlink ref="D19:E19" location="I_IS!A1" display="Condensed Income Statement" xr:uid="{00000000-0004-0000-2100-000007000000}"/>
    <hyperlink ref="D20:E20" location="I_BS!A1" display="Condensed Balance Sheet" xr:uid="{00000000-0004-0000-2100-000008000000}"/>
    <hyperlink ref="C18" location="I_Key!A1" display="KB Insurance" xr:uid="{00000000-0004-0000-2100-000009000000}"/>
    <hyperlink ref="C18:E18" location="I_IS!A1" display="KB Insurance" xr:uid="{00000000-0004-0000-2100-00000A000000}"/>
    <hyperlink ref="C10" location="Hightlights!A1" display="Highlights" xr:uid="{00000000-0004-0000-2100-00000B000000}"/>
    <hyperlink ref="C10:E10" location="'Financial Highlights'!A1" display="Finanial Highlights" xr:uid="{00000000-0004-0000-2100-00000C000000}"/>
    <hyperlink ref="C26" location="C_IS!A1" display="KB Kookmin Card" xr:uid="{00000000-0004-0000-2100-00000D000000}"/>
    <hyperlink ref="C30" location="Other_IS!A1" display="Other Subsidiaries" xr:uid="{00000000-0004-0000-2100-00000E000000}"/>
    <hyperlink ref="C32" location="Contacts!A1" display="Contacts" xr:uid="{00000000-0004-0000-2100-00000F000000}"/>
    <hyperlink ref="C28:E28" location="L_IS!A1" display="KB Life Insurance" xr:uid="{00000000-0004-0000-2100-000010000000}"/>
    <hyperlink ref="C8:E8" location="Disclaimer!A1" display="Disclaimer" xr:uid="{00000000-0004-0000-2100-000011000000}"/>
  </hyperlinks>
  <pageMargins left="0.39370078740157483" right="0.39370078740157483" top="0.47244094488188981" bottom="0.47244094488188981" header="0.31496062992125984" footer="0.31496062992125984"/>
  <pageSetup paperSize="9" scale="57" fitToHeight="0" orientation="landscape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CX48"/>
  <sheetViews>
    <sheetView showGridLines="0" view="pageBreakPreview" zoomScale="70" zoomScaleNormal="70" zoomScaleSheetLayoutView="70" workbookViewId="0">
      <selection activeCell="Q21" sqref="Q21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21.125" style="38" customWidth="1"/>
    <col min="9" max="64" width="10.5" style="38" hidden="1" customWidth="1"/>
    <col min="65" max="72" width="9.375" style="38" hidden="1" customWidth="1"/>
    <col min="73" max="80" width="10.5" style="38" hidden="1" customWidth="1"/>
    <col min="81" max="82" width="9.125" style="38" hidden="1" customWidth="1"/>
    <col min="83" max="92" width="9.125" style="38" customWidth="1"/>
    <col min="93" max="94" width="9.125" style="1728" customWidth="1"/>
    <col min="95" max="96" width="9.125" style="38" customWidth="1"/>
    <col min="97" max="98" width="9.125" style="1776" customWidth="1"/>
    <col min="99" max="100" width="9.125" style="38" customWidth="1"/>
    <col min="101" max="16384" width="10.75" style="38"/>
  </cols>
  <sheetData>
    <row r="1" spans="2:102" ht="5.25" customHeight="1"/>
    <row r="2" spans="2:102" ht="28.5" customHeight="1">
      <c r="H2" s="39"/>
    </row>
    <row r="3" spans="2:102" ht="3" customHeight="1">
      <c r="H3" s="40"/>
    </row>
    <row r="4" spans="2:102" ht="30" customHeight="1">
      <c r="B4" s="1879" t="s">
        <v>31</v>
      </c>
      <c r="C4" s="1879"/>
      <c r="D4" s="1879"/>
      <c r="E4" s="1879"/>
      <c r="F4" s="183"/>
      <c r="G4" s="42"/>
      <c r="H4" s="64" t="s">
        <v>34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839"/>
      <c r="AQ4" s="839"/>
      <c r="AR4" s="839"/>
      <c r="AS4" s="839"/>
      <c r="AT4" s="839"/>
      <c r="AU4" s="839"/>
      <c r="AV4" s="839"/>
      <c r="AW4" s="839"/>
      <c r="AX4" s="839"/>
      <c r="AY4" s="839"/>
      <c r="AZ4" s="839"/>
      <c r="BA4" s="839"/>
      <c r="BB4" s="839"/>
      <c r="BC4" s="839"/>
      <c r="BD4" s="839"/>
      <c r="BE4" s="839"/>
      <c r="BF4" s="839"/>
      <c r="BG4" s="839"/>
      <c r="BH4" s="839"/>
      <c r="BI4" s="839"/>
      <c r="BJ4" s="839"/>
      <c r="BK4" s="42"/>
      <c r="BL4" s="42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5"/>
      <c r="CN4" s="65"/>
      <c r="CO4" s="65"/>
      <c r="CP4" s="65"/>
      <c r="CQ4" s="65"/>
      <c r="CR4" s="65"/>
      <c r="CS4" s="65"/>
      <c r="CT4" s="65"/>
      <c r="CU4" s="65"/>
      <c r="CV4" s="65"/>
    </row>
    <row r="6" spans="2:102" ht="3" customHeight="1" thickBot="1">
      <c r="H6" s="40"/>
    </row>
    <row r="7" spans="2:102" ht="12" customHeight="1" thickTop="1">
      <c r="B7" s="185"/>
      <c r="C7" s="67"/>
      <c r="D7" s="67"/>
      <c r="E7" s="68"/>
    </row>
    <row r="8" spans="2:102" ht="19.5" customHeight="1">
      <c r="B8" s="74"/>
      <c r="C8" s="1875" t="s">
        <v>2</v>
      </c>
      <c r="D8" s="1875"/>
      <c r="E8" s="1876"/>
      <c r="F8" s="56"/>
      <c r="H8" s="754" t="s">
        <v>646</v>
      </c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5"/>
      <c r="AB8" s="265"/>
      <c r="AC8" s="265"/>
      <c r="AD8" s="265"/>
      <c r="AE8" s="265"/>
      <c r="AF8" s="265"/>
      <c r="AG8" s="265"/>
      <c r="AH8" s="265"/>
      <c r="AI8" s="265"/>
      <c r="AJ8" s="265"/>
      <c r="AK8" s="1712"/>
      <c r="AL8" s="1712"/>
      <c r="AM8" s="1712"/>
      <c r="AN8" s="1712"/>
      <c r="AO8" s="1712"/>
      <c r="AP8" s="1712"/>
      <c r="BU8" s="1473"/>
      <c r="BV8" s="1473"/>
      <c r="BW8" s="1473"/>
      <c r="BX8" s="1473"/>
      <c r="BY8" s="1473"/>
      <c r="BZ8" s="1473"/>
      <c r="CA8" s="1713"/>
      <c r="CB8" s="1713"/>
      <c r="CC8" s="1473"/>
      <c r="CD8" s="1473"/>
      <c r="CE8" s="1473"/>
      <c r="CF8" s="1473"/>
      <c r="CG8" s="1558"/>
      <c r="CH8" s="1558"/>
      <c r="CI8" s="1558"/>
      <c r="CJ8" s="1558"/>
      <c r="CK8" s="1558"/>
      <c r="CL8" s="1558"/>
      <c r="CM8" s="1558"/>
      <c r="CN8" s="1558"/>
      <c r="CO8" s="1558"/>
      <c r="CP8" s="1558"/>
      <c r="CQ8" s="1558"/>
      <c r="CR8" s="1558"/>
      <c r="CS8" s="1558"/>
      <c r="CT8" s="1558"/>
      <c r="CU8" s="1558"/>
      <c r="CV8" s="1558"/>
    </row>
    <row r="9" spans="2:102" ht="19.5" customHeight="1">
      <c r="B9" s="71"/>
      <c r="C9" s="75"/>
      <c r="D9" s="75"/>
      <c r="E9" s="76"/>
      <c r="F9" s="75"/>
      <c r="H9" s="840" t="s">
        <v>39</v>
      </c>
      <c r="I9" s="1910" t="s">
        <v>52</v>
      </c>
      <c r="J9" s="1911"/>
      <c r="K9" s="1910" t="s">
        <v>53</v>
      </c>
      <c r="L9" s="1911"/>
      <c r="M9" s="1910" t="s">
        <v>54</v>
      </c>
      <c r="N9" s="1911"/>
      <c r="O9" s="1910" t="s">
        <v>55</v>
      </c>
      <c r="P9" s="1911"/>
      <c r="Q9" s="1910" t="s">
        <v>56</v>
      </c>
      <c r="R9" s="1911"/>
      <c r="S9" s="1910" t="s">
        <v>57</v>
      </c>
      <c r="T9" s="1911"/>
      <c r="U9" s="1910" t="s">
        <v>58</v>
      </c>
      <c r="V9" s="1911"/>
      <c r="W9" s="1910" t="s">
        <v>128</v>
      </c>
      <c r="X9" s="1911"/>
      <c r="Y9" s="1910" t="s">
        <v>60</v>
      </c>
      <c r="Z9" s="1911"/>
      <c r="AA9" s="1910" t="s">
        <v>61</v>
      </c>
      <c r="AB9" s="1911"/>
      <c r="AC9" s="1910" t="s">
        <v>62</v>
      </c>
      <c r="AD9" s="1911"/>
      <c r="AE9" s="1910" t="s">
        <v>63</v>
      </c>
      <c r="AF9" s="1911"/>
      <c r="AG9" s="1910" t="s">
        <v>64</v>
      </c>
      <c r="AH9" s="1911"/>
      <c r="AI9" s="1910" t="s">
        <v>65</v>
      </c>
      <c r="AJ9" s="1911"/>
      <c r="AK9" s="1910" t="s">
        <v>66</v>
      </c>
      <c r="AL9" s="1911"/>
      <c r="AM9" s="1910" t="s">
        <v>67</v>
      </c>
      <c r="AN9" s="1911"/>
      <c r="AO9" s="1910" t="s">
        <v>68</v>
      </c>
      <c r="AP9" s="1911"/>
      <c r="AQ9" s="1910" t="s">
        <v>69</v>
      </c>
      <c r="AR9" s="1911"/>
      <c r="AS9" s="1907" t="s">
        <v>70</v>
      </c>
      <c r="AT9" s="1908"/>
      <c r="AU9" s="1907" t="s">
        <v>71</v>
      </c>
      <c r="AV9" s="1908"/>
      <c r="AW9" s="1907" t="s">
        <v>72</v>
      </c>
      <c r="AX9" s="1908"/>
      <c r="AY9" s="1907" t="s">
        <v>73</v>
      </c>
      <c r="AZ9" s="1908"/>
      <c r="BA9" s="1907" t="s">
        <v>74</v>
      </c>
      <c r="BB9" s="1909"/>
      <c r="BC9" s="1912" t="s">
        <v>75</v>
      </c>
      <c r="BD9" s="1908"/>
      <c r="BE9" s="1907" t="s">
        <v>76</v>
      </c>
      <c r="BF9" s="1908"/>
      <c r="BG9" s="1907" t="s">
        <v>77</v>
      </c>
      <c r="BH9" s="1908"/>
      <c r="BI9" s="1907" t="s">
        <v>78</v>
      </c>
      <c r="BJ9" s="1908"/>
      <c r="BK9" s="1907" t="s">
        <v>79</v>
      </c>
      <c r="BL9" s="1908"/>
      <c r="BM9" s="1907" t="s">
        <v>80</v>
      </c>
      <c r="BN9" s="1908"/>
      <c r="BO9" s="1907" t="s">
        <v>81</v>
      </c>
      <c r="BP9" s="1908"/>
      <c r="BQ9" s="1907" t="s">
        <v>82</v>
      </c>
      <c r="BR9" s="1909"/>
      <c r="BS9" s="1907" t="s">
        <v>83</v>
      </c>
      <c r="BT9" s="1908"/>
      <c r="BU9" s="1907" t="s">
        <v>84</v>
      </c>
      <c r="BV9" s="1908"/>
      <c r="BW9" s="1907" t="s">
        <v>85</v>
      </c>
      <c r="BX9" s="1908"/>
      <c r="BY9" s="1907" t="s">
        <v>783</v>
      </c>
      <c r="BZ9" s="1908"/>
      <c r="CA9" s="1907" t="s">
        <v>793</v>
      </c>
      <c r="CB9" s="1908"/>
      <c r="CC9" s="1907" t="s">
        <v>797</v>
      </c>
      <c r="CD9" s="1908"/>
      <c r="CE9" s="1907" t="s">
        <v>805</v>
      </c>
      <c r="CF9" s="1908"/>
      <c r="CG9" s="1907" t="s">
        <v>815</v>
      </c>
      <c r="CH9" s="1908"/>
      <c r="CI9" s="1907" t="s">
        <v>822</v>
      </c>
      <c r="CJ9" s="1908"/>
      <c r="CK9" s="1907" t="s">
        <v>835</v>
      </c>
      <c r="CL9" s="1908"/>
      <c r="CM9" s="1907" t="s">
        <v>837</v>
      </c>
      <c r="CN9" s="1908"/>
      <c r="CO9" s="1907" t="s">
        <v>840</v>
      </c>
      <c r="CP9" s="1908"/>
      <c r="CQ9" s="1907" t="s">
        <v>851</v>
      </c>
      <c r="CR9" s="1908"/>
      <c r="CS9" s="1907" t="s">
        <v>897</v>
      </c>
      <c r="CT9" s="1908"/>
      <c r="CU9" s="1907" t="s">
        <v>890</v>
      </c>
      <c r="CV9" s="1908"/>
    </row>
    <row r="10" spans="2:102" ht="19.5" customHeight="1" thickBot="1">
      <c r="B10" s="74"/>
      <c r="C10" s="1875" t="s">
        <v>36</v>
      </c>
      <c r="D10" s="1875"/>
      <c r="E10" s="1876"/>
      <c r="F10" s="56"/>
      <c r="H10" s="841"/>
      <c r="I10" s="842"/>
      <c r="J10" s="843" t="s">
        <v>647</v>
      </c>
      <c r="K10" s="268"/>
      <c r="L10" s="843" t="s">
        <v>648</v>
      </c>
      <c r="M10" s="842"/>
      <c r="N10" s="843" t="s">
        <v>647</v>
      </c>
      <c r="O10" s="268"/>
      <c r="P10" s="843" t="s">
        <v>647</v>
      </c>
      <c r="Q10" s="842"/>
      <c r="R10" s="843" t="s">
        <v>647</v>
      </c>
      <c r="S10" s="844">
        <v>2020.1</v>
      </c>
      <c r="T10" s="843" t="s">
        <v>647</v>
      </c>
      <c r="U10" s="842"/>
      <c r="V10" s="843" t="s">
        <v>647</v>
      </c>
      <c r="W10" s="268"/>
      <c r="X10" s="843" t="s">
        <v>649</v>
      </c>
      <c r="Y10" s="842"/>
      <c r="Z10" s="843" t="s">
        <v>647</v>
      </c>
      <c r="AA10" s="842"/>
      <c r="AB10" s="843" t="s">
        <v>647</v>
      </c>
      <c r="AC10" s="842"/>
      <c r="AD10" s="843" t="s">
        <v>647</v>
      </c>
      <c r="AE10" s="842"/>
      <c r="AF10" s="843" t="s">
        <v>647</v>
      </c>
      <c r="AG10" s="842"/>
      <c r="AH10" s="845" t="s">
        <v>647</v>
      </c>
      <c r="AI10" s="842"/>
      <c r="AJ10" s="845" t="s">
        <v>647</v>
      </c>
      <c r="AK10" s="842"/>
      <c r="AL10" s="845" t="s">
        <v>649</v>
      </c>
      <c r="AM10" s="842"/>
      <c r="AN10" s="845" t="s">
        <v>649</v>
      </c>
      <c r="AO10" s="842"/>
      <c r="AP10" s="845" t="s">
        <v>649</v>
      </c>
      <c r="AQ10" s="842"/>
      <c r="AR10" s="845" t="s">
        <v>649</v>
      </c>
      <c r="AS10" s="846"/>
      <c r="AT10" s="847" t="s">
        <v>649</v>
      </c>
      <c r="AU10" s="846"/>
      <c r="AV10" s="847" t="s">
        <v>649</v>
      </c>
      <c r="AW10" s="846"/>
      <c r="AX10" s="847" t="s">
        <v>649</v>
      </c>
      <c r="AY10" s="846"/>
      <c r="AZ10" s="847" t="s">
        <v>649</v>
      </c>
      <c r="BA10" s="846"/>
      <c r="BB10" s="847" t="s">
        <v>649</v>
      </c>
      <c r="BC10" s="846"/>
      <c r="BD10" s="847" t="s">
        <v>649</v>
      </c>
      <c r="BE10" s="846"/>
      <c r="BF10" s="847" t="s">
        <v>649</v>
      </c>
      <c r="BG10" s="846"/>
      <c r="BH10" s="847" t="s">
        <v>649</v>
      </c>
      <c r="BI10" s="846"/>
      <c r="BJ10" s="847" t="s">
        <v>649</v>
      </c>
      <c r="BK10" s="846"/>
      <c r="BL10" s="847" t="s">
        <v>649</v>
      </c>
      <c r="BM10" s="846"/>
      <c r="BN10" s="847" t="s">
        <v>649</v>
      </c>
      <c r="BO10" s="846"/>
      <c r="BP10" s="847" t="s">
        <v>649</v>
      </c>
      <c r="BQ10" s="846"/>
      <c r="BR10" s="847" t="s">
        <v>649</v>
      </c>
      <c r="BS10" s="846"/>
      <c r="BT10" s="847" t="s">
        <v>649</v>
      </c>
      <c r="BU10" s="846"/>
      <c r="BV10" s="847" t="s">
        <v>649</v>
      </c>
      <c r="BW10" s="846"/>
      <c r="BX10" s="847" t="s">
        <v>649</v>
      </c>
      <c r="BY10" s="846"/>
      <c r="BZ10" s="847" t="s">
        <v>649</v>
      </c>
      <c r="CA10" s="846"/>
      <c r="CB10" s="847" t="s">
        <v>649</v>
      </c>
      <c r="CC10" s="846"/>
      <c r="CD10" s="847" t="s">
        <v>649</v>
      </c>
      <c r="CE10" s="846"/>
      <c r="CF10" s="847" t="s">
        <v>649</v>
      </c>
      <c r="CG10" s="846"/>
      <c r="CH10" s="847" t="s">
        <v>649</v>
      </c>
      <c r="CI10" s="846"/>
      <c r="CJ10" s="847" t="s">
        <v>649</v>
      </c>
      <c r="CK10" s="846"/>
      <c r="CL10" s="847" t="s">
        <v>649</v>
      </c>
      <c r="CM10" s="846"/>
      <c r="CN10" s="847" t="s">
        <v>649</v>
      </c>
      <c r="CO10" s="846"/>
      <c r="CP10" s="847" t="s">
        <v>649</v>
      </c>
      <c r="CQ10" s="846"/>
      <c r="CR10" s="847" t="s">
        <v>649</v>
      </c>
      <c r="CS10" s="846"/>
      <c r="CT10" s="847" t="s">
        <v>649</v>
      </c>
      <c r="CU10" s="846"/>
      <c r="CV10" s="847" t="s">
        <v>649</v>
      </c>
    </row>
    <row r="11" spans="2:102" ht="19.5" customHeight="1">
      <c r="B11" s="74"/>
      <c r="C11" s="89"/>
      <c r="D11" s="75"/>
      <c r="E11" s="76"/>
      <c r="F11" s="75"/>
      <c r="H11" s="848" t="s">
        <v>650</v>
      </c>
      <c r="I11" s="849">
        <v>247.8</v>
      </c>
      <c r="J11" s="850">
        <v>10.9</v>
      </c>
      <c r="K11" s="851">
        <v>218.6</v>
      </c>
      <c r="L11" s="850">
        <v>9.6999999999999993</v>
      </c>
      <c r="M11" s="849">
        <v>203</v>
      </c>
      <c r="N11" s="850">
        <v>8.9</v>
      </c>
      <c r="O11" s="851">
        <v>210.6</v>
      </c>
      <c r="P11" s="850">
        <v>9.1</v>
      </c>
      <c r="Q11" s="849">
        <v>246.9</v>
      </c>
      <c r="R11" s="850">
        <v>10.5</v>
      </c>
      <c r="S11" s="851">
        <v>141.5</v>
      </c>
      <c r="T11" s="850">
        <v>9.1</v>
      </c>
      <c r="U11" s="849">
        <v>276.3</v>
      </c>
      <c r="V11" s="850">
        <v>8.9</v>
      </c>
      <c r="W11" s="851">
        <v>218</v>
      </c>
      <c r="X11" s="850">
        <v>9.1</v>
      </c>
      <c r="Y11" s="849">
        <v>270.10000000000002</v>
      </c>
      <c r="Z11" s="852">
        <v>10.9</v>
      </c>
      <c r="AA11" s="853">
        <v>217.5</v>
      </c>
      <c r="AB11" s="852">
        <v>9</v>
      </c>
      <c r="AC11" s="854">
        <v>210.1</v>
      </c>
      <c r="AD11" s="855">
        <v>8.6999999999999993</v>
      </c>
      <c r="AE11" s="854">
        <v>218.8</v>
      </c>
      <c r="AF11" s="854">
        <v>9.1</v>
      </c>
      <c r="AG11" s="854">
        <v>276.60000000000002</v>
      </c>
      <c r="AH11" s="854">
        <v>11</v>
      </c>
      <c r="AI11" s="854">
        <v>227.3</v>
      </c>
      <c r="AJ11" s="854">
        <v>9.3000000000000007</v>
      </c>
      <c r="AK11" s="854">
        <v>201.4</v>
      </c>
      <c r="AL11" s="854">
        <v>8.4</v>
      </c>
      <c r="AM11" s="853">
        <v>226.4</v>
      </c>
      <c r="AN11" s="853">
        <v>9.1</v>
      </c>
      <c r="AO11" s="856">
        <v>303.3</v>
      </c>
      <c r="AP11" s="856">
        <v>11.7</v>
      </c>
      <c r="AQ11" s="856">
        <v>229.5</v>
      </c>
      <c r="AR11" s="856">
        <v>9</v>
      </c>
      <c r="AS11" s="856">
        <v>212.6</v>
      </c>
      <c r="AT11" s="856">
        <v>8.4</v>
      </c>
      <c r="AU11" s="857">
        <v>237.5</v>
      </c>
      <c r="AV11" s="857">
        <v>9.1</v>
      </c>
      <c r="AW11" s="856">
        <v>334.62869771099997</v>
      </c>
      <c r="AX11" s="856">
        <v>12.223898918094219</v>
      </c>
      <c r="AY11" s="857">
        <v>256.29022901300004</v>
      </c>
      <c r="AZ11" s="857">
        <v>9.3896099908539874</v>
      </c>
      <c r="BA11" s="857">
        <v>232.80057638099998</v>
      </c>
      <c r="BB11" s="857">
        <v>8.5312767039211135</v>
      </c>
      <c r="BC11" s="857">
        <v>250</v>
      </c>
      <c r="BD11" s="857">
        <v>9</v>
      </c>
      <c r="BE11" s="856">
        <v>372.3</v>
      </c>
      <c r="BF11" s="856">
        <v>12.9</v>
      </c>
      <c r="BG11" s="856">
        <v>279.8</v>
      </c>
      <c r="BH11" s="856">
        <v>9.6999999999999993</v>
      </c>
      <c r="BI11" s="856">
        <v>260.6806122160001</v>
      </c>
      <c r="BJ11" s="856">
        <v>9.1248758220442063</v>
      </c>
      <c r="BK11" s="856">
        <v>254.40206653899992</v>
      </c>
      <c r="BL11" s="856">
        <v>8.8116429650233137</v>
      </c>
      <c r="BM11" s="856">
        <v>419.2</v>
      </c>
      <c r="BN11" s="856">
        <v>13.55640880066823</v>
      </c>
      <c r="BO11" s="856">
        <v>304.3</v>
      </c>
      <c r="BP11" s="856">
        <v>9.9897880579309142</v>
      </c>
      <c r="BQ11" s="857">
        <v>294.16732795899992</v>
      </c>
      <c r="BR11" s="857">
        <v>9.6831373588565786</v>
      </c>
      <c r="BS11" s="857">
        <v>274.36283551699995</v>
      </c>
      <c r="BT11" s="857">
        <v>8.9745809983607145</v>
      </c>
      <c r="BU11" s="856">
        <v>389.20386742899996</v>
      </c>
      <c r="BV11" s="856">
        <v>12.196545726187484</v>
      </c>
      <c r="BW11" s="856">
        <v>321.482589824</v>
      </c>
      <c r="BX11" s="856">
        <v>10.076900484088174</v>
      </c>
      <c r="BY11" s="856">
        <v>279.01137115799997</v>
      </c>
      <c r="BZ11" s="856">
        <v>8.8422215013503696</v>
      </c>
      <c r="CA11" s="857">
        <v>259.10744395999996</v>
      </c>
      <c r="CB11" s="857">
        <v>8.0578584969665794</v>
      </c>
      <c r="CC11" s="856">
        <v>436.78629498599997</v>
      </c>
      <c r="CD11" s="856">
        <v>12.760805678109859</v>
      </c>
      <c r="CE11" s="857">
        <v>335.42983064600003</v>
      </c>
      <c r="CF11" s="857">
        <v>9.9155730685681309</v>
      </c>
      <c r="CG11" s="857">
        <v>288.01603106699991</v>
      </c>
      <c r="CH11" s="857">
        <v>8.6257550033802648</v>
      </c>
      <c r="CI11" s="856">
        <v>275.94255267700015</v>
      </c>
      <c r="CJ11" s="856">
        <v>8.1149111412889141</v>
      </c>
      <c r="CK11" s="856">
        <v>434.61492575400001</v>
      </c>
      <c r="CL11" s="856">
        <v>12.026411479802638</v>
      </c>
      <c r="CM11" s="856">
        <v>339.64841673000001</v>
      </c>
      <c r="CN11" s="856">
        <v>9.4735718556497233</v>
      </c>
      <c r="CO11" s="856">
        <v>278.91068616899997</v>
      </c>
      <c r="CP11" s="856">
        <v>7.8722635823098184</v>
      </c>
      <c r="CQ11" s="856">
        <v>296.98255474799987</v>
      </c>
      <c r="CR11" s="856">
        <v>8.2366678468058616</v>
      </c>
      <c r="CS11" s="856">
        <v>443.10531846500004</v>
      </c>
      <c r="CT11" s="856">
        <v>11.563464991257288</v>
      </c>
      <c r="CU11" s="858">
        <v>351.90868208399996</v>
      </c>
      <c r="CV11" s="858">
        <v>9.1865379002473286</v>
      </c>
      <c r="CW11" s="1208"/>
      <c r="CX11" s="1208"/>
    </row>
    <row r="12" spans="2:102" ht="19.5" customHeight="1">
      <c r="B12" s="74"/>
      <c r="C12" s="1875" t="s">
        <v>0</v>
      </c>
      <c r="D12" s="1875"/>
      <c r="E12" s="1876"/>
      <c r="F12" s="56"/>
      <c r="H12" s="859" t="s">
        <v>651</v>
      </c>
      <c r="I12" s="860">
        <v>1588</v>
      </c>
      <c r="J12" s="861">
        <v>70</v>
      </c>
      <c r="K12" s="862">
        <v>1584.9</v>
      </c>
      <c r="L12" s="861">
        <v>70.400000000000006</v>
      </c>
      <c r="M12" s="860">
        <v>1614.3</v>
      </c>
      <c r="N12" s="861">
        <v>71.099999999999994</v>
      </c>
      <c r="O12" s="862">
        <v>1620.4</v>
      </c>
      <c r="P12" s="861">
        <v>69.7</v>
      </c>
      <c r="Q12" s="860">
        <v>1611.9</v>
      </c>
      <c r="R12" s="861">
        <v>68.400000000000006</v>
      </c>
      <c r="S12" s="862">
        <v>1080.7</v>
      </c>
      <c r="T12" s="861">
        <v>69.5</v>
      </c>
      <c r="U12" s="860">
        <v>2171.6</v>
      </c>
      <c r="V12" s="861">
        <v>69.599999999999994</v>
      </c>
      <c r="W12" s="862">
        <v>1646.6</v>
      </c>
      <c r="X12" s="861">
        <v>68.8</v>
      </c>
      <c r="Y12" s="860">
        <v>1670.4</v>
      </c>
      <c r="Z12" s="863">
        <v>67.2</v>
      </c>
      <c r="AA12" s="864">
        <v>1671.3</v>
      </c>
      <c r="AB12" s="863">
        <v>69.099999999999994</v>
      </c>
      <c r="AC12" s="865">
        <v>1681.5</v>
      </c>
      <c r="AD12" s="866">
        <v>69.599999999999994</v>
      </c>
      <c r="AE12" s="865">
        <v>1685.5</v>
      </c>
      <c r="AF12" s="865">
        <v>70.2</v>
      </c>
      <c r="AG12" s="865">
        <v>1711</v>
      </c>
      <c r="AH12" s="865">
        <v>64.5</v>
      </c>
      <c r="AI12" s="865">
        <v>1713.5</v>
      </c>
      <c r="AJ12" s="865">
        <v>70.2</v>
      </c>
      <c r="AK12" s="865">
        <v>1720.8</v>
      </c>
      <c r="AL12" s="865">
        <v>71.400000000000006</v>
      </c>
      <c r="AM12" s="864">
        <v>1737.9</v>
      </c>
      <c r="AN12" s="864">
        <v>69.7</v>
      </c>
      <c r="AO12" s="867">
        <v>1749.3</v>
      </c>
      <c r="AP12" s="867">
        <v>67.3</v>
      </c>
      <c r="AQ12" s="867">
        <v>1766.5</v>
      </c>
      <c r="AR12" s="867">
        <v>69.5</v>
      </c>
      <c r="AS12" s="867">
        <v>1778.7</v>
      </c>
      <c r="AT12" s="867">
        <v>70.3</v>
      </c>
      <c r="AU12" s="868">
        <v>1788.9</v>
      </c>
      <c r="AV12" s="868">
        <v>68.7</v>
      </c>
      <c r="AW12" s="867">
        <v>1796.1014912119999</v>
      </c>
      <c r="AX12" s="867">
        <v>65.611118309331005</v>
      </c>
      <c r="AY12" s="868">
        <v>1813.8684472079999</v>
      </c>
      <c r="AZ12" s="868">
        <v>66.454025030876778</v>
      </c>
      <c r="BA12" s="868">
        <v>1827.6782923019998</v>
      </c>
      <c r="BB12" s="868">
        <v>66.977622992908309</v>
      </c>
      <c r="BC12" s="868">
        <v>1853.1</v>
      </c>
      <c r="BD12" s="868">
        <v>66.7</v>
      </c>
      <c r="BE12" s="867">
        <v>1876.8</v>
      </c>
      <c r="BF12" s="867">
        <v>64.900000000000006</v>
      </c>
      <c r="BG12" s="867">
        <v>1918.6</v>
      </c>
      <c r="BH12" s="867">
        <v>66.400000000000006</v>
      </c>
      <c r="BI12" s="867">
        <v>1931.829613694</v>
      </c>
      <c r="BJ12" s="867">
        <v>67.621850295867247</v>
      </c>
      <c r="BK12" s="867">
        <v>1960.8946273229997</v>
      </c>
      <c r="BL12" s="867">
        <v>67.918879681560668</v>
      </c>
      <c r="BM12" s="867">
        <v>1998.7</v>
      </c>
      <c r="BN12" s="867">
        <v>64.631261237635826</v>
      </c>
      <c r="BO12" s="867">
        <v>2020</v>
      </c>
      <c r="BP12" s="867">
        <v>66.324753257877063</v>
      </c>
      <c r="BQ12" s="868">
        <v>2041.3312203009996</v>
      </c>
      <c r="BR12" s="868">
        <v>67.194717843892874</v>
      </c>
      <c r="BS12" s="868">
        <v>2064.6183664560003</v>
      </c>
      <c r="BT12" s="868">
        <v>67.534965971418785</v>
      </c>
      <c r="BU12" s="867">
        <v>2085.7923248679999</v>
      </c>
      <c r="BV12" s="867">
        <v>65.36281777884497</v>
      </c>
      <c r="BW12" s="867">
        <v>2122.111947246</v>
      </c>
      <c r="BX12" s="867">
        <v>66.51778847557388</v>
      </c>
      <c r="BY12" s="867">
        <v>2156.0304478059993</v>
      </c>
      <c r="BZ12" s="867">
        <v>68.327318359940818</v>
      </c>
      <c r="CA12" s="868">
        <v>2201.339670117</v>
      </c>
      <c r="CB12" s="868">
        <v>68.45840974101931</v>
      </c>
      <c r="CC12" s="867">
        <v>2243.3974200869998</v>
      </c>
      <c r="CD12" s="867">
        <v>65.541338785413998</v>
      </c>
      <c r="CE12" s="868">
        <v>2291.7722197889998</v>
      </c>
      <c r="CF12" s="868">
        <v>67.746612929649402</v>
      </c>
      <c r="CG12" s="868">
        <v>2332.8362248230001</v>
      </c>
      <c r="CH12" s="868">
        <v>69.865811509820844</v>
      </c>
      <c r="CI12" s="867">
        <v>2374.4939900600007</v>
      </c>
      <c r="CJ12" s="867">
        <v>69.829055170828411</v>
      </c>
      <c r="CK12" s="867">
        <v>2430.2509573880002</v>
      </c>
      <c r="CL12" s="867">
        <v>67.248491206386973</v>
      </c>
      <c r="CM12" s="867">
        <v>2475.7319096460001</v>
      </c>
      <c r="CN12" s="867">
        <v>69.053830331854087</v>
      </c>
      <c r="CO12" s="867">
        <v>2507.7818834710001</v>
      </c>
      <c r="CP12" s="867">
        <v>70.782228765745046</v>
      </c>
      <c r="CQ12" s="867">
        <v>2542.3147562499998</v>
      </c>
      <c r="CR12" s="867">
        <v>70.509872968912106</v>
      </c>
      <c r="CS12" s="867">
        <v>2573.7740694240001</v>
      </c>
      <c r="CT12" s="867">
        <v>67.166303600892221</v>
      </c>
      <c r="CU12" s="869">
        <v>2603.1893565199994</v>
      </c>
      <c r="CV12" s="869">
        <v>67.955975236448225</v>
      </c>
      <c r="CW12" s="1208"/>
      <c r="CX12" s="1208"/>
    </row>
    <row r="13" spans="2:102" ht="19.5" customHeight="1">
      <c r="B13" s="74"/>
      <c r="C13" s="89"/>
      <c r="D13" s="75"/>
      <c r="E13" s="76"/>
      <c r="F13" s="75"/>
      <c r="H13" s="870" t="s">
        <v>652</v>
      </c>
      <c r="I13" s="871">
        <v>1469.3</v>
      </c>
      <c r="J13" s="872">
        <v>64.7</v>
      </c>
      <c r="K13" s="873">
        <v>1467.7</v>
      </c>
      <c r="L13" s="872">
        <v>65.2</v>
      </c>
      <c r="M13" s="871">
        <v>1499</v>
      </c>
      <c r="N13" s="872">
        <v>66</v>
      </c>
      <c r="O13" s="873">
        <v>1504.5</v>
      </c>
      <c r="P13" s="872">
        <v>64.7</v>
      </c>
      <c r="Q13" s="871">
        <v>1500.3</v>
      </c>
      <c r="R13" s="872">
        <v>63.7</v>
      </c>
      <c r="S13" s="873">
        <v>1007.4</v>
      </c>
      <c r="T13" s="872">
        <v>64.8</v>
      </c>
      <c r="U13" s="871">
        <v>2027.3</v>
      </c>
      <c r="V13" s="872">
        <v>64.900000000000006</v>
      </c>
      <c r="W13" s="873">
        <v>1537.7</v>
      </c>
      <c r="X13" s="872">
        <v>64.3</v>
      </c>
      <c r="Y13" s="871">
        <v>1565.7</v>
      </c>
      <c r="Z13" s="874">
        <v>63</v>
      </c>
      <c r="AA13" s="875">
        <v>1568.4</v>
      </c>
      <c r="AB13" s="874">
        <v>64.8</v>
      </c>
      <c r="AC13" s="876">
        <v>1579.9</v>
      </c>
      <c r="AD13" s="877">
        <v>65.400000000000006</v>
      </c>
      <c r="AE13" s="876">
        <v>1584.1</v>
      </c>
      <c r="AF13" s="876">
        <v>66</v>
      </c>
      <c r="AG13" s="876">
        <v>1614.1</v>
      </c>
      <c r="AH13" s="876">
        <v>3.9</v>
      </c>
      <c r="AI13" s="876">
        <v>1619.3</v>
      </c>
      <c r="AJ13" s="876">
        <v>66.3</v>
      </c>
      <c r="AK13" s="876">
        <v>1628.9</v>
      </c>
      <c r="AL13" s="876">
        <v>67.5</v>
      </c>
      <c r="AM13" s="875">
        <v>1646.2</v>
      </c>
      <c r="AN13" s="875">
        <v>66</v>
      </c>
      <c r="AO13" s="878">
        <v>1661.7</v>
      </c>
      <c r="AP13" s="878">
        <v>64</v>
      </c>
      <c r="AQ13" s="878">
        <v>1681.3</v>
      </c>
      <c r="AR13" s="878">
        <v>66.2</v>
      </c>
      <c r="AS13" s="878">
        <v>1696.8</v>
      </c>
      <c r="AT13" s="878">
        <v>67.099999999999994</v>
      </c>
      <c r="AU13" s="879">
        <v>1710.2</v>
      </c>
      <c r="AV13" s="879">
        <v>65.7</v>
      </c>
      <c r="AW13" s="878">
        <v>1723.5535210510002</v>
      </c>
      <c r="AX13" s="878">
        <v>62.960959909805837</v>
      </c>
      <c r="AY13" s="879">
        <v>1744.7255725689997</v>
      </c>
      <c r="AZ13" s="879">
        <v>63.920863197095777</v>
      </c>
      <c r="BA13" s="879">
        <v>1761.3691024910001</v>
      </c>
      <c r="BB13" s="879">
        <v>64.547637401443808</v>
      </c>
      <c r="BC13" s="879">
        <v>1787.8</v>
      </c>
      <c r="BD13" s="879">
        <v>64.3</v>
      </c>
      <c r="BE13" s="878">
        <v>1817.8</v>
      </c>
      <c r="BF13" s="878">
        <v>62.9</v>
      </c>
      <c r="BG13" s="878">
        <v>1863.6</v>
      </c>
      <c r="BH13" s="878">
        <v>64.5</v>
      </c>
      <c r="BI13" s="878">
        <v>1879.9785865390002</v>
      </c>
      <c r="BJ13" s="878">
        <v>65.806854619691762</v>
      </c>
      <c r="BK13" s="878">
        <v>1911.2727331919996</v>
      </c>
      <c r="BL13" s="878">
        <v>66.200142014531821</v>
      </c>
      <c r="BM13" s="878">
        <v>1954.6</v>
      </c>
      <c r="BN13" s="878">
        <v>63.204289660390977</v>
      </c>
      <c r="BO13" s="878">
        <v>1979.1</v>
      </c>
      <c r="BP13" s="878">
        <v>64.982527487998539</v>
      </c>
      <c r="BQ13" s="879">
        <v>2002.7736740280004</v>
      </c>
      <c r="BR13" s="879">
        <v>65.925514974313984</v>
      </c>
      <c r="BS13" s="879">
        <v>2026.8735437340001</v>
      </c>
      <c r="BT13" s="879">
        <v>66.300309068456542</v>
      </c>
      <c r="BU13" s="878">
        <v>2051.0952305729998</v>
      </c>
      <c r="BV13" s="878">
        <v>64.275509217575319</v>
      </c>
      <c r="BW13" s="878">
        <v>2088.8203121250003</v>
      </c>
      <c r="BX13" s="878">
        <v>65.474259200005491</v>
      </c>
      <c r="BY13" s="878">
        <v>2123.8191567549998</v>
      </c>
      <c r="BZ13" s="878">
        <v>67.306502007061368</v>
      </c>
      <c r="CA13" s="879">
        <v>2168.6436015000008</v>
      </c>
      <c r="CB13" s="879">
        <v>67.441610338052101</v>
      </c>
      <c r="CC13" s="878">
        <v>2213.7302270280002</v>
      </c>
      <c r="CD13" s="878">
        <v>64.674605350810708</v>
      </c>
      <c r="CE13" s="879">
        <v>2263.6807686069997</v>
      </c>
      <c r="CF13" s="879">
        <v>66.916207249090817</v>
      </c>
      <c r="CG13" s="879">
        <v>2305.9878346750002</v>
      </c>
      <c r="CH13" s="879">
        <v>69.061732532710224</v>
      </c>
      <c r="CI13" s="878">
        <v>2347.894274882</v>
      </c>
      <c r="CJ13" s="878">
        <v>69.046811464814226</v>
      </c>
      <c r="CK13" s="878">
        <v>2406.2829921840002</v>
      </c>
      <c r="CL13" s="878">
        <v>66.585263611575726</v>
      </c>
      <c r="CM13" s="878">
        <v>2452.5169578810001</v>
      </c>
      <c r="CN13" s="878">
        <v>68.406312184151361</v>
      </c>
      <c r="CO13" s="878">
        <v>2485.008239499</v>
      </c>
      <c r="CP13" s="878">
        <v>70.139441891782695</v>
      </c>
      <c r="CQ13" s="878">
        <v>2519.1198012670006</v>
      </c>
      <c r="CR13" s="878">
        <v>69.866572085199621</v>
      </c>
      <c r="CS13" s="878">
        <v>2552.5859970769998</v>
      </c>
      <c r="CT13" s="878">
        <v>66.613370646565443</v>
      </c>
      <c r="CU13" s="880">
        <v>2583.1791987930001</v>
      </c>
      <c r="CV13" s="880">
        <v>67.433612243695663</v>
      </c>
      <c r="CW13" s="1208"/>
      <c r="CX13" s="1208"/>
    </row>
    <row r="14" spans="2:102" ht="19.5" customHeight="1">
      <c r="B14" s="74"/>
      <c r="C14" s="1875" t="s">
        <v>6</v>
      </c>
      <c r="D14" s="1875"/>
      <c r="E14" s="1876"/>
      <c r="F14" s="56"/>
      <c r="H14" s="870" t="s">
        <v>653</v>
      </c>
      <c r="I14" s="871">
        <v>118.7</v>
      </c>
      <c r="J14" s="872">
        <v>5.2</v>
      </c>
      <c r="K14" s="873">
        <v>117.2</v>
      </c>
      <c r="L14" s="872">
        <v>5.2</v>
      </c>
      <c r="M14" s="871">
        <v>115.3</v>
      </c>
      <c r="N14" s="872">
        <v>5.0999999999999996</v>
      </c>
      <c r="O14" s="873">
        <v>115.9</v>
      </c>
      <c r="P14" s="872">
        <v>5</v>
      </c>
      <c r="Q14" s="871">
        <v>111.6</v>
      </c>
      <c r="R14" s="872">
        <v>4.7</v>
      </c>
      <c r="S14" s="873">
        <v>73.3</v>
      </c>
      <c r="T14" s="872">
        <v>4.7</v>
      </c>
      <c r="U14" s="871">
        <v>144.4</v>
      </c>
      <c r="V14" s="872">
        <v>4.5999999999999996</v>
      </c>
      <c r="W14" s="873">
        <v>108.9</v>
      </c>
      <c r="X14" s="872">
        <v>4.5999999999999996</v>
      </c>
      <c r="Y14" s="871">
        <v>104.7</v>
      </c>
      <c r="Z14" s="874">
        <v>4.2</v>
      </c>
      <c r="AA14" s="875">
        <v>102.9</v>
      </c>
      <c r="AB14" s="874">
        <v>4.3</v>
      </c>
      <c r="AC14" s="876">
        <v>101.6</v>
      </c>
      <c r="AD14" s="877">
        <v>4.2</v>
      </c>
      <c r="AE14" s="876">
        <v>101.4</v>
      </c>
      <c r="AF14" s="876">
        <v>4.2</v>
      </c>
      <c r="AG14" s="876">
        <v>96.9</v>
      </c>
      <c r="AH14" s="876">
        <v>68.3</v>
      </c>
      <c r="AI14" s="876">
        <v>94.2</v>
      </c>
      <c r="AJ14" s="876">
        <v>3.9</v>
      </c>
      <c r="AK14" s="876">
        <v>91.9</v>
      </c>
      <c r="AL14" s="876">
        <v>3.8</v>
      </c>
      <c r="AM14" s="875">
        <v>91.7</v>
      </c>
      <c r="AN14" s="875">
        <v>3.7</v>
      </c>
      <c r="AO14" s="878">
        <v>87.5</v>
      </c>
      <c r="AP14" s="878">
        <v>3.4</v>
      </c>
      <c r="AQ14" s="878">
        <v>85.1</v>
      </c>
      <c r="AR14" s="878">
        <v>3.4</v>
      </c>
      <c r="AS14" s="878">
        <v>81.900000000000006</v>
      </c>
      <c r="AT14" s="878">
        <v>3.2</v>
      </c>
      <c r="AU14" s="879">
        <v>78.7</v>
      </c>
      <c r="AV14" s="879">
        <v>3</v>
      </c>
      <c r="AW14" s="878">
        <v>72.547970161000009</v>
      </c>
      <c r="AX14" s="878">
        <v>2.6501583995251825</v>
      </c>
      <c r="AY14" s="879">
        <v>69.142874638999999</v>
      </c>
      <c r="AZ14" s="879">
        <v>2.5331618337809827</v>
      </c>
      <c r="BA14" s="879">
        <v>66.309189811000024</v>
      </c>
      <c r="BB14" s="879">
        <v>2.4299855914645301</v>
      </c>
      <c r="BC14" s="879">
        <v>65.3</v>
      </c>
      <c r="BD14" s="879">
        <v>2.2999999999999998</v>
      </c>
      <c r="BE14" s="878">
        <v>59</v>
      </c>
      <c r="BF14" s="878">
        <v>2</v>
      </c>
      <c r="BG14" s="878">
        <v>55</v>
      </c>
      <c r="BH14" s="878">
        <v>1.9</v>
      </c>
      <c r="BI14" s="878">
        <v>51.851027155000004</v>
      </c>
      <c r="BJ14" s="878">
        <v>1.8149956761754797</v>
      </c>
      <c r="BK14" s="878">
        <v>49.621894130999976</v>
      </c>
      <c r="BL14" s="878">
        <v>1.7187376670288448</v>
      </c>
      <c r="BM14" s="878">
        <v>44.1</v>
      </c>
      <c r="BN14" s="878">
        <v>1.4269715772448546</v>
      </c>
      <c r="BO14" s="878">
        <v>40.9</v>
      </c>
      <c r="BP14" s="878">
        <v>1.3422257698785169</v>
      </c>
      <c r="BQ14" s="879">
        <v>38.557546273</v>
      </c>
      <c r="BR14" s="879">
        <v>1.2692028695789255</v>
      </c>
      <c r="BS14" s="879">
        <v>37.744822721999995</v>
      </c>
      <c r="BT14" s="879">
        <v>1.2346569029622301</v>
      </c>
      <c r="BU14" s="878">
        <v>34.697094294999999</v>
      </c>
      <c r="BV14" s="878">
        <v>1.0873085612696418</v>
      </c>
      <c r="BW14" s="878">
        <v>33.291635120999999</v>
      </c>
      <c r="BX14" s="878">
        <v>1.0435292755683996</v>
      </c>
      <c r="BY14" s="878">
        <v>32.211291050999996</v>
      </c>
      <c r="BZ14" s="878">
        <v>1.02081635287946</v>
      </c>
      <c r="CA14" s="879">
        <v>32.696068617000009</v>
      </c>
      <c r="CB14" s="879">
        <v>1.0167994029672411</v>
      </c>
      <c r="CC14" s="878">
        <v>29.667193059000002</v>
      </c>
      <c r="CD14" s="878">
        <v>0.86673343460330643</v>
      </c>
      <c r="CE14" s="879">
        <v>28.091451182</v>
      </c>
      <c r="CF14" s="879">
        <v>0.83040568055856423</v>
      </c>
      <c r="CG14" s="879">
        <v>26.848390147999993</v>
      </c>
      <c r="CH14" s="879">
        <v>0.80407897711062859</v>
      </c>
      <c r="CI14" s="878">
        <v>26.599715178000015</v>
      </c>
      <c r="CJ14" s="878">
        <v>0.78224370601415993</v>
      </c>
      <c r="CK14" s="878">
        <v>23.967965203999999</v>
      </c>
      <c r="CL14" s="878">
        <v>0.66322759481125082</v>
      </c>
      <c r="CM14" s="878">
        <v>23.214951764999999</v>
      </c>
      <c r="CN14" s="878">
        <v>0.64751814770271621</v>
      </c>
      <c r="CO14" s="878">
        <v>22.773643972000006</v>
      </c>
      <c r="CP14" s="878">
        <v>0.64278687396234868</v>
      </c>
      <c r="CQ14" s="878">
        <v>23.194954983000002</v>
      </c>
      <c r="CR14" s="878">
        <v>0.64330088371250438</v>
      </c>
      <c r="CS14" s="878">
        <v>21.188072347000002</v>
      </c>
      <c r="CT14" s="878">
        <v>0.55293295432677991</v>
      </c>
      <c r="CU14" s="880">
        <v>20.010157726999999</v>
      </c>
      <c r="CV14" s="880">
        <v>0.52236299275257425</v>
      </c>
      <c r="CW14" s="1208"/>
      <c r="CX14" s="1208"/>
    </row>
    <row r="15" spans="2:102" ht="19.5" customHeight="1">
      <c r="B15" s="74"/>
      <c r="C15" s="89"/>
      <c r="D15" s="75"/>
      <c r="E15" s="76"/>
      <c r="F15" s="75"/>
      <c r="H15" s="859" t="s">
        <v>654</v>
      </c>
      <c r="I15" s="860">
        <v>433.8</v>
      </c>
      <c r="J15" s="861">
        <v>19.100000000000001</v>
      </c>
      <c r="K15" s="862">
        <v>448.3</v>
      </c>
      <c r="L15" s="861">
        <v>19.899999999999999</v>
      </c>
      <c r="M15" s="860">
        <v>454.5</v>
      </c>
      <c r="N15" s="861">
        <v>20</v>
      </c>
      <c r="O15" s="862">
        <v>495.2</v>
      </c>
      <c r="P15" s="861">
        <v>21.3</v>
      </c>
      <c r="Q15" s="860">
        <v>497</v>
      </c>
      <c r="R15" s="861">
        <v>21.1</v>
      </c>
      <c r="S15" s="862">
        <v>332.9</v>
      </c>
      <c r="T15" s="861">
        <v>21.4</v>
      </c>
      <c r="U15" s="860">
        <v>674</v>
      </c>
      <c r="V15" s="861">
        <v>21.6</v>
      </c>
      <c r="W15" s="862">
        <v>527.1</v>
      </c>
      <c r="X15" s="861">
        <v>22</v>
      </c>
      <c r="Y15" s="860">
        <v>546.70000000000005</v>
      </c>
      <c r="Z15" s="863">
        <v>22</v>
      </c>
      <c r="AA15" s="864">
        <v>530.6</v>
      </c>
      <c r="AB15" s="863">
        <v>21.9</v>
      </c>
      <c r="AC15" s="865">
        <v>525.4</v>
      </c>
      <c r="AD15" s="866">
        <v>21.7</v>
      </c>
      <c r="AE15" s="865">
        <v>495.8</v>
      </c>
      <c r="AF15" s="865">
        <v>20.7</v>
      </c>
      <c r="AG15" s="865">
        <v>516</v>
      </c>
      <c r="AH15" s="865">
        <v>20.6</v>
      </c>
      <c r="AI15" s="865">
        <v>501</v>
      </c>
      <c r="AJ15" s="865">
        <v>20.5</v>
      </c>
      <c r="AK15" s="865">
        <v>489.3</v>
      </c>
      <c r="AL15" s="865">
        <v>20.3</v>
      </c>
      <c r="AM15" s="864">
        <v>529</v>
      </c>
      <c r="AN15" s="864">
        <v>21.2</v>
      </c>
      <c r="AO15" s="867">
        <v>545.9</v>
      </c>
      <c r="AP15" s="867">
        <v>21</v>
      </c>
      <c r="AQ15" s="867">
        <v>544</v>
      </c>
      <c r="AR15" s="867">
        <v>21.4</v>
      </c>
      <c r="AS15" s="867">
        <v>539</v>
      </c>
      <c r="AT15" s="867">
        <v>21.3</v>
      </c>
      <c r="AU15" s="868">
        <v>577.79999999999995</v>
      </c>
      <c r="AV15" s="868">
        <v>22.2</v>
      </c>
      <c r="AW15" s="867">
        <v>606.76543299899993</v>
      </c>
      <c r="AX15" s="867">
        <v>22.164982772574774</v>
      </c>
      <c r="AY15" s="868">
        <v>659.35010276600008</v>
      </c>
      <c r="AZ15" s="868">
        <v>24.156364978269242</v>
      </c>
      <c r="BA15" s="868">
        <v>668.3105547570002</v>
      </c>
      <c r="BB15" s="868">
        <v>24.491100303170565</v>
      </c>
      <c r="BC15" s="868">
        <v>676.2</v>
      </c>
      <c r="BD15" s="868">
        <v>24.3</v>
      </c>
      <c r="BE15" s="867">
        <v>641.9</v>
      </c>
      <c r="BF15" s="867">
        <v>22.2</v>
      </c>
      <c r="BG15" s="867">
        <v>690.4</v>
      </c>
      <c r="BH15" s="867">
        <v>23.9</v>
      </c>
      <c r="BI15" s="867">
        <v>664.30248365299985</v>
      </c>
      <c r="BJ15" s="867">
        <v>23.253273882088575</v>
      </c>
      <c r="BK15" s="867">
        <v>671.81604491800022</v>
      </c>
      <c r="BL15" s="867">
        <v>23.269477353415979</v>
      </c>
      <c r="BM15" s="867">
        <v>674.5</v>
      </c>
      <c r="BN15" s="867">
        <v>21.812329961695951</v>
      </c>
      <c r="BO15" s="867">
        <v>721.4</v>
      </c>
      <c r="BP15" s="867">
        <v>23.685458684192032</v>
      </c>
      <c r="BQ15" s="868">
        <v>702.43551233599987</v>
      </c>
      <c r="BR15" s="868">
        <v>23.122144797250535</v>
      </c>
      <c r="BS15" s="868">
        <v>718.12904715300022</v>
      </c>
      <c r="BT15" s="868">
        <v>23.490453030220507</v>
      </c>
      <c r="BU15" s="867">
        <v>716.10296123900002</v>
      </c>
      <c r="BV15" s="867">
        <v>22.440636494967546</v>
      </c>
      <c r="BW15" s="867">
        <v>746.69785821200014</v>
      </c>
      <c r="BX15" s="867">
        <v>23.405311040337956</v>
      </c>
      <c r="BY15" s="867">
        <v>720.40244484899983</v>
      </c>
      <c r="BZ15" s="867">
        <v>22.830460138708787</v>
      </c>
      <c r="CA15" s="868">
        <v>755.13980715700006</v>
      </c>
      <c r="CB15" s="868">
        <v>23.483731762014092</v>
      </c>
      <c r="CC15" s="867">
        <v>742.69024762100003</v>
      </c>
      <c r="CD15" s="867">
        <v>21.697855536476133</v>
      </c>
      <c r="CE15" s="868">
        <v>755.65669435400002</v>
      </c>
      <c r="CF15" s="868">
        <v>22.337814001782473</v>
      </c>
      <c r="CG15" s="868">
        <v>718.17175944699977</v>
      </c>
      <c r="CH15" s="868">
        <v>21.508433486798872</v>
      </c>
      <c r="CI15" s="867">
        <v>750.00183388300002</v>
      </c>
      <c r="CJ15" s="867">
        <v>22.056033687882746</v>
      </c>
      <c r="CK15" s="867">
        <v>748.97126590200003</v>
      </c>
      <c r="CL15" s="867">
        <v>20.725097313810391</v>
      </c>
      <c r="CM15" s="867">
        <v>769.83992534399988</v>
      </c>
      <c r="CN15" s="867">
        <v>21.472597812496215</v>
      </c>
      <c r="CO15" s="867">
        <v>756.26154073500004</v>
      </c>
      <c r="CP15" s="867">
        <v>21.345507651945127</v>
      </c>
      <c r="CQ15" s="867">
        <v>766.3179726530002</v>
      </c>
      <c r="CR15" s="867">
        <v>21.253459184282033</v>
      </c>
      <c r="CS15" s="867">
        <v>815.0630169179999</v>
      </c>
      <c r="CT15" s="867">
        <v>21.270231407850488</v>
      </c>
      <c r="CU15" s="869">
        <v>875.60168642000008</v>
      </c>
      <c r="CV15" s="869">
        <v>22.857486863304437</v>
      </c>
      <c r="CW15" s="1208"/>
      <c r="CX15" s="1208"/>
    </row>
    <row r="16" spans="2:102" ht="19.5" customHeight="1" thickBot="1">
      <c r="B16" s="74"/>
      <c r="C16" s="1875" t="s">
        <v>7</v>
      </c>
      <c r="D16" s="1875"/>
      <c r="E16" s="1876"/>
      <c r="F16" s="56"/>
      <c r="H16" s="881" t="s">
        <v>655</v>
      </c>
      <c r="I16" s="882">
        <v>2269.5</v>
      </c>
      <c r="J16" s="883">
        <v>100</v>
      </c>
      <c r="K16" s="884">
        <v>2251.9</v>
      </c>
      <c r="L16" s="883">
        <v>100</v>
      </c>
      <c r="M16" s="882">
        <v>2271.8000000000002</v>
      </c>
      <c r="N16" s="883">
        <v>100</v>
      </c>
      <c r="O16" s="884">
        <v>2326.3000000000002</v>
      </c>
      <c r="P16" s="883">
        <v>100</v>
      </c>
      <c r="Q16" s="882">
        <v>2355.8000000000002</v>
      </c>
      <c r="R16" s="883">
        <v>100</v>
      </c>
      <c r="S16" s="884">
        <v>1555.1</v>
      </c>
      <c r="T16" s="883">
        <v>100</v>
      </c>
      <c r="U16" s="882">
        <v>3122</v>
      </c>
      <c r="V16" s="883">
        <v>100</v>
      </c>
      <c r="W16" s="884">
        <v>2391.6</v>
      </c>
      <c r="X16" s="883">
        <v>100</v>
      </c>
      <c r="Y16" s="882">
        <v>2487.1999999999998</v>
      </c>
      <c r="Z16" s="885">
        <v>100</v>
      </c>
      <c r="AA16" s="886">
        <v>2419.4</v>
      </c>
      <c r="AB16" s="885">
        <v>100</v>
      </c>
      <c r="AC16" s="887">
        <v>2417</v>
      </c>
      <c r="AD16" s="888">
        <v>100</v>
      </c>
      <c r="AE16" s="887">
        <v>2400.1</v>
      </c>
      <c r="AF16" s="887">
        <v>100</v>
      </c>
      <c r="AG16" s="887">
        <v>2503.6</v>
      </c>
      <c r="AH16" s="887">
        <v>100</v>
      </c>
      <c r="AI16" s="887">
        <v>2441.8000000000002</v>
      </c>
      <c r="AJ16" s="887">
        <v>100</v>
      </c>
      <c r="AK16" s="887">
        <v>2411.5</v>
      </c>
      <c r="AL16" s="887">
        <v>100</v>
      </c>
      <c r="AM16" s="886">
        <v>2493.3000000000002</v>
      </c>
      <c r="AN16" s="886">
        <v>100</v>
      </c>
      <c r="AO16" s="889">
        <v>2598.5</v>
      </c>
      <c r="AP16" s="889">
        <v>100</v>
      </c>
      <c r="AQ16" s="889">
        <v>2539.9</v>
      </c>
      <c r="AR16" s="889">
        <v>100</v>
      </c>
      <c r="AS16" s="889">
        <v>2530.3000000000002</v>
      </c>
      <c r="AT16" s="889">
        <v>100</v>
      </c>
      <c r="AU16" s="890">
        <v>2604.1</v>
      </c>
      <c r="AV16" s="890">
        <v>100</v>
      </c>
      <c r="AW16" s="889">
        <v>2737.4956219219998</v>
      </c>
      <c r="AX16" s="889">
        <v>100</v>
      </c>
      <c r="AY16" s="890">
        <v>2729.5087789869999</v>
      </c>
      <c r="AZ16" s="890">
        <v>100</v>
      </c>
      <c r="BA16" s="890">
        <v>2728.7894234400001</v>
      </c>
      <c r="BB16" s="890">
        <v>100</v>
      </c>
      <c r="BC16" s="890">
        <v>2779.3</v>
      </c>
      <c r="BD16" s="890">
        <v>100</v>
      </c>
      <c r="BE16" s="889">
        <v>2891</v>
      </c>
      <c r="BF16" s="889">
        <v>100</v>
      </c>
      <c r="BG16" s="889">
        <v>2888.8</v>
      </c>
      <c r="BH16" s="889">
        <v>100</v>
      </c>
      <c r="BI16" s="889">
        <v>2856.8127095629993</v>
      </c>
      <c r="BJ16" s="889">
        <v>100</v>
      </c>
      <c r="BK16" s="889">
        <v>2887.1127387800011</v>
      </c>
      <c r="BL16" s="889">
        <v>100</v>
      </c>
      <c r="BM16" s="889">
        <v>3092.4</v>
      </c>
      <c r="BN16" s="889">
        <v>100</v>
      </c>
      <c r="BO16" s="889">
        <v>3045.7</v>
      </c>
      <c r="BP16" s="889">
        <v>100</v>
      </c>
      <c r="BQ16" s="890">
        <v>3037.9340605959997</v>
      </c>
      <c r="BR16" s="890">
        <v>100</v>
      </c>
      <c r="BS16" s="890">
        <v>3057.1102491260003</v>
      </c>
      <c r="BT16" s="890">
        <v>100</v>
      </c>
      <c r="BU16" s="889">
        <v>3191.0991535359999</v>
      </c>
      <c r="BV16" s="889">
        <v>100</v>
      </c>
      <c r="BW16" s="889">
        <v>3190.2923952819997</v>
      </c>
      <c r="BX16" s="889">
        <v>100</v>
      </c>
      <c r="BY16" s="889">
        <v>3155.4442638129999</v>
      </c>
      <c r="BZ16" s="889">
        <v>100</v>
      </c>
      <c r="CA16" s="890">
        <v>3215.5869212340003</v>
      </c>
      <c r="CB16" s="890">
        <v>100</v>
      </c>
      <c r="CC16" s="889">
        <v>3422.8739626940001</v>
      </c>
      <c r="CD16" s="889">
        <v>100</v>
      </c>
      <c r="CE16" s="890">
        <v>3382.858744789</v>
      </c>
      <c r="CF16" s="890">
        <v>100</v>
      </c>
      <c r="CG16" s="890">
        <v>3339.0240153370005</v>
      </c>
      <c r="CH16" s="890">
        <v>100</v>
      </c>
      <c r="CI16" s="889">
        <v>3400.4383766199985</v>
      </c>
      <c r="CJ16" s="889">
        <v>100</v>
      </c>
      <c r="CK16" s="889">
        <v>3613.8371490439999</v>
      </c>
      <c r="CL16" s="889">
        <v>100</v>
      </c>
      <c r="CM16" s="889">
        <v>3585.2202517199994</v>
      </c>
      <c r="CN16" s="889">
        <v>100</v>
      </c>
      <c r="CO16" s="889">
        <v>3542.9541103750003</v>
      </c>
      <c r="CP16" s="889">
        <v>100</v>
      </c>
      <c r="CQ16" s="889">
        <v>3605.615283651</v>
      </c>
      <c r="CR16" s="889">
        <v>100</v>
      </c>
      <c r="CS16" s="889">
        <v>3831.942404807</v>
      </c>
      <c r="CT16" s="889">
        <v>100</v>
      </c>
      <c r="CU16" s="891">
        <v>3830.6997250240001</v>
      </c>
      <c r="CV16" s="891">
        <v>100</v>
      </c>
      <c r="CW16" s="1208"/>
      <c r="CX16" s="1208"/>
    </row>
    <row r="17" spans="2:102" ht="19.5" customHeight="1">
      <c r="B17" s="74"/>
      <c r="C17" s="89"/>
      <c r="D17" s="75"/>
      <c r="E17" s="76"/>
      <c r="F17" s="75"/>
      <c r="H17" s="892" t="s">
        <v>656</v>
      </c>
      <c r="I17" s="768"/>
      <c r="J17" s="768"/>
      <c r="K17" s="768"/>
      <c r="L17" s="768"/>
      <c r="M17" s="768"/>
      <c r="N17" s="768"/>
      <c r="O17" s="768"/>
      <c r="P17" s="768"/>
      <c r="Q17" s="768"/>
      <c r="R17" s="768"/>
      <c r="S17" s="768"/>
      <c r="T17" s="768"/>
      <c r="U17" s="768"/>
      <c r="V17" s="768"/>
      <c r="W17" s="768"/>
      <c r="X17" s="768"/>
      <c r="Y17" s="768"/>
      <c r="Z17" s="769"/>
      <c r="AA17" s="769"/>
      <c r="AB17" s="769"/>
      <c r="AC17" s="770"/>
      <c r="AD17" s="770"/>
      <c r="AE17" s="770"/>
      <c r="AF17" s="770"/>
      <c r="AG17" s="770"/>
      <c r="AH17" s="770"/>
      <c r="AI17" s="770"/>
      <c r="AJ17" s="770"/>
      <c r="AK17" s="770"/>
      <c r="AL17" s="770"/>
      <c r="AM17" s="769"/>
      <c r="AN17" s="769"/>
      <c r="AO17" s="769"/>
      <c r="AP17" s="769"/>
      <c r="AQ17" s="769"/>
      <c r="AR17" s="769"/>
      <c r="AS17" s="893"/>
      <c r="AT17" s="894"/>
      <c r="AU17" s="895"/>
      <c r="AV17" s="895"/>
      <c r="AW17" s="894"/>
      <c r="AX17" s="894"/>
      <c r="AY17" s="895"/>
      <c r="AZ17" s="895"/>
      <c r="BA17" s="895"/>
      <c r="BB17" s="895"/>
      <c r="BC17" s="893"/>
      <c r="BD17" s="894"/>
      <c r="BE17" s="894"/>
      <c r="BF17" s="894"/>
      <c r="BG17" s="894"/>
      <c r="BH17" s="894"/>
      <c r="BI17" s="894"/>
      <c r="BJ17" s="894"/>
      <c r="BK17" s="893"/>
      <c r="BL17" s="894"/>
      <c r="BM17" s="893"/>
      <c r="BN17" s="894"/>
      <c r="BO17" s="893"/>
      <c r="BP17" s="894"/>
      <c r="BQ17" s="893"/>
      <c r="BR17" s="894"/>
      <c r="BS17" s="895"/>
      <c r="BT17" s="895"/>
      <c r="BU17" s="893"/>
      <c r="BV17" s="894"/>
      <c r="BW17" s="893"/>
      <c r="BX17" s="894"/>
      <c r="BY17" s="893"/>
      <c r="BZ17" s="894"/>
      <c r="CA17" s="893"/>
      <c r="CB17" s="894"/>
      <c r="CC17" s="894"/>
      <c r="CD17" s="894"/>
      <c r="CE17" s="893"/>
      <c r="CF17" s="894"/>
      <c r="CG17" s="894"/>
      <c r="CH17" s="894"/>
      <c r="CI17" s="894"/>
      <c r="CJ17" s="894"/>
      <c r="CK17" s="894"/>
      <c r="CL17" s="894"/>
      <c r="CM17" s="894"/>
      <c r="CN17" s="894"/>
      <c r="CO17" s="894"/>
      <c r="CP17" s="894"/>
      <c r="CQ17" s="894"/>
      <c r="CR17" s="894"/>
      <c r="CS17" s="894"/>
      <c r="CT17" s="894"/>
      <c r="CU17" s="894"/>
      <c r="CV17" s="894"/>
      <c r="CW17" s="1208"/>
      <c r="CX17" s="1208"/>
    </row>
    <row r="18" spans="2:102" ht="19.5" customHeight="1">
      <c r="B18" s="74"/>
      <c r="C18" s="1875" t="s">
        <v>31</v>
      </c>
      <c r="D18" s="1875"/>
      <c r="E18" s="1876"/>
      <c r="F18" s="56"/>
      <c r="H18" s="801"/>
      <c r="I18" s="801"/>
      <c r="J18" s="801"/>
      <c r="K18" s="801"/>
      <c r="L18" s="801"/>
      <c r="M18" s="801"/>
      <c r="N18" s="801"/>
      <c r="O18" s="801"/>
      <c r="P18" s="801"/>
      <c r="Q18" s="801"/>
      <c r="R18" s="801"/>
      <c r="S18" s="801"/>
      <c r="T18" s="801"/>
      <c r="U18" s="801"/>
      <c r="V18" s="801"/>
      <c r="W18" s="801"/>
      <c r="X18" s="801"/>
      <c r="Y18" s="801"/>
      <c r="Z18" s="801"/>
      <c r="AA18" s="801"/>
      <c r="AB18" s="801"/>
      <c r="AC18" s="802"/>
      <c r="AD18" s="802"/>
      <c r="AE18" s="802"/>
      <c r="AF18" s="802"/>
      <c r="AG18" s="802"/>
      <c r="AH18" s="802"/>
      <c r="AI18" s="802"/>
      <c r="AJ18" s="802"/>
      <c r="AK18" s="802"/>
      <c r="AL18" s="802"/>
      <c r="AM18" s="801"/>
      <c r="AN18" s="801"/>
      <c r="AO18" s="801"/>
      <c r="AP18" s="801"/>
      <c r="AQ18" s="801"/>
      <c r="AR18" s="801"/>
      <c r="AS18" s="896"/>
      <c r="AT18" s="896"/>
      <c r="AU18" s="897"/>
      <c r="AV18" s="897"/>
      <c r="AW18" s="896"/>
      <c r="AX18" s="896"/>
      <c r="AY18" s="897"/>
      <c r="AZ18" s="897"/>
      <c r="BA18" s="897"/>
      <c r="BB18" s="897"/>
      <c r="BC18" s="896"/>
      <c r="BD18" s="896"/>
      <c r="BE18" s="896"/>
      <c r="BF18" s="896"/>
      <c r="BG18" s="896"/>
      <c r="BH18" s="896"/>
      <c r="BI18" s="896"/>
      <c r="BJ18" s="896"/>
      <c r="BK18" s="896"/>
      <c r="BL18" s="896"/>
      <c r="BM18" s="896"/>
      <c r="BN18" s="896"/>
      <c r="BO18" s="896"/>
      <c r="BP18" s="896"/>
      <c r="BQ18" s="896"/>
      <c r="BR18" s="896"/>
      <c r="BS18" s="897"/>
      <c r="BT18" s="897"/>
      <c r="BU18" s="896"/>
      <c r="BV18" s="896"/>
      <c r="BW18" s="896"/>
      <c r="BX18" s="896"/>
      <c r="BY18" s="896"/>
      <c r="BZ18" s="896"/>
      <c r="CA18" s="896"/>
      <c r="CB18" s="896"/>
      <c r="CC18" s="896"/>
      <c r="CD18" s="896"/>
      <c r="CE18" s="896"/>
      <c r="CF18" s="896"/>
      <c r="CG18" s="896"/>
      <c r="CH18" s="896"/>
      <c r="CI18" s="896"/>
      <c r="CJ18" s="896"/>
      <c r="CK18" s="896"/>
      <c r="CL18" s="896"/>
      <c r="CM18" s="896"/>
      <c r="CN18" s="896"/>
      <c r="CO18" s="896"/>
      <c r="CP18" s="896"/>
      <c r="CQ18" s="896"/>
      <c r="CR18" s="896"/>
      <c r="CS18" s="896"/>
      <c r="CT18" s="896"/>
      <c r="CU18" s="896"/>
      <c r="CV18" s="896"/>
      <c r="CW18" s="1208"/>
      <c r="CX18" s="1208"/>
    </row>
    <row r="19" spans="2:102" ht="19.5" customHeight="1">
      <c r="B19" s="74"/>
      <c r="C19" s="230"/>
      <c r="D19" s="1903" t="s">
        <v>9</v>
      </c>
      <c r="E19" s="1904"/>
      <c r="F19" s="181"/>
      <c r="CW19" s="1208"/>
      <c r="CX19" s="1208"/>
    </row>
    <row r="20" spans="2:102" ht="19.5" customHeight="1">
      <c r="B20" s="74"/>
      <c r="C20" s="230"/>
      <c r="D20" s="1903" t="s">
        <v>11</v>
      </c>
      <c r="E20" s="1904"/>
      <c r="F20" s="181"/>
      <c r="H20" s="754" t="s">
        <v>657</v>
      </c>
      <c r="I20" s="265"/>
      <c r="J20" s="265"/>
      <c r="K20" s="265"/>
      <c r="L20" s="265"/>
      <c r="M20" s="265"/>
      <c r="N20" s="265"/>
      <c r="O20" s="265"/>
      <c r="P20" s="265"/>
      <c r="Q20" s="265"/>
      <c r="R20" s="265"/>
      <c r="S20" s="265"/>
      <c r="T20" s="265"/>
      <c r="U20" s="265"/>
      <c r="V20" s="265"/>
      <c r="W20" s="265"/>
      <c r="X20" s="265"/>
      <c r="Y20" s="265"/>
      <c r="Z20" s="265"/>
      <c r="AA20" s="265"/>
      <c r="AB20" s="265"/>
      <c r="AC20" s="266"/>
      <c r="AD20" s="266"/>
      <c r="AE20" s="266"/>
      <c r="AF20" s="266"/>
      <c r="AG20" s="266"/>
      <c r="AH20" s="266"/>
      <c r="AI20" s="266"/>
      <c r="AJ20" s="266"/>
      <c r="AK20" s="266"/>
      <c r="AL20" s="266"/>
      <c r="AM20" s="265"/>
      <c r="AN20" s="265"/>
      <c r="AO20" s="265"/>
      <c r="AP20" s="265"/>
      <c r="AQ20" s="265"/>
      <c r="AR20" s="265"/>
      <c r="AS20" s="898"/>
      <c r="AT20" s="898"/>
      <c r="AU20" s="899"/>
      <c r="AV20" s="899"/>
      <c r="AW20" s="898"/>
      <c r="AX20" s="898"/>
      <c r="AY20" s="899"/>
      <c r="AZ20" s="899"/>
      <c r="BA20" s="899"/>
      <c r="BB20" s="899"/>
      <c r="BC20" s="898"/>
      <c r="BD20" s="898"/>
      <c r="BE20" s="898"/>
      <c r="BF20" s="898"/>
      <c r="BG20" s="898"/>
      <c r="BH20" s="898"/>
      <c r="BI20" s="898"/>
      <c r="BJ20" s="898"/>
      <c r="BK20" s="898"/>
      <c r="BL20" s="898"/>
      <c r="BM20" s="898"/>
      <c r="BN20" s="898"/>
      <c r="BO20" s="898"/>
      <c r="BP20" s="898"/>
      <c r="BQ20" s="898"/>
      <c r="BR20" s="898"/>
      <c r="BS20" s="899"/>
      <c r="BT20" s="899"/>
      <c r="BU20" s="1473"/>
      <c r="BV20" s="1473"/>
      <c r="BW20" s="1473"/>
      <c r="BX20" s="1473"/>
      <c r="BY20" s="1473"/>
      <c r="BZ20" s="1473"/>
      <c r="CA20" s="1473"/>
      <c r="CB20" s="1473"/>
      <c r="CC20" s="1473"/>
      <c r="CD20" s="1473"/>
      <c r="CE20" s="1473"/>
      <c r="CF20" s="1473"/>
      <c r="CG20" s="1558"/>
      <c r="CH20" s="1558"/>
      <c r="CI20" s="1558"/>
      <c r="CJ20" s="1558"/>
      <c r="CK20" s="1558"/>
      <c r="CL20" s="1558"/>
      <c r="CM20" s="1558"/>
      <c r="CN20" s="1558"/>
      <c r="CO20" s="1558"/>
      <c r="CP20" s="1558"/>
      <c r="CQ20" s="1558"/>
      <c r="CR20" s="1558"/>
      <c r="CS20" s="1558"/>
      <c r="CT20" s="1558"/>
      <c r="CU20" s="1558"/>
      <c r="CV20" s="1558"/>
      <c r="CW20" s="1208"/>
      <c r="CX20" s="1208"/>
    </row>
    <row r="21" spans="2:102" ht="19.5" customHeight="1">
      <c r="B21" s="74"/>
      <c r="C21" s="206"/>
      <c r="D21" s="1903" t="s">
        <v>13</v>
      </c>
      <c r="E21" s="1904"/>
      <c r="F21" s="181"/>
      <c r="H21" s="900" t="s">
        <v>39</v>
      </c>
      <c r="I21" s="1910" t="s">
        <v>52</v>
      </c>
      <c r="J21" s="1911"/>
      <c r="K21" s="1910" t="s">
        <v>53</v>
      </c>
      <c r="L21" s="1911"/>
      <c r="M21" s="1910" t="s">
        <v>54</v>
      </c>
      <c r="N21" s="1911"/>
      <c r="O21" s="1910" t="s">
        <v>55</v>
      </c>
      <c r="P21" s="1911"/>
      <c r="Q21" s="1910" t="s">
        <v>56</v>
      </c>
      <c r="R21" s="1911"/>
      <c r="S21" s="1910" t="s">
        <v>57</v>
      </c>
      <c r="T21" s="1911"/>
      <c r="U21" s="1910" t="s">
        <v>58</v>
      </c>
      <c r="V21" s="1911"/>
      <c r="W21" s="1910" t="s">
        <v>128</v>
      </c>
      <c r="X21" s="1911"/>
      <c r="Y21" s="1910" t="s">
        <v>60</v>
      </c>
      <c r="Z21" s="1911"/>
      <c r="AA21" s="1910" t="s">
        <v>61</v>
      </c>
      <c r="AB21" s="1911"/>
      <c r="AC21" s="1910" t="s">
        <v>62</v>
      </c>
      <c r="AD21" s="1911"/>
      <c r="AE21" s="1910" t="s">
        <v>63</v>
      </c>
      <c r="AF21" s="1911"/>
      <c r="AG21" s="1910" t="s">
        <v>64</v>
      </c>
      <c r="AH21" s="1911"/>
      <c r="AI21" s="1910" t="s">
        <v>65</v>
      </c>
      <c r="AJ21" s="1911"/>
      <c r="AK21" s="1910" t="s">
        <v>66</v>
      </c>
      <c r="AL21" s="1911"/>
      <c r="AM21" s="1910" t="s">
        <v>67</v>
      </c>
      <c r="AN21" s="1911"/>
      <c r="AO21" s="1910" t="s">
        <v>68</v>
      </c>
      <c r="AP21" s="1911"/>
      <c r="AQ21" s="1910" t="s">
        <v>69</v>
      </c>
      <c r="AR21" s="1911"/>
      <c r="AS21" s="1907" t="s">
        <v>280</v>
      </c>
      <c r="AT21" s="1909"/>
      <c r="AU21" s="1907" t="s">
        <v>71</v>
      </c>
      <c r="AV21" s="1909"/>
      <c r="AW21" s="1907" t="s">
        <v>72</v>
      </c>
      <c r="AX21" s="1909"/>
      <c r="AY21" s="1907" t="s">
        <v>73</v>
      </c>
      <c r="AZ21" s="1909"/>
      <c r="BA21" s="1907" t="s">
        <v>74</v>
      </c>
      <c r="BB21" s="1909"/>
      <c r="BC21" s="1912" t="s">
        <v>75</v>
      </c>
      <c r="BD21" s="1913"/>
      <c r="BE21" s="1907" t="s">
        <v>76</v>
      </c>
      <c r="BF21" s="1909"/>
      <c r="BG21" s="1907" t="s">
        <v>77</v>
      </c>
      <c r="BH21" s="1909"/>
      <c r="BI21" s="1907" t="s">
        <v>78</v>
      </c>
      <c r="BJ21" s="1909"/>
      <c r="BK21" s="1907" t="s">
        <v>79</v>
      </c>
      <c r="BL21" s="1909"/>
      <c r="BM21" s="1907" t="s">
        <v>80</v>
      </c>
      <c r="BN21" s="1909"/>
      <c r="BO21" s="1907" t="s">
        <v>81</v>
      </c>
      <c r="BP21" s="1909"/>
      <c r="BQ21" s="1907" t="s">
        <v>82</v>
      </c>
      <c r="BR21" s="1909"/>
      <c r="BS21" s="1907" t="s">
        <v>83</v>
      </c>
      <c r="BT21" s="1909"/>
      <c r="BU21" s="1907" t="s">
        <v>84</v>
      </c>
      <c r="BV21" s="1909"/>
      <c r="BW21" s="1907" t="s">
        <v>85</v>
      </c>
      <c r="BX21" s="1908"/>
      <c r="BY21" s="1907" t="s">
        <v>783</v>
      </c>
      <c r="BZ21" s="1908"/>
      <c r="CA21" s="1907" t="s">
        <v>793</v>
      </c>
      <c r="CB21" s="1908"/>
      <c r="CC21" s="1907" t="s">
        <v>797</v>
      </c>
      <c r="CD21" s="1908"/>
      <c r="CE21" s="1907" t="s">
        <v>805</v>
      </c>
      <c r="CF21" s="1908"/>
      <c r="CG21" s="1907" t="s">
        <v>815</v>
      </c>
      <c r="CH21" s="1908"/>
      <c r="CI21" s="1907" t="s">
        <v>822</v>
      </c>
      <c r="CJ21" s="1908"/>
      <c r="CK21" s="1907" t="s">
        <v>835</v>
      </c>
      <c r="CL21" s="1908"/>
      <c r="CM21" s="1907" t="str">
        <f>+CM9</f>
        <v>2Q25</v>
      </c>
      <c r="CN21" s="1908"/>
      <c r="CO21" s="1907" t="str">
        <f>+CO9</f>
        <v>3Q25</v>
      </c>
      <c r="CP21" s="1908"/>
      <c r="CQ21" s="1907" t="str">
        <f>+CQ9</f>
        <v>4Q25</v>
      </c>
      <c r="CR21" s="1908"/>
      <c r="CS21" s="1907" t="str">
        <f>+CS9</f>
        <v>1Q26</v>
      </c>
      <c r="CT21" s="1908"/>
      <c r="CU21" s="1907" t="str">
        <f>+CU9</f>
        <v xml:space="preserve">2Q26(E) </v>
      </c>
      <c r="CV21" s="1908"/>
      <c r="CW21" s="1208"/>
      <c r="CX21" s="1208"/>
    </row>
    <row r="22" spans="2:102" ht="19.5" customHeight="1" thickBot="1">
      <c r="B22" s="74"/>
      <c r="D22" s="1884" t="s">
        <v>34</v>
      </c>
      <c r="E22" s="1884"/>
      <c r="F22" s="1884"/>
      <c r="H22" s="901"/>
      <c r="I22" s="842"/>
      <c r="J22" s="843" t="s">
        <v>647</v>
      </c>
      <c r="K22" s="268"/>
      <c r="L22" s="845" t="s">
        <v>648</v>
      </c>
      <c r="M22" s="842"/>
      <c r="N22" s="843" t="s">
        <v>647</v>
      </c>
      <c r="O22" s="268"/>
      <c r="P22" s="843" t="s">
        <v>647</v>
      </c>
      <c r="Q22" s="842"/>
      <c r="R22" s="843" t="s">
        <v>647</v>
      </c>
      <c r="S22" s="268"/>
      <c r="T22" s="843" t="s">
        <v>647</v>
      </c>
      <c r="U22" s="842"/>
      <c r="V22" s="843" t="s">
        <v>647</v>
      </c>
      <c r="W22" s="268"/>
      <c r="X22" s="843" t="s">
        <v>649</v>
      </c>
      <c r="Y22" s="842"/>
      <c r="Z22" s="843" t="s">
        <v>647</v>
      </c>
      <c r="AA22" s="268"/>
      <c r="AB22" s="845" t="s">
        <v>647</v>
      </c>
      <c r="AC22" s="842"/>
      <c r="AD22" s="845" t="s">
        <v>647</v>
      </c>
      <c r="AE22" s="842"/>
      <c r="AF22" s="843" t="s">
        <v>647</v>
      </c>
      <c r="AG22" s="842"/>
      <c r="AH22" s="845" t="s">
        <v>647</v>
      </c>
      <c r="AI22" s="842"/>
      <c r="AJ22" s="845" t="s">
        <v>647</v>
      </c>
      <c r="AK22" s="842"/>
      <c r="AL22" s="845" t="s">
        <v>647</v>
      </c>
      <c r="AM22" s="842"/>
      <c r="AN22" s="845" t="s">
        <v>649</v>
      </c>
      <c r="AO22" s="842"/>
      <c r="AP22" s="845" t="s">
        <v>649</v>
      </c>
      <c r="AQ22" s="842"/>
      <c r="AR22" s="845" t="s">
        <v>649</v>
      </c>
      <c r="AS22" s="846"/>
      <c r="AT22" s="847" t="s">
        <v>649</v>
      </c>
      <c r="AU22" s="846"/>
      <c r="AV22" s="847" t="s">
        <v>649</v>
      </c>
      <c r="AW22" s="846"/>
      <c r="AX22" s="847" t="s">
        <v>649</v>
      </c>
      <c r="AY22" s="846"/>
      <c r="AZ22" s="847" t="s">
        <v>649</v>
      </c>
      <c r="BA22" s="846"/>
      <c r="BB22" s="847" t="s">
        <v>649</v>
      </c>
      <c r="BC22" s="846"/>
      <c r="BD22" s="847" t="s">
        <v>649</v>
      </c>
      <c r="BE22" s="846"/>
      <c r="BF22" s="847" t="s">
        <v>649</v>
      </c>
      <c r="BG22" s="846"/>
      <c r="BH22" s="847" t="s">
        <v>649</v>
      </c>
      <c r="BI22" s="846"/>
      <c r="BJ22" s="847" t="s">
        <v>649</v>
      </c>
      <c r="BK22" s="846"/>
      <c r="BL22" s="847" t="s">
        <v>649</v>
      </c>
      <c r="BM22" s="846"/>
      <c r="BN22" s="847" t="s">
        <v>649</v>
      </c>
      <c r="BO22" s="846"/>
      <c r="BP22" s="847" t="s">
        <v>649</v>
      </c>
      <c r="BQ22" s="846"/>
      <c r="BR22" s="847" t="s">
        <v>649</v>
      </c>
      <c r="BS22" s="846"/>
      <c r="BT22" s="847" t="s">
        <v>649</v>
      </c>
      <c r="BU22" s="846"/>
      <c r="BV22" s="847" t="s">
        <v>649</v>
      </c>
      <c r="BW22" s="846"/>
      <c r="BX22" s="847" t="s">
        <v>649</v>
      </c>
      <c r="BY22" s="846"/>
      <c r="BZ22" s="847" t="s">
        <v>649</v>
      </c>
      <c r="CA22" s="846"/>
      <c r="CB22" s="847" t="s">
        <v>649</v>
      </c>
      <c r="CC22" s="846"/>
      <c r="CD22" s="847" t="s">
        <v>649</v>
      </c>
      <c r="CE22" s="846"/>
      <c r="CF22" s="847" t="s">
        <v>649</v>
      </c>
      <c r="CG22" s="846"/>
      <c r="CH22" s="847" t="s">
        <v>649</v>
      </c>
      <c r="CI22" s="846"/>
      <c r="CJ22" s="847" t="s">
        <v>649</v>
      </c>
      <c r="CK22" s="846"/>
      <c r="CL22" s="847" t="s">
        <v>649</v>
      </c>
      <c r="CM22" s="846"/>
      <c r="CN22" s="847" t="s">
        <v>649</v>
      </c>
      <c r="CO22" s="846"/>
      <c r="CP22" s="847" t="s">
        <v>649</v>
      </c>
      <c r="CQ22" s="846"/>
      <c r="CR22" s="847" t="s">
        <v>649</v>
      </c>
      <c r="CS22" s="846"/>
      <c r="CT22" s="847" t="s">
        <v>649</v>
      </c>
      <c r="CU22" s="846"/>
      <c r="CV22" s="847" t="s">
        <v>649</v>
      </c>
      <c r="CW22" s="1208"/>
      <c r="CX22" s="1208"/>
    </row>
    <row r="23" spans="2:102" ht="19.5" customHeight="1">
      <c r="B23" s="74"/>
      <c r="D23" s="1903" t="s">
        <v>631</v>
      </c>
      <c r="E23" s="1904"/>
      <c r="F23" s="181"/>
      <c r="H23" s="902" t="s">
        <v>650</v>
      </c>
      <c r="I23" s="699">
        <v>247.8</v>
      </c>
      <c r="J23" s="903">
        <v>10.9</v>
      </c>
      <c r="K23" s="193">
        <v>466.4</v>
      </c>
      <c r="L23" s="904">
        <v>10.3</v>
      </c>
      <c r="M23" s="699">
        <v>669.4</v>
      </c>
      <c r="N23" s="903">
        <v>9.9</v>
      </c>
      <c r="O23" s="83">
        <v>880</v>
      </c>
      <c r="P23" s="903">
        <v>9.6</v>
      </c>
      <c r="Q23" s="699">
        <v>246.9</v>
      </c>
      <c r="R23" s="903">
        <v>10.5</v>
      </c>
      <c r="S23" s="193">
        <v>388.4</v>
      </c>
      <c r="T23" s="905">
        <v>9.9</v>
      </c>
      <c r="U23" s="904">
        <v>664.7</v>
      </c>
      <c r="V23" s="905">
        <v>9.5</v>
      </c>
      <c r="W23" s="193">
        <v>882.7</v>
      </c>
      <c r="X23" s="905">
        <v>9.4</v>
      </c>
      <c r="Y23" s="699">
        <v>270.10000000000002</v>
      </c>
      <c r="Z23" s="903">
        <v>10.9</v>
      </c>
      <c r="AA23" s="83">
        <v>487.6</v>
      </c>
      <c r="AB23" s="699">
        <v>9.9</v>
      </c>
      <c r="AC23" s="191">
        <v>697.7</v>
      </c>
      <c r="AD23" s="191">
        <v>9.5</v>
      </c>
      <c r="AE23" s="191">
        <v>916.5</v>
      </c>
      <c r="AF23" s="906">
        <v>9.4</v>
      </c>
      <c r="AG23" s="191">
        <v>276.60000000000002</v>
      </c>
      <c r="AH23" s="191">
        <v>11</v>
      </c>
      <c r="AI23" s="191">
        <v>503.9</v>
      </c>
      <c r="AJ23" s="191">
        <v>10.199999999999999</v>
      </c>
      <c r="AK23" s="191">
        <v>705.3</v>
      </c>
      <c r="AL23" s="191">
        <v>9.6</v>
      </c>
      <c r="AM23" s="699">
        <v>931.7</v>
      </c>
      <c r="AN23" s="699">
        <v>9.5</v>
      </c>
      <c r="AO23" s="907">
        <v>303.3</v>
      </c>
      <c r="AP23" s="907">
        <v>11.7</v>
      </c>
      <c r="AQ23" s="907">
        <v>532.70000000000005</v>
      </c>
      <c r="AR23" s="907">
        <v>10.4</v>
      </c>
      <c r="AS23" s="907">
        <v>745.4</v>
      </c>
      <c r="AT23" s="907">
        <v>9.6999999999999993</v>
      </c>
      <c r="AU23" s="908">
        <v>982.8</v>
      </c>
      <c r="AV23" s="908">
        <v>9.6</v>
      </c>
      <c r="AW23" s="907">
        <v>334.62869771099997</v>
      </c>
      <c r="AX23" s="907">
        <v>12.223898918094219</v>
      </c>
      <c r="AY23" s="908">
        <v>590.91892672400002</v>
      </c>
      <c r="AZ23" s="908">
        <v>10.808824785759231</v>
      </c>
      <c r="BA23" s="908">
        <v>823.71950310500006</v>
      </c>
      <c r="BB23" s="908">
        <v>10.050515188141997</v>
      </c>
      <c r="BC23" s="908">
        <v>1073.8</v>
      </c>
      <c r="BD23" s="908">
        <v>9.8000000000000007</v>
      </c>
      <c r="BE23" s="907">
        <v>372.3</v>
      </c>
      <c r="BF23" s="907">
        <v>12.9</v>
      </c>
      <c r="BG23" s="907">
        <v>652.20000000000005</v>
      </c>
      <c r="BH23" s="907">
        <v>11.3</v>
      </c>
      <c r="BI23" s="907">
        <v>912.86213496000005</v>
      </c>
      <c r="BJ23" s="907">
        <v>10.569625651397569</v>
      </c>
      <c r="BK23" s="907">
        <v>1167.2642014989999</v>
      </c>
      <c r="BL23" s="907">
        <v>10.129188618358235</v>
      </c>
      <c r="BM23" s="856">
        <v>419.2</v>
      </c>
      <c r="BN23" s="856">
        <v>13.55640880066823</v>
      </c>
      <c r="BO23" s="856">
        <v>723.5</v>
      </c>
      <c r="BP23" s="856">
        <v>11.786648529443301</v>
      </c>
      <c r="BQ23" s="857">
        <v>1017.644842307</v>
      </c>
      <c r="BR23" s="857">
        <v>11.09023427710477</v>
      </c>
      <c r="BS23" s="857">
        <v>1292.007677824</v>
      </c>
      <c r="BT23" s="857">
        <v>10.561524765326586</v>
      </c>
      <c r="BU23" s="856">
        <v>389.20386742899996</v>
      </c>
      <c r="BV23" s="856">
        <v>12.196545726187484</v>
      </c>
      <c r="BW23" s="856">
        <v>710.68645725299996</v>
      </c>
      <c r="BX23" s="856">
        <v>11.136857091689315</v>
      </c>
      <c r="BY23" s="856">
        <v>989.69782841099993</v>
      </c>
      <c r="BZ23" s="856">
        <v>10.377633083503452</v>
      </c>
      <c r="CA23" s="857">
        <v>1248.805272371</v>
      </c>
      <c r="CB23" s="857">
        <v>9.7926903650606363</v>
      </c>
      <c r="CC23" s="856">
        <v>436.78629498599997</v>
      </c>
      <c r="CD23" s="856">
        <v>12.760805678109863</v>
      </c>
      <c r="CE23" s="857">
        <v>772.21612563200006</v>
      </c>
      <c r="CF23" s="857">
        <v>11.346553836634481</v>
      </c>
      <c r="CG23" s="857">
        <v>1060.2321566989999</v>
      </c>
      <c r="CH23" s="857">
        <v>10.451035797773972</v>
      </c>
      <c r="CI23" s="856">
        <v>1336.174709376</v>
      </c>
      <c r="CJ23" s="856">
        <v>9.8645659923439695</v>
      </c>
      <c r="CK23" s="856">
        <v>434.61492575400001</v>
      </c>
      <c r="CL23" s="856">
        <v>12.026411479802638</v>
      </c>
      <c r="CM23" s="856">
        <v>774.26334248400008</v>
      </c>
      <c r="CN23" s="856">
        <v>10.755065550690448</v>
      </c>
      <c r="CO23" s="856">
        <v>1053.1740286530001</v>
      </c>
      <c r="CP23" s="856">
        <v>9.8042533985455531</v>
      </c>
      <c r="CQ23" s="856">
        <v>1350.1565834009998</v>
      </c>
      <c r="CR23" s="856">
        <v>9.4103129577588209</v>
      </c>
      <c r="CS23" s="856">
        <v>443.10531846500004</v>
      </c>
      <c r="CT23" s="856">
        <v>11.563464991257288</v>
      </c>
      <c r="CU23" s="858">
        <v>795.014000549</v>
      </c>
      <c r="CV23" s="858">
        <v>10.375194183400211</v>
      </c>
      <c r="CW23" s="1208"/>
      <c r="CX23" s="1208"/>
    </row>
    <row r="24" spans="2:102" ht="19.5" customHeight="1">
      <c r="B24" s="74"/>
      <c r="D24" s="1903" t="s">
        <v>633</v>
      </c>
      <c r="E24" s="1904"/>
      <c r="F24" s="181"/>
      <c r="H24" s="859" t="s">
        <v>651</v>
      </c>
      <c r="I24" s="909">
        <v>1588</v>
      </c>
      <c r="J24" s="910">
        <v>70</v>
      </c>
      <c r="K24" s="911">
        <v>3172.9</v>
      </c>
      <c r="L24" s="912">
        <v>70.2</v>
      </c>
      <c r="M24" s="909">
        <v>4787.2</v>
      </c>
      <c r="N24" s="910">
        <v>70.5</v>
      </c>
      <c r="O24" s="120">
        <v>6407.6</v>
      </c>
      <c r="P24" s="910">
        <v>70.3</v>
      </c>
      <c r="Q24" s="909">
        <v>1611.9</v>
      </c>
      <c r="R24" s="910">
        <v>68.400000000000006</v>
      </c>
      <c r="S24" s="911">
        <v>2692.7</v>
      </c>
      <c r="T24" s="913">
        <v>68.900000000000006</v>
      </c>
      <c r="U24" s="912">
        <v>4864.3</v>
      </c>
      <c r="V24" s="913">
        <v>69.2</v>
      </c>
      <c r="W24" s="911">
        <v>6510.8</v>
      </c>
      <c r="X24" s="913">
        <v>69.099999999999994</v>
      </c>
      <c r="Y24" s="909">
        <v>1670.4</v>
      </c>
      <c r="Z24" s="910">
        <v>67.2</v>
      </c>
      <c r="AA24" s="120">
        <v>3341.7</v>
      </c>
      <c r="AB24" s="909">
        <v>68.099999999999994</v>
      </c>
      <c r="AC24" s="914">
        <v>5023.2</v>
      </c>
      <c r="AD24" s="914">
        <v>68.599999999999994</v>
      </c>
      <c r="AE24" s="914">
        <v>6708.7</v>
      </c>
      <c r="AF24" s="915">
        <v>69</v>
      </c>
      <c r="AG24" s="914">
        <v>1711</v>
      </c>
      <c r="AH24" s="914">
        <v>64.5</v>
      </c>
      <c r="AI24" s="914">
        <v>3424.4</v>
      </c>
      <c r="AJ24" s="914">
        <v>69.2</v>
      </c>
      <c r="AK24" s="914">
        <v>5145.3</v>
      </c>
      <c r="AL24" s="914">
        <v>69.900000000000006</v>
      </c>
      <c r="AM24" s="909">
        <v>6883.2</v>
      </c>
      <c r="AN24" s="909">
        <v>69.900000000000006</v>
      </c>
      <c r="AO24" s="916">
        <v>1749.3</v>
      </c>
      <c r="AP24" s="916">
        <v>67.3</v>
      </c>
      <c r="AQ24" s="916">
        <v>3515.7</v>
      </c>
      <c r="AR24" s="916">
        <v>68.400000000000006</v>
      </c>
      <c r="AS24" s="916">
        <v>5294.4</v>
      </c>
      <c r="AT24" s="916">
        <v>69</v>
      </c>
      <c r="AU24" s="917">
        <v>7083.3</v>
      </c>
      <c r="AV24" s="917">
        <v>69</v>
      </c>
      <c r="AW24" s="916">
        <v>1796.1014912119999</v>
      </c>
      <c r="AX24" s="916">
        <v>65.611118309331005</v>
      </c>
      <c r="AY24" s="917">
        <v>3609.9699384199998</v>
      </c>
      <c r="AZ24" s="917">
        <v>66.031955961472605</v>
      </c>
      <c r="BA24" s="917">
        <v>5437.6482307220003</v>
      </c>
      <c r="BB24" s="917">
        <v>66.346815784545655</v>
      </c>
      <c r="BC24" s="917">
        <v>7290.7</v>
      </c>
      <c r="BD24" s="917">
        <v>66.400000000000006</v>
      </c>
      <c r="BE24" s="916">
        <v>1876.8</v>
      </c>
      <c r="BF24" s="916">
        <v>64.900000000000006</v>
      </c>
      <c r="BG24" s="916">
        <v>3795.4</v>
      </c>
      <c r="BH24" s="916">
        <v>65.7</v>
      </c>
      <c r="BI24" s="916">
        <v>5727.2329166540003</v>
      </c>
      <c r="BJ24" s="916">
        <v>66.313088942008918</v>
      </c>
      <c r="BK24" s="916">
        <v>7688.1275439769997</v>
      </c>
      <c r="BL24" s="916">
        <v>66.715396492869317</v>
      </c>
      <c r="BM24" s="867">
        <v>1998.7</v>
      </c>
      <c r="BN24" s="867">
        <v>64.631261237635826</v>
      </c>
      <c r="BO24" s="867">
        <v>4018.7</v>
      </c>
      <c r="BP24" s="867">
        <v>65.471573430392041</v>
      </c>
      <c r="BQ24" s="868">
        <v>6060.0487622339997</v>
      </c>
      <c r="BR24" s="868">
        <v>66.0420587908595</v>
      </c>
      <c r="BS24" s="868">
        <v>8124.66712869</v>
      </c>
      <c r="BT24" s="868">
        <v>66.415141769291679</v>
      </c>
      <c r="BU24" s="867">
        <v>2085.7923248679999</v>
      </c>
      <c r="BV24" s="867">
        <v>65.362817778844985</v>
      </c>
      <c r="BW24" s="867">
        <v>4207.9042721140004</v>
      </c>
      <c r="BX24" s="867">
        <v>65.940230119454341</v>
      </c>
      <c r="BY24" s="867">
        <v>6363.9347199200001</v>
      </c>
      <c r="BZ24" s="867">
        <v>66.730043852609143</v>
      </c>
      <c r="CA24" s="868">
        <v>8565.2743900370006</v>
      </c>
      <c r="CB24" s="868">
        <v>67.165859921591846</v>
      </c>
      <c r="CC24" s="867">
        <v>2243.3974200869998</v>
      </c>
      <c r="CD24" s="867">
        <v>65.541338785413998</v>
      </c>
      <c r="CE24" s="868">
        <v>4535.1696398759996</v>
      </c>
      <c r="CF24" s="868">
        <v>66.637492755034529</v>
      </c>
      <c r="CG24" s="868">
        <v>6868.0058646989992</v>
      </c>
      <c r="CH24" s="868">
        <v>67.700054839657682</v>
      </c>
      <c r="CI24" s="867">
        <v>9242.4998547590003</v>
      </c>
      <c r="CJ24" s="867">
        <v>68.234527350153215</v>
      </c>
      <c r="CK24" s="867">
        <v>2430.2509573880002</v>
      </c>
      <c r="CL24" s="867">
        <v>67.248491206386973</v>
      </c>
      <c r="CM24" s="867">
        <v>4905.9828670340003</v>
      </c>
      <c r="CN24" s="867">
        <v>68.14757257683975</v>
      </c>
      <c r="CO24" s="867">
        <v>7413.7647505049999</v>
      </c>
      <c r="CP24" s="867">
        <v>69.016540736502179</v>
      </c>
      <c r="CQ24" s="867">
        <v>9956.0795067550007</v>
      </c>
      <c r="CR24" s="867">
        <v>69.391821024856284</v>
      </c>
      <c r="CS24" s="867">
        <v>2573.7740694240001</v>
      </c>
      <c r="CT24" s="867">
        <v>67.166303600892221</v>
      </c>
      <c r="CU24" s="869">
        <v>5176.9634259439999</v>
      </c>
      <c r="CV24" s="869">
        <v>67.561075386645754</v>
      </c>
      <c r="CW24" s="1208"/>
      <c r="CX24" s="1208"/>
    </row>
    <row r="25" spans="2:102" ht="19.5" customHeight="1">
      <c r="B25" s="71"/>
      <c r="C25" s="56"/>
      <c r="D25" s="235"/>
      <c r="E25" s="236"/>
      <c r="F25" s="56"/>
      <c r="H25" s="870" t="s">
        <v>652</v>
      </c>
      <c r="I25" s="699">
        <v>1469.3</v>
      </c>
      <c r="J25" s="903">
        <v>64.7</v>
      </c>
      <c r="K25" s="193">
        <v>2937</v>
      </c>
      <c r="L25" s="904">
        <v>65</v>
      </c>
      <c r="M25" s="699">
        <v>4436</v>
      </c>
      <c r="N25" s="903">
        <v>65.3</v>
      </c>
      <c r="O25" s="83">
        <v>5940.5</v>
      </c>
      <c r="P25" s="903">
        <v>65.099999999999994</v>
      </c>
      <c r="Q25" s="699">
        <v>1500.3</v>
      </c>
      <c r="R25" s="903">
        <v>63.7</v>
      </c>
      <c r="S25" s="193">
        <v>2507.6999999999998</v>
      </c>
      <c r="T25" s="905">
        <v>64.099999999999994</v>
      </c>
      <c r="U25" s="904">
        <v>4535</v>
      </c>
      <c r="V25" s="905">
        <v>64.5</v>
      </c>
      <c r="W25" s="193">
        <v>6072.7</v>
      </c>
      <c r="X25" s="905">
        <v>64.400000000000006</v>
      </c>
      <c r="Y25" s="699">
        <v>1565.7</v>
      </c>
      <c r="Z25" s="903">
        <v>63</v>
      </c>
      <c r="AA25" s="83">
        <v>3134.2</v>
      </c>
      <c r="AB25" s="699">
        <v>63.9</v>
      </c>
      <c r="AC25" s="191">
        <v>4714</v>
      </c>
      <c r="AD25" s="191">
        <v>64.400000000000006</v>
      </c>
      <c r="AE25" s="191">
        <v>6298.1</v>
      </c>
      <c r="AF25" s="906">
        <v>64.8</v>
      </c>
      <c r="AG25" s="191">
        <v>1614.1</v>
      </c>
      <c r="AH25" s="191">
        <v>3.9</v>
      </c>
      <c r="AI25" s="191">
        <v>3233.4</v>
      </c>
      <c r="AJ25" s="191">
        <v>65.400000000000006</v>
      </c>
      <c r="AK25" s="191">
        <v>4862.3</v>
      </c>
      <c r="AL25" s="191">
        <v>66.099999999999994</v>
      </c>
      <c r="AM25" s="699">
        <v>6508.5</v>
      </c>
      <c r="AN25" s="699">
        <v>66.099999999999994</v>
      </c>
      <c r="AO25" s="907">
        <v>1661.7</v>
      </c>
      <c r="AP25" s="907">
        <v>64</v>
      </c>
      <c r="AQ25" s="907">
        <v>3343</v>
      </c>
      <c r="AR25" s="907">
        <v>65.099999999999994</v>
      </c>
      <c r="AS25" s="907">
        <v>5039.8</v>
      </c>
      <c r="AT25" s="907">
        <v>65.7</v>
      </c>
      <c r="AU25" s="908">
        <v>6750</v>
      </c>
      <c r="AV25" s="908">
        <v>65.7</v>
      </c>
      <c r="AW25" s="907">
        <v>1723.5535210510002</v>
      </c>
      <c r="AX25" s="907">
        <v>62.960959909805837</v>
      </c>
      <c r="AY25" s="908">
        <v>3468.2790936199999</v>
      </c>
      <c r="AZ25" s="908">
        <v>63.44021038364864</v>
      </c>
      <c r="BA25" s="908">
        <v>5229.6481961110003</v>
      </c>
      <c r="BB25" s="908">
        <v>63.808928191606817</v>
      </c>
      <c r="BC25" s="908">
        <v>7017.5</v>
      </c>
      <c r="BD25" s="908">
        <v>63.9</v>
      </c>
      <c r="BE25" s="907">
        <v>1817.8</v>
      </c>
      <c r="BF25" s="907">
        <v>62.9</v>
      </c>
      <c r="BG25" s="907">
        <v>3681.4</v>
      </c>
      <c r="BH25" s="907">
        <v>63.7</v>
      </c>
      <c r="BI25" s="907">
        <v>5561.3535562420002</v>
      </c>
      <c r="BJ25" s="907">
        <v>64.392445423450752</v>
      </c>
      <c r="BK25" s="907">
        <v>7472.6262894339998</v>
      </c>
      <c r="BL25" s="907">
        <v>64.845337553380162</v>
      </c>
      <c r="BM25" s="878">
        <v>1954.6</v>
      </c>
      <c r="BN25" s="878">
        <v>63.204289660390977</v>
      </c>
      <c r="BO25" s="878">
        <v>3933.7</v>
      </c>
      <c r="BP25" s="878">
        <v>64.086652795439051</v>
      </c>
      <c r="BQ25" s="879">
        <v>5936.4832566550003</v>
      </c>
      <c r="BR25" s="879">
        <v>64.695449101045341</v>
      </c>
      <c r="BS25" s="879">
        <v>7963.3568003890005</v>
      </c>
      <c r="BT25" s="879">
        <v>65.096509491406678</v>
      </c>
      <c r="BU25" s="878">
        <v>2051.0952305729998</v>
      </c>
      <c r="BV25" s="878">
        <v>64.275509217575333</v>
      </c>
      <c r="BW25" s="878">
        <v>4139.9155426980005</v>
      </c>
      <c r="BX25" s="878">
        <v>64.87480843366869</v>
      </c>
      <c r="BY25" s="878">
        <v>6263.7346994529998</v>
      </c>
      <c r="BZ25" s="878">
        <v>65.679380693091488</v>
      </c>
      <c r="CA25" s="879">
        <v>8432.3783009530016</v>
      </c>
      <c r="CB25" s="879">
        <v>66.123735676987849</v>
      </c>
      <c r="CC25" s="878">
        <v>2213.7302270280002</v>
      </c>
      <c r="CD25" s="878">
        <v>64.674605350810708</v>
      </c>
      <c r="CE25" s="879">
        <v>4477.4109956350003</v>
      </c>
      <c r="CF25" s="879">
        <v>65.788816400503407</v>
      </c>
      <c r="CG25" s="879">
        <v>6783.3988303100004</v>
      </c>
      <c r="CH25" s="879">
        <v>66.866057172678822</v>
      </c>
      <c r="CI25" s="878">
        <v>9131.2931051920004</v>
      </c>
      <c r="CJ25" s="878">
        <v>67.413522198506513</v>
      </c>
      <c r="CK25" s="878">
        <v>2406.2829921840002</v>
      </c>
      <c r="CL25" s="878">
        <v>66.585263611575712</v>
      </c>
      <c r="CM25" s="878">
        <v>4858.7999500650003</v>
      </c>
      <c r="CN25" s="878">
        <v>67.492168482353819</v>
      </c>
      <c r="CO25" s="878">
        <v>7343.8081895639998</v>
      </c>
      <c r="CP25" s="878">
        <v>68.365298081730685</v>
      </c>
      <c r="CQ25" s="878">
        <v>9862.927990831</v>
      </c>
      <c r="CR25" s="878">
        <v>68.74257416852025</v>
      </c>
      <c r="CS25" s="878">
        <v>2552.5859970769998</v>
      </c>
      <c r="CT25" s="878">
        <v>66.613370646565443</v>
      </c>
      <c r="CU25" s="880">
        <v>5135.7651958699998</v>
      </c>
      <c r="CV25" s="880">
        <v>67.023424934282687</v>
      </c>
      <c r="CW25" s="1208"/>
      <c r="CX25" s="1208"/>
    </row>
    <row r="26" spans="2:102" ht="19.5" customHeight="1">
      <c r="B26" s="245"/>
      <c r="C26" s="1875" t="s">
        <v>17</v>
      </c>
      <c r="D26" s="1875"/>
      <c r="E26" s="1890"/>
      <c r="F26" s="75"/>
      <c r="H26" s="918" t="s">
        <v>653</v>
      </c>
      <c r="I26" s="919">
        <v>118.7</v>
      </c>
      <c r="J26" s="920">
        <v>5.2</v>
      </c>
      <c r="K26" s="921">
        <v>235.9</v>
      </c>
      <c r="L26" s="922">
        <v>5.2</v>
      </c>
      <c r="M26" s="919">
        <v>351.2</v>
      </c>
      <c r="N26" s="920">
        <v>5.2</v>
      </c>
      <c r="O26" s="96">
        <v>467.1</v>
      </c>
      <c r="P26" s="920">
        <v>5.0999999999999996</v>
      </c>
      <c r="Q26" s="919">
        <v>111.6</v>
      </c>
      <c r="R26" s="920">
        <v>4.7</v>
      </c>
      <c r="S26" s="921">
        <v>184.9</v>
      </c>
      <c r="T26" s="923">
        <v>4.7</v>
      </c>
      <c r="U26" s="922">
        <v>329.3</v>
      </c>
      <c r="V26" s="923">
        <v>4.7</v>
      </c>
      <c r="W26" s="921">
        <v>438.2</v>
      </c>
      <c r="X26" s="923">
        <v>4.5999999999999996</v>
      </c>
      <c r="Y26" s="919">
        <v>104.7</v>
      </c>
      <c r="Z26" s="920">
        <v>4.2</v>
      </c>
      <c r="AA26" s="96">
        <v>207.6</v>
      </c>
      <c r="AB26" s="919">
        <v>4.2</v>
      </c>
      <c r="AC26" s="924">
        <v>309.2</v>
      </c>
      <c r="AD26" s="924">
        <v>4.2</v>
      </c>
      <c r="AE26" s="924">
        <v>410.6</v>
      </c>
      <c r="AF26" s="925">
        <v>4.2</v>
      </c>
      <c r="AG26" s="924">
        <v>96.9</v>
      </c>
      <c r="AH26" s="924">
        <v>68.3</v>
      </c>
      <c r="AI26" s="924">
        <v>191</v>
      </c>
      <c r="AJ26" s="924">
        <v>3.9</v>
      </c>
      <c r="AK26" s="924">
        <v>283</v>
      </c>
      <c r="AL26" s="924">
        <v>3.8</v>
      </c>
      <c r="AM26" s="919">
        <v>374.7</v>
      </c>
      <c r="AN26" s="919">
        <v>3.8</v>
      </c>
      <c r="AO26" s="926">
        <v>87.5</v>
      </c>
      <c r="AP26" s="926">
        <v>3.4</v>
      </c>
      <c r="AQ26" s="926">
        <v>172.7</v>
      </c>
      <c r="AR26" s="926">
        <v>3.4</v>
      </c>
      <c r="AS26" s="926">
        <v>254.6</v>
      </c>
      <c r="AT26" s="926">
        <v>3.3</v>
      </c>
      <c r="AU26" s="927">
        <v>333.3</v>
      </c>
      <c r="AV26" s="927">
        <v>3.2</v>
      </c>
      <c r="AW26" s="926">
        <v>72.547970161000009</v>
      </c>
      <c r="AX26" s="926">
        <v>2.6501583995251825</v>
      </c>
      <c r="AY26" s="927">
        <v>141.69084480000001</v>
      </c>
      <c r="AZ26" s="927">
        <v>2.5917455778239544</v>
      </c>
      <c r="BA26" s="927">
        <v>208.00003461100002</v>
      </c>
      <c r="BB26" s="927">
        <v>2.5378875929388287</v>
      </c>
      <c r="BC26" s="927">
        <v>273.3</v>
      </c>
      <c r="BD26" s="927">
        <v>2.5</v>
      </c>
      <c r="BE26" s="926">
        <v>59</v>
      </c>
      <c r="BF26" s="926">
        <v>2</v>
      </c>
      <c r="BG26" s="926">
        <v>114</v>
      </c>
      <c r="BH26" s="926">
        <v>2</v>
      </c>
      <c r="BI26" s="926">
        <v>165.87936041200001</v>
      </c>
      <c r="BJ26" s="926">
        <v>1.9206435185581701</v>
      </c>
      <c r="BK26" s="926">
        <v>215.50125454299999</v>
      </c>
      <c r="BL26" s="926">
        <v>1.870058939489156</v>
      </c>
      <c r="BM26" s="878">
        <v>44.1</v>
      </c>
      <c r="BN26" s="878">
        <v>1.4269715772448546</v>
      </c>
      <c r="BO26" s="878">
        <v>85</v>
      </c>
      <c r="BP26" s="878">
        <v>1.384920634952987</v>
      </c>
      <c r="BQ26" s="879">
        <v>123.565505579</v>
      </c>
      <c r="BR26" s="879">
        <v>1.3466096898141575</v>
      </c>
      <c r="BS26" s="879">
        <v>161.310328301</v>
      </c>
      <c r="BT26" s="879">
        <v>1.3186322778850028</v>
      </c>
      <c r="BU26" s="878">
        <v>34.697094294999999</v>
      </c>
      <c r="BV26" s="878">
        <v>1.0873085612696418</v>
      </c>
      <c r="BW26" s="878">
        <v>67.988729415999998</v>
      </c>
      <c r="BX26" s="878">
        <v>1.0654216857856542</v>
      </c>
      <c r="BY26" s="878">
        <v>100.200020467</v>
      </c>
      <c r="BZ26" s="878">
        <v>1.0506631595176541</v>
      </c>
      <c r="CA26" s="879">
        <v>132.89608908400001</v>
      </c>
      <c r="CB26" s="879">
        <v>1.0421242446040047</v>
      </c>
      <c r="CC26" s="878">
        <v>29.667193059000002</v>
      </c>
      <c r="CD26" s="878">
        <v>0.86673343460330643</v>
      </c>
      <c r="CE26" s="879">
        <v>57.758644240999999</v>
      </c>
      <c r="CF26" s="879">
        <v>0.84867635453113732</v>
      </c>
      <c r="CG26" s="879">
        <v>84.607034388999992</v>
      </c>
      <c r="CH26" s="879">
        <v>0.83399766697886124</v>
      </c>
      <c r="CI26" s="878">
        <v>111.206749567</v>
      </c>
      <c r="CJ26" s="878">
        <v>0.8210051516467094</v>
      </c>
      <c r="CK26" s="878">
        <v>23.967965203999999</v>
      </c>
      <c r="CL26" s="878">
        <v>0.66322759481125082</v>
      </c>
      <c r="CM26" s="878">
        <v>47.182916968999997</v>
      </c>
      <c r="CN26" s="878">
        <v>0.65540409448593528</v>
      </c>
      <c r="CO26" s="878">
        <v>69.956560941000006</v>
      </c>
      <c r="CP26" s="878">
        <v>0.6512426547714838</v>
      </c>
      <c r="CQ26" s="878">
        <v>93.151515924000009</v>
      </c>
      <c r="CR26" s="878">
        <v>0.64924685633603019</v>
      </c>
      <c r="CS26" s="878">
        <v>21.188072347000002</v>
      </c>
      <c r="CT26" s="878">
        <v>0.55293295432677991</v>
      </c>
      <c r="CU26" s="880">
        <v>41.198230074000001</v>
      </c>
      <c r="CV26" s="880">
        <v>0.53765045236307585</v>
      </c>
      <c r="CW26" s="1208"/>
      <c r="CX26" s="1208"/>
    </row>
    <row r="27" spans="2:102" ht="19.5" customHeight="1">
      <c r="B27" s="245"/>
      <c r="C27" s="56"/>
      <c r="D27" s="235"/>
      <c r="E27" s="283"/>
      <c r="F27" s="56"/>
      <c r="H27" s="902" t="s">
        <v>654</v>
      </c>
      <c r="I27" s="699">
        <v>433.8</v>
      </c>
      <c r="J27" s="903">
        <v>19.100000000000001</v>
      </c>
      <c r="K27" s="193">
        <v>882.1</v>
      </c>
      <c r="L27" s="904">
        <v>19.5</v>
      </c>
      <c r="M27" s="699">
        <v>1336.6</v>
      </c>
      <c r="N27" s="903">
        <v>19.7</v>
      </c>
      <c r="O27" s="83">
        <v>1831.8</v>
      </c>
      <c r="P27" s="903">
        <v>20.100000000000001</v>
      </c>
      <c r="Q27" s="699">
        <v>497</v>
      </c>
      <c r="R27" s="903">
        <v>21.1</v>
      </c>
      <c r="S27" s="193">
        <v>829.9</v>
      </c>
      <c r="T27" s="905">
        <v>21.2</v>
      </c>
      <c r="U27" s="904">
        <v>1503.9</v>
      </c>
      <c r="V27" s="905">
        <v>21.4</v>
      </c>
      <c r="W27" s="193">
        <v>2031</v>
      </c>
      <c r="X27" s="905">
        <v>21.5</v>
      </c>
      <c r="Y27" s="699">
        <v>546.70000000000005</v>
      </c>
      <c r="Z27" s="903">
        <v>22</v>
      </c>
      <c r="AA27" s="83">
        <v>1077.3</v>
      </c>
      <c r="AB27" s="699">
        <v>22</v>
      </c>
      <c r="AC27" s="191">
        <v>1602.7</v>
      </c>
      <c r="AD27" s="191">
        <v>21.9</v>
      </c>
      <c r="AE27" s="191">
        <v>2098.5</v>
      </c>
      <c r="AF27" s="906">
        <v>21.6</v>
      </c>
      <c r="AG27" s="191">
        <v>516</v>
      </c>
      <c r="AH27" s="191">
        <v>20.6</v>
      </c>
      <c r="AI27" s="191">
        <v>1017</v>
      </c>
      <c r="AJ27" s="191">
        <v>20.6</v>
      </c>
      <c r="AK27" s="191">
        <v>1506.3</v>
      </c>
      <c r="AL27" s="191">
        <v>20.5</v>
      </c>
      <c r="AM27" s="699">
        <v>2035.3</v>
      </c>
      <c r="AN27" s="699">
        <v>20.7</v>
      </c>
      <c r="AO27" s="907">
        <v>545.9</v>
      </c>
      <c r="AP27" s="907">
        <v>21</v>
      </c>
      <c r="AQ27" s="907">
        <v>1089.9000000000001</v>
      </c>
      <c r="AR27" s="907">
        <v>21.2</v>
      </c>
      <c r="AS27" s="907">
        <v>1628.9</v>
      </c>
      <c r="AT27" s="907">
        <v>21.2</v>
      </c>
      <c r="AU27" s="908">
        <v>2206.6999999999998</v>
      </c>
      <c r="AV27" s="908">
        <v>21.5</v>
      </c>
      <c r="AW27" s="907">
        <v>606.76543299899993</v>
      </c>
      <c r="AX27" s="907">
        <v>22.164982772574774</v>
      </c>
      <c r="AY27" s="908">
        <v>1266.115535765</v>
      </c>
      <c r="AZ27" s="908">
        <v>23.159219252768164</v>
      </c>
      <c r="BA27" s="908">
        <v>1934.4260905220001</v>
      </c>
      <c r="BB27" s="908">
        <v>23.602669027312352</v>
      </c>
      <c r="BC27" s="908">
        <v>2610.6</v>
      </c>
      <c r="BD27" s="908">
        <v>23.8</v>
      </c>
      <c r="BE27" s="907">
        <v>641.9</v>
      </c>
      <c r="BF27" s="907">
        <v>22.2</v>
      </c>
      <c r="BG27" s="907">
        <v>1332.2</v>
      </c>
      <c r="BH27" s="907">
        <v>23</v>
      </c>
      <c r="BI27" s="907">
        <v>1996.5602573589999</v>
      </c>
      <c r="BJ27" s="907">
        <v>23.117285406593524</v>
      </c>
      <c r="BK27" s="907">
        <v>2668.3763022770004</v>
      </c>
      <c r="BL27" s="907">
        <v>23.155414888772448</v>
      </c>
      <c r="BM27" s="867">
        <v>674.5</v>
      </c>
      <c r="BN27" s="867">
        <v>21.812329961695951</v>
      </c>
      <c r="BO27" s="867">
        <v>1395.9</v>
      </c>
      <c r="BP27" s="867">
        <v>22.741778040164668</v>
      </c>
      <c r="BQ27" s="868">
        <v>2098.3509845969998</v>
      </c>
      <c r="BR27" s="868">
        <v>22.86770693203573</v>
      </c>
      <c r="BS27" s="868">
        <v>2816.4800317500003</v>
      </c>
      <c r="BT27" s="868">
        <v>23.023333465381736</v>
      </c>
      <c r="BU27" s="867">
        <v>716.10296123900002</v>
      </c>
      <c r="BV27" s="867">
        <v>22.440636494967546</v>
      </c>
      <c r="BW27" s="867">
        <v>1462.8008194510001</v>
      </c>
      <c r="BX27" s="867">
        <v>22.922912788856358</v>
      </c>
      <c r="BY27" s="867">
        <v>2183.2032642999998</v>
      </c>
      <c r="BZ27" s="867">
        <v>22.892323063887403</v>
      </c>
      <c r="CA27" s="868">
        <v>2938.343071457</v>
      </c>
      <c r="CB27" s="868">
        <v>23.041449713347511</v>
      </c>
      <c r="CC27" s="867">
        <v>742.69024762100003</v>
      </c>
      <c r="CD27" s="867">
        <v>21.697855536476133</v>
      </c>
      <c r="CE27" s="868">
        <v>1498.3469419750002</v>
      </c>
      <c r="CF27" s="868">
        <v>22.015953408330983</v>
      </c>
      <c r="CG27" s="868">
        <v>2216.518701422</v>
      </c>
      <c r="CH27" s="868">
        <v>21.848909362568335</v>
      </c>
      <c r="CI27" s="867">
        <v>2966.5205353050001</v>
      </c>
      <c r="CJ27" s="867">
        <v>21.900906657502816</v>
      </c>
      <c r="CK27" s="867">
        <v>748.97126590200003</v>
      </c>
      <c r="CL27" s="867">
        <v>20.725097313810391</v>
      </c>
      <c r="CM27" s="867">
        <v>1518.8111912459999</v>
      </c>
      <c r="CN27" s="867">
        <v>21.097361872469804</v>
      </c>
      <c r="CO27" s="867">
        <v>2275.0727319809998</v>
      </c>
      <c r="CP27" s="867">
        <v>21.179205864952277</v>
      </c>
      <c r="CQ27" s="867">
        <v>3041.390704634</v>
      </c>
      <c r="CR27" s="867">
        <v>21.197866017384904</v>
      </c>
      <c r="CS27" s="867">
        <v>815.0630169179999</v>
      </c>
      <c r="CT27" s="867">
        <v>21.270231407850492</v>
      </c>
      <c r="CU27" s="869">
        <v>1690.664703338</v>
      </c>
      <c r="CV27" s="869">
        <v>22.063730429954028</v>
      </c>
      <c r="CW27" s="1208"/>
      <c r="CX27" s="1208"/>
    </row>
    <row r="28" spans="2:102" ht="19.5" customHeight="1" thickBot="1">
      <c r="B28" s="245"/>
      <c r="C28" s="1873" t="s">
        <v>8</v>
      </c>
      <c r="D28" s="1873"/>
      <c r="E28" s="1874"/>
      <c r="F28" s="75"/>
      <c r="H28" s="881" t="s">
        <v>655</v>
      </c>
      <c r="I28" s="928">
        <v>2269.5</v>
      </c>
      <c r="J28" s="929">
        <v>100</v>
      </c>
      <c r="K28" s="930">
        <v>4521.3999999999996</v>
      </c>
      <c r="L28" s="931">
        <v>100</v>
      </c>
      <c r="M28" s="928">
        <v>6793.2</v>
      </c>
      <c r="N28" s="929">
        <v>100</v>
      </c>
      <c r="O28" s="932">
        <v>9119.4</v>
      </c>
      <c r="P28" s="929">
        <v>100</v>
      </c>
      <c r="Q28" s="928">
        <v>2355.8000000000002</v>
      </c>
      <c r="R28" s="929">
        <v>100</v>
      </c>
      <c r="S28" s="930">
        <v>3910.9</v>
      </c>
      <c r="T28" s="933">
        <v>100</v>
      </c>
      <c r="U28" s="931">
        <v>7032.9</v>
      </c>
      <c r="V28" s="933">
        <v>100</v>
      </c>
      <c r="W28" s="930">
        <v>9424.5</v>
      </c>
      <c r="X28" s="933">
        <v>100</v>
      </c>
      <c r="Y28" s="928">
        <v>2487.1999999999998</v>
      </c>
      <c r="Z28" s="929">
        <v>100</v>
      </c>
      <c r="AA28" s="932">
        <v>4906.7</v>
      </c>
      <c r="AB28" s="928">
        <v>100</v>
      </c>
      <c r="AC28" s="934">
        <v>7323.6</v>
      </c>
      <c r="AD28" s="934">
        <v>100</v>
      </c>
      <c r="AE28" s="934">
        <v>9723.7000000000007</v>
      </c>
      <c r="AF28" s="935">
        <v>100</v>
      </c>
      <c r="AG28" s="934">
        <v>2503.6</v>
      </c>
      <c r="AH28" s="934">
        <v>100</v>
      </c>
      <c r="AI28" s="934">
        <v>4945.3</v>
      </c>
      <c r="AJ28" s="934">
        <v>100</v>
      </c>
      <c r="AK28" s="934">
        <v>7356.9</v>
      </c>
      <c r="AL28" s="934">
        <v>100</v>
      </c>
      <c r="AM28" s="928">
        <v>9850.2000000000007</v>
      </c>
      <c r="AN28" s="928">
        <v>100</v>
      </c>
      <c r="AO28" s="936">
        <v>2598.5</v>
      </c>
      <c r="AP28" s="936">
        <v>100</v>
      </c>
      <c r="AQ28" s="936">
        <v>5138.3999999999996</v>
      </c>
      <c r="AR28" s="936">
        <v>100</v>
      </c>
      <c r="AS28" s="936">
        <v>7668.7</v>
      </c>
      <c r="AT28" s="936">
        <v>100</v>
      </c>
      <c r="AU28" s="937">
        <v>10272.799999999999</v>
      </c>
      <c r="AV28" s="937">
        <v>100</v>
      </c>
      <c r="AW28" s="936">
        <v>2737.4956219219998</v>
      </c>
      <c r="AX28" s="936">
        <v>100</v>
      </c>
      <c r="AY28" s="937">
        <v>5467.0044009089997</v>
      </c>
      <c r="AZ28" s="937">
        <v>100</v>
      </c>
      <c r="BA28" s="937">
        <v>8195.7938243490007</v>
      </c>
      <c r="BB28" s="937">
        <v>100</v>
      </c>
      <c r="BC28" s="937">
        <v>10975.1</v>
      </c>
      <c r="BD28" s="937">
        <v>100</v>
      </c>
      <c r="BE28" s="936">
        <v>2891</v>
      </c>
      <c r="BF28" s="936">
        <v>100</v>
      </c>
      <c r="BG28" s="936">
        <v>5779.8</v>
      </c>
      <c r="BH28" s="936">
        <v>100</v>
      </c>
      <c r="BI28" s="936">
        <v>8636.6553089729987</v>
      </c>
      <c r="BJ28" s="936">
        <v>100</v>
      </c>
      <c r="BK28" s="936">
        <v>11523.768047753001</v>
      </c>
      <c r="BL28" s="936">
        <v>100</v>
      </c>
      <c r="BM28" s="889">
        <v>3092.4</v>
      </c>
      <c r="BN28" s="889">
        <v>100</v>
      </c>
      <c r="BO28" s="889">
        <v>6138.1</v>
      </c>
      <c r="BP28" s="889">
        <v>100</v>
      </c>
      <c r="BQ28" s="890">
        <v>9176.0445891379986</v>
      </c>
      <c r="BR28" s="890">
        <v>100</v>
      </c>
      <c r="BS28" s="890">
        <v>12233.154838263999</v>
      </c>
      <c r="BT28" s="890">
        <v>100</v>
      </c>
      <c r="BU28" s="889">
        <v>3191.0991535359999</v>
      </c>
      <c r="BV28" s="889">
        <v>100</v>
      </c>
      <c r="BW28" s="889">
        <v>6381.391548818</v>
      </c>
      <c r="BX28" s="889">
        <v>100</v>
      </c>
      <c r="BY28" s="889">
        <v>9536.8358126309995</v>
      </c>
      <c r="BZ28" s="889">
        <v>100</v>
      </c>
      <c r="CA28" s="890">
        <v>12752.422733865</v>
      </c>
      <c r="CB28" s="890">
        <v>100</v>
      </c>
      <c r="CC28" s="889">
        <v>3422.8739626940001</v>
      </c>
      <c r="CD28" s="889">
        <v>100</v>
      </c>
      <c r="CE28" s="890">
        <v>6805.732707483</v>
      </c>
      <c r="CF28" s="890">
        <v>100</v>
      </c>
      <c r="CG28" s="890">
        <v>10144.756722820001</v>
      </c>
      <c r="CH28" s="890">
        <v>100</v>
      </c>
      <c r="CI28" s="889">
        <v>13545.195099439999</v>
      </c>
      <c r="CJ28" s="889">
        <v>100</v>
      </c>
      <c r="CK28" s="889">
        <v>3613.8371490439999</v>
      </c>
      <c r="CL28" s="889">
        <v>100</v>
      </c>
      <c r="CM28" s="889">
        <v>7199.0574007639998</v>
      </c>
      <c r="CN28" s="889">
        <v>100</v>
      </c>
      <c r="CO28" s="889">
        <v>10742.011511139001</v>
      </c>
      <c r="CP28" s="889">
        <v>100</v>
      </c>
      <c r="CQ28" s="889">
        <v>14347.62679479</v>
      </c>
      <c r="CR28" s="889">
        <v>100</v>
      </c>
      <c r="CS28" s="889">
        <v>3831.942404807</v>
      </c>
      <c r="CT28" s="889">
        <v>100</v>
      </c>
      <c r="CU28" s="891">
        <v>7662.6421298310006</v>
      </c>
      <c r="CV28" s="891">
        <v>100</v>
      </c>
      <c r="CW28" s="1208"/>
      <c r="CX28" s="1208"/>
    </row>
    <row r="29" spans="2:102" ht="19.5" customHeight="1">
      <c r="B29" s="245"/>
      <c r="C29" s="227"/>
      <c r="D29" s="227"/>
      <c r="E29" s="273"/>
      <c r="F29" s="56"/>
      <c r="H29" s="892" t="s">
        <v>656</v>
      </c>
      <c r="I29" s="728"/>
      <c r="J29" s="728"/>
      <c r="K29" s="728"/>
      <c r="L29" s="728"/>
      <c r="M29" s="728"/>
      <c r="N29" s="728"/>
      <c r="O29" s="728"/>
      <c r="P29" s="728"/>
      <c r="Q29" s="728"/>
      <c r="R29" s="728"/>
      <c r="S29" s="728"/>
      <c r="T29" s="728"/>
      <c r="U29" s="728"/>
      <c r="V29" s="728"/>
      <c r="W29" s="728"/>
      <c r="X29" s="728"/>
      <c r="Y29" s="728"/>
      <c r="Z29" s="728"/>
      <c r="AA29" s="728"/>
      <c r="AB29" s="728"/>
      <c r="AC29" s="728"/>
      <c r="AD29" s="728"/>
      <c r="AE29" s="728"/>
      <c r="AF29" s="728"/>
      <c r="AG29" s="728"/>
      <c r="AH29" s="728"/>
      <c r="AI29" s="728"/>
      <c r="AJ29" s="728"/>
      <c r="AK29" s="728"/>
      <c r="AL29" s="728"/>
      <c r="AM29" s="728"/>
      <c r="AN29" s="728"/>
      <c r="AO29" s="728"/>
      <c r="AP29" s="728"/>
      <c r="CC29" s="1482"/>
      <c r="CD29" s="1482"/>
    </row>
    <row r="30" spans="2:102" ht="19.5" customHeight="1">
      <c r="B30" s="245"/>
      <c r="C30" s="1875" t="s">
        <v>25</v>
      </c>
      <c r="D30" s="1875"/>
      <c r="E30" s="1890"/>
      <c r="F30" s="56"/>
      <c r="I30" s="327"/>
      <c r="J30" s="327"/>
      <c r="K30" s="327"/>
      <c r="L30" s="327"/>
      <c r="M30" s="327"/>
      <c r="N30" s="327"/>
      <c r="O30" s="327"/>
      <c r="P30" s="327"/>
      <c r="Q30" s="327"/>
      <c r="R30" s="327"/>
      <c r="S30" s="327"/>
      <c r="T30" s="327"/>
      <c r="U30" s="327"/>
      <c r="V30" s="327"/>
      <c r="W30" s="327"/>
      <c r="X30" s="327"/>
      <c r="Y30" s="327"/>
      <c r="Z30" s="327"/>
      <c r="AA30" s="327"/>
      <c r="AB30" s="327"/>
      <c r="AC30" s="327"/>
      <c r="AD30" s="327"/>
      <c r="AE30" s="327"/>
      <c r="AF30" s="327"/>
      <c r="AG30" s="327"/>
      <c r="AH30" s="327"/>
      <c r="AI30" s="327"/>
      <c r="AJ30" s="327"/>
      <c r="AK30" s="327"/>
      <c r="AL30" s="327"/>
      <c r="AM30" s="327"/>
      <c r="AN30" s="327"/>
      <c r="AO30" s="327"/>
      <c r="AP30" s="327"/>
      <c r="CC30" s="1482"/>
      <c r="CD30" s="1482"/>
    </row>
    <row r="31" spans="2:102" ht="19.5" customHeight="1">
      <c r="B31" s="245"/>
      <c r="C31" s="235"/>
      <c r="D31" s="235"/>
      <c r="E31" s="283"/>
      <c r="F31" s="56"/>
      <c r="H31" s="416"/>
      <c r="I31" s="938"/>
      <c r="J31" s="938"/>
      <c r="K31" s="938"/>
      <c r="L31" s="938"/>
      <c r="M31" s="938"/>
      <c r="N31" s="938"/>
      <c r="O31" s="938"/>
      <c r="P31" s="938"/>
      <c r="R31" s="938"/>
      <c r="S31" s="938"/>
      <c r="T31" s="938"/>
      <c r="U31" s="938"/>
      <c r="V31" s="938"/>
      <c r="W31" s="938"/>
      <c r="X31" s="938"/>
      <c r="Y31" s="938"/>
      <c r="Z31" s="938"/>
      <c r="AA31" s="939"/>
      <c r="AB31" s="940"/>
      <c r="AC31" s="940"/>
      <c r="AD31" s="940"/>
      <c r="AE31" s="940"/>
      <c r="AF31" s="940"/>
      <c r="AG31" s="939"/>
      <c r="AH31" s="940"/>
      <c r="AI31" s="939"/>
      <c r="AJ31" s="940"/>
      <c r="AK31" s="940"/>
      <c r="AL31" s="940"/>
      <c r="AM31" s="940"/>
      <c r="AN31" s="940"/>
      <c r="AO31" s="940"/>
      <c r="AP31" s="940"/>
    </row>
    <row r="32" spans="2:102" ht="19.5" customHeight="1">
      <c r="B32" s="245"/>
      <c r="C32" s="1875" t="s">
        <v>32</v>
      </c>
      <c r="D32" s="1875"/>
      <c r="E32" s="1890"/>
      <c r="H32" s="625"/>
      <c r="I32" s="625"/>
      <c r="J32" s="941"/>
      <c r="K32" s="941"/>
      <c r="L32" s="941"/>
      <c r="M32" s="941"/>
      <c r="N32" s="941"/>
      <c r="O32" s="941"/>
      <c r="P32" s="941"/>
      <c r="Q32" s="941"/>
      <c r="R32" s="941"/>
      <c r="S32" s="942"/>
      <c r="T32" s="941"/>
      <c r="U32" s="941"/>
      <c r="V32" s="941"/>
      <c r="W32" s="941"/>
      <c r="X32" s="938"/>
      <c r="Y32" s="938"/>
      <c r="Z32" s="938"/>
      <c r="AA32" s="943"/>
      <c r="AB32" s="944"/>
      <c r="AC32" s="944"/>
      <c r="AD32" s="944"/>
      <c r="AE32" s="944"/>
      <c r="AF32" s="944"/>
      <c r="AG32" s="943"/>
      <c r="AH32" s="944"/>
      <c r="AI32" s="943"/>
      <c r="AJ32" s="944"/>
      <c r="AK32" s="944"/>
      <c r="AL32" s="944"/>
      <c r="AM32" s="944"/>
      <c r="AN32" s="944"/>
      <c r="AO32" s="944"/>
      <c r="AP32" s="944"/>
    </row>
    <row r="33" spans="1:42" ht="19.5" customHeight="1" thickBot="1">
      <c r="B33" s="296"/>
      <c r="C33" s="297"/>
      <c r="D33" s="297"/>
      <c r="E33" s="298"/>
      <c r="H33" s="415"/>
      <c r="I33" s="945"/>
      <c r="J33" s="945"/>
      <c r="K33" s="945"/>
      <c r="L33" s="945"/>
      <c r="M33" s="946"/>
      <c r="N33" s="946"/>
      <c r="O33" s="938"/>
      <c r="P33" s="938"/>
      <c r="Q33" s="945"/>
      <c r="R33" s="945"/>
      <c r="S33" s="938"/>
      <c r="T33" s="938"/>
      <c r="U33" s="938"/>
      <c r="V33" s="938"/>
      <c r="W33" s="938"/>
      <c r="X33" s="938"/>
      <c r="Y33" s="938"/>
      <c r="Z33" s="938"/>
      <c r="AA33" s="943"/>
      <c r="AB33" s="944"/>
      <c r="AC33" s="944"/>
      <c r="AD33" s="944"/>
      <c r="AE33" s="944"/>
      <c r="AF33" s="944"/>
      <c r="AG33" s="943"/>
      <c r="AH33" s="944" t="s">
        <v>658</v>
      </c>
      <c r="AI33" s="943"/>
      <c r="AJ33" s="944"/>
      <c r="AK33" s="944"/>
      <c r="AL33" s="944"/>
      <c r="AM33" s="944"/>
      <c r="AN33" s="944"/>
      <c r="AO33" s="944"/>
      <c r="AP33" s="944"/>
    </row>
    <row r="34" spans="1:42" ht="19.5" customHeight="1" thickTop="1">
      <c r="H34" s="415"/>
      <c r="I34" s="945"/>
      <c r="J34" s="945"/>
      <c r="K34" s="945"/>
      <c r="L34" s="945"/>
      <c r="M34" s="946"/>
      <c r="N34" s="946"/>
      <c r="O34" s="938"/>
      <c r="P34" s="938"/>
      <c r="Q34" s="945"/>
      <c r="R34" s="945"/>
      <c r="S34" s="938"/>
      <c r="T34" s="938"/>
      <c r="U34" s="938"/>
      <c r="V34" s="938"/>
      <c r="W34" s="938"/>
      <c r="X34" s="938"/>
      <c r="Y34" s="938"/>
      <c r="Z34" s="938"/>
      <c r="AA34" s="943"/>
      <c r="AB34" s="944"/>
      <c r="AC34" s="944"/>
      <c r="AD34" s="944"/>
      <c r="AE34" s="944"/>
      <c r="AF34" s="944"/>
      <c r="AG34" s="943"/>
      <c r="AH34" s="944"/>
      <c r="AI34" s="943"/>
      <c r="AJ34" s="944"/>
      <c r="AK34" s="944"/>
      <c r="AL34" s="944"/>
      <c r="AM34" s="944"/>
      <c r="AN34" s="944"/>
      <c r="AO34" s="944"/>
      <c r="AP34" s="944"/>
    </row>
    <row r="35" spans="1:42" ht="19.5" customHeight="1">
      <c r="H35" s="415"/>
      <c r="I35" s="945"/>
      <c r="J35" s="945"/>
      <c r="K35" s="945"/>
      <c r="L35" s="945"/>
      <c r="M35" s="946"/>
      <c r="N35" s="946"/>
      <c r="O35" s="938"/>
      <c r="P35" s="938"/>
      <c r="Q35" s="945"/>
      <c r="R35" s="945"/>
      <c r="S35" s="938"/>
      <c r="T35" s="938"/>
      <c r="U35" s="938"/>
      <c r="V35" s="938"/>
      <c r="W35" s="938"/>
      <c r="X35" s="938"/>
      <c r="Y35" s="938"/>
      <c r="Z35" s="938"/>
      <c r="AA35" s="943"/>
      <c r="AB35" s="944"/>
      <c r="AC35" s="944"/>
      <c r="AD35" s="944"/>
      <c r="AE35" s="944"/>
      <c r="AF35" s="944"/>
      <c r="AG35" s="943"/>
      <c r="AH35" s="944"/>
      <c r="AI35" s="943"/>
      <c r="AJ35" s="944"/>
      <c r="AK35" s="944"/>
      <c r="AL35" s="944"/>
      <c r="AM35" s="944"/>
      <c r="AN35" s="944"/>
      <c r="AO35" s="944"/>
      <c r="AP35" s="944"/>
    </row>
    <row r="36" spans="1:42" ht="19.5" customHeight="1">
      <c r="H36" s="415"/>
      <c r="I36" s="945"/>
      <c r="J36" s="945"/>
      <c r="K36" s="945"/>
      <c r="L36" s="945"/>
      <c r="M36" s="946"/>
      <c r="N36" s="946"/>
      <c r="O36" s="938"/>
      <c r="P36" s="938"/>
      <c r="Q36" s="945"/>
      <c r="R36" s="945"/>
      <c r="S36" s="938"/>
      <c r="T36" s="938"/>
      <c r="U36" s="938"/>
      <c r="V36" s="938"/>
      <c r="W36" s="938"/>
      <c r="X36" s="938"/>
      <c r="Y36" s="938"/>
      <c r="Z36" s="938"/>
      <c r="AA36" s="943"/>
      <c r="AB36" s="944"/>
      <c r="AC36" s="944"/>
      <c r="AD36" s="944"/>
      <c r="AE36" s="944"/>
      <c r="AF36" s="944"/>
      <c r="AG36" s="943"/>
      <c r="AH36" s="944"/>
      <c r="AI36" s="943"/>
      <c r="AJ36" s="944"/>
      <c r="AK36" s="944"/>
      <c r="AL36" s="944"/>
      <c r="AM36" s="944"/>
      <c r="AN36" s="944"/>
      <c r="AO36" s="944"/>
      <c r="AP36" s="944"/>
    </row>
    <row r="37" spans="1:42" ht="19.5" customHeight="1">
      <c r="H37" s="416"/>
      <c r="I37" s="945"/>
      <c r="J37" s="945"/>
      <c r="K37" s="945"/>
      <c r="L37" s="945"/>
      <c r="M37" s="946"/>
      <c r="N37" s="946"/>
      <c r="O37" s="938"/>
      <c r="P37" s="938"/>
      <c r="Q37" s="945"/>
      <c r="R37" s="945"/>
      <c r="S37" s="938"/>
      <c r="T37" s="938"/>
      <c r="U37" s="938"/>
      <c r="V37" s="938"/>
      <c r="W37" s="938"/>
      <c r="X37" s="938"/>
      <c r="Y37" s="938"/>
      <c r="Z37" s="938"/>
      <c r="AA37" s="943"/>
      <c r="AB37" s="944"/>
      <c r="AC37" s="944"/>
      <c r="AD37" s="944"/>
      <c r="AE37" s="944"/>
      <c r="AF37" s="944"/>
      <c r="AG37" s="943"/>
      <c r="AH37" s="944"/>
      <c r="AI37" s="943"/>
      <c r="AJ37" s="944"/>
      <c r="AK37" s="944"/>
      <c r="AL37" s="944"/>
      <c r="AM37" s="944"/>
      <c r="AN37" s="944"/>
      <c r="AO37" s="944"/>
      <c r="AP37" s="944"/>
    </row>
    <row r="38" spans="1:42" ht="19.5" customHeight="1">
      <c r="H38" s="417"/>
      <c r="I38" s="947"/>
      <c r="J38" s="947"/>
      <c r="K38" s="947"/>
      <c r="L38" s="947"/>
      <c r="M38" s="947"/>
      <c r="N38" s="947"/>
      <c r="O38" s="947"/>
      <c r="P38" s="947"/>
      <c r="Q38" s="947"/>
      <c r="R38" s="947"/>
      <c r="S38" s="947"/>
      <c r="T38" s="947"/>
      <c r="U38" s="947"/>
      <c r="V38" s="947"/>
      <c r="W38" s="947"/>
      <c r="X38" s="947"/>
      <c r="Y38" s="947"/>
      <c r="Z38" s="947"/>
      <c r="AA38" s="947"/>
      <c r="AB38" s="948"/>
      <c r="AC38" s="948"/>
      <c r="AD38" s="948"/>
      <c r="AE38" s="948"/>
      <c r="AF38" s="948"/>
      <c r="AG38" s="947"/>
      <c r="AH38" s="948"/>
      <c r="AI38" s="947"/>
      <c r="AJ38" s="948"/>
      <c r="AK38" s="948"/>
      <c r="AL38" s="948"/>
      <c r="AM38" s="948"/>
      <c r="AN38" s="948"/>
      <c r="AO38" s="948"/>
      <c r="AP38" s="948"/>
    </row>
    <row r="39" spans="1:42" ht="19.5" customHeight="1">
      <c r="H39" s="416"/>
      <c r="I39" s="945"/>
      <c r="J39" s="945"/>
      <c r="K39" s="945"/>
      <c r="L39" s="945"/>
      <c r="M39" s="946"/>
      <c r="N39" s="946"/>
      <c r="O39" s="938"/>
      <c r="P39" s="938"/>
      <c r="Q39" s="945"/>
      <c r="R39" s="945"/>
      <c r="S39" s="938"/>
      <c r="T39" s="938"/>
      <c r="U39" s="938"/>
      <c r="V39" s="938"/>
      <c r="W39" s="938"/>
      <c r="X39" s="938"/>
      <c r="Y39" s="938"/>
      <c r="Z39" s="938"/>
      <c r="AA39" s="90"/>
      <c r="AB39" s="91"/>
      <c r="AC39" s="91"/>
      <c r="AD39" s="91"/>
      <c r="AE39" s="91"/>
      <c r="AF39" s="91"/>
      <c r="AG39" s="90"/>
      <c r="AH39" s="91"/>
      <c r="AI39" s="90"/>
      <c r="AJ39" s="91"/>
      <c r="AK39" s="91"/>
      <c r="AL39" s="91"/>
      <c r="AM39" s="91"/>
      <c r="AN39" s="91"/>
      <c r="AO39" s="91"/>
      <c r="AP39" s="91"/>
    </row>
    <row r="40" spans="1:42" ht="19.5" customHeight="1">
      <c r="H40" s="418"/>
      <c r="I40" s="944"/>
      <c r="J40" s="944"/>
      <c r="K40" s="944"/>
      <c r="L40" s="944"/>
      <c r="M40" s="944"/>
      <c r="N40" s="944"/>
      <c r="O40" s="944"/>
      <c r="P40" s="944"/>
      <c r="Q40" s="944"/>
      <c r="R40" s="944"/>
      <c r="S40" s="944"/>
      <c r="T40" s="944"/>
      <c r="U40" s="944"/>
      <c r="V40" s="944"/>
      <c r="W40" s="944"/>
      <c r="X40" s="944"/>
      <c r="Y40" s="944"/>
      <c r="Z40" s="944"/>
      <c r="AA40" s="943"/>
      <c r="AB40" s="944"/>
      <c r="AC40" s="944"/>
      <c r="AD40" s="944"/>
      <c r="AE40" s="944"/>
      <c r="AF40" s="944"/>
      <c r="AG40" s="943"/>
      <c r="AH40" s="944"/>
      <c r="AI40" s="943"/>
      <c r="AJ40" s="944"/>
      <c r="AK40" s="944"/>
      <c r="AL40" s="944"/>
      <c r="AM40" s="944"/>
      <c r="AN40" s="944"/>
      <c r="AO40" s="944"/>
      <c r="AP40" s="944"/>
    </row>
    <row r="41" spans="1:42" ht="19.5" customHeight="1">
      <c r="H41" s="417"/>
      <c r="I41" s="949"/>
      <c r="J41" s="949"/>
      <c r="K41" s="949"/>
      <c r="L41" s="949"/>
      <c r="M41" s="588"/>
      <c r="N41" s="588"/>
      <c r="O41" s="950"/>
      <c r="P41" s="950"/>
      <c r="Q41" s="949"/>
      <c r="R41" s="949"/>
      <c r="S41" s="950"/>
      <c r="T41" s="950"/>
      <c r="U41" s="950"/>
      <c r="V41" s="950"/>
      <c r="W41" s="950"/>
      <c r="X41" s="950"/>
      <c r="Y41" s="950"/>
      <c r="Z41" s="950"/>
      <c r="AA41" s="949"/>
      <c r="AB41" s="950"/>
      <c r="AC41" s="950"/>
      <c r="AD41" s="950"/>
      <c r="AE41" s="950"/>
      <c r="AF41" s="950"/>
      <c r="AG41" s="949"/>
      <c r="AH41" s="950"/>
      <c r="AI41" s="949"/>
      <c r="AJ41" s="950"/>
      <c r="AK41" s="950"/>
      <c r="AL41" s="950"/>
      <c r="AM41" s="950"/>
      <c r="AN41" s="950"/>
      <c r="AO41" s="950"/>
      <c r="AP41" s="950"/>
    </row>
    <row r="42" spans="1:42" ht="19.5" customHeight="1">
      <c r="H42" s="728"/>
      <c r="I42" s="728"/>
      <c r="J42" s="728"/>
      <c r="K42" s="728"/>
      <c r="L42" s="728"/>
      <c r="M42" s="728"/>
      <c r="N42" s="728"/>
      <c r="O42" s="728"/>
      <c r="P42" s="728"/>
      <c r="Q42" s="728"/>
      <c r="R42" s="728"/>
      <c r="S42" s="728"/>
      <c r="T42" s="728"/>
      <c r="U42" s="728"/>
      <c r="V42" s="728"/>
      <c r="W42" s="728"/>
      <c r="X42" s="728"/>
      <c r="Y42" s="728"/>
      <c r="Z42" s="728"/>
      <c r="AA42" s="728"/>
      <c r="AB42" s="728"/>
      <c r="AC42" s="728"/>
      <c r="AD42" s="728"/>
      <c r="AE42" s="728"/>
      <c r="AF42" s="728"/>
      <c r="AG42" s="728"/>
      <c r="AH42" s="728"/>
      <c r="AI42" s="728"/>
      <c r="AJ42" s="728"/>
      <c r="AK42" s="728"/>
      <c r="AL42" s="728"/>
      <c r="AM42" s="728"/>
      <c r="AN42" s="728"/>
      <c r="AO42" s="728"/>
      <c r="AP42" s="728"/>
    </row>
    <row r="43" spans="1:42" ht="18" customHeight="1">
      <c r="H43" s="951"/>
      <c r="I43" s="327"/>
      <c r="J43" s="327"/>
      <c r="K43" s="327"/>
      <c r="L43" s="327"/>
      <c r="M43" s="327"/>
      <c r="N43" s="327"/>
      <c r="O43" s="327"/>
      <c r="P43" s="327"/>
      <c r="Q43" s="327"/>
      <c r="R43" s="327"/>
      <c r="S43" s="327"/>
      <c r="T43" s="327"/>
      <c r="U43" s="327"/>
      <c r="V43" s="327"/>
      <c r="W43" s="327"/>
      <c r="X43" s="327"/>
      <c r="Y43" s="327"/>
      <c r="Z43" s="327"/>
      <c r="AA43" s="327"/>
      <c r="AB43" s="327"/>
      <c r="AC43" s="327"/>
      <c r="AD43" s="327"/>
      <c r="AE43" s="327"/>
      <c r="AF43" s="327"/>
      <c r="AG43" s="327"/>
      <c r="AH43" s="327"/>
      <c r="AI43" s="327"/>
      <c r="AJ43" s="327"/>
      <c r="AK43" s="327"/>
      <c r="AL43" s="327"/>
      <c r="AM43" s="327"/>
      <c r="AN43" s="327"/>
      <c r="AO43" s="327"/>
      <c r="AP43" s="327"/>
    </row>
    <row r="44" spans="1:42" ht="18" customHeight="1">
      <c r="I44" s="327"/>
      <c r="J44" s="327"/>
      <c r="K44" s="327"/>
      <c r="L44" s="327"/>
      <c r="M44" s="327"/>
      <c r="N44" s="327"/>
      <c r="O44" s="327"/>
      <c r="P44" s="327"/>
      <c r="Q44" s="327"/>
      <c r="R44" s="327"/>
      <c r="S44" s="327"/>
      <c r="T44" s="327"/>
      <c r="U44" s="327"/>
      <c r="V44" s="327"/>
      <c r="W44" s="327"/>
      <c r="X44" s="327"/>
      <c r="Y44" s="327"/>
      <c r="Z44" s="327"/>
      <c r="AA44" s="327"/>
      <c r="AB44" s="327"/>
      <c r="AC44" s="327"/>
      <c r="AD44" s="327"/>
      <c r="AE44" s="327"/>
      <c r="AF44" s="327"/>
      <c r="AG44" s="327"/>
      <c r="AH44" s="327"/>
      <c r="AI44" s="327"/>
      <c r="AJ44" s="327"/>
      <c r="AK44" s="327"/>
      <c r="AL44" s="327"/>
      <c r="AM44" s="327"/>
      <c r="AN44" s="327"/>
      <c r="AO44" s="327"/>
      <c r="AP44" s="327"/>
    </row>
    <row r="45" spans="1:42" s="82" customFormat="1" ht="18" customHeight="1">
      <c r="A45" s="38"/>
      <c r="B45" s="38"/>
      <c r="C45" s="38"/>
      <c r="D45" s="38"/>
      <c r="E45" s="38"/>
      <c r="F45" s="38"/>
      <c r="G45" s="38"/>
      <c r="H45" s="952"/>
      <c r="I45" s="953"/>
      <c r="J45" s="953"/>
      <c r="K45" s="572"/>
      <c r="L45" s="572"/>
      <c r="M45" s="421"/>
      <c r="N45" s="421"/>
      <c r="O45" s="572"/>
      <c r="P45" s="572"/>
      <c r="Q45" s="572"/>
      <c r="R45" s="572"/>
      <c r="S45" s="953"/>
      <c r="T45" s="953"/>
      <c r="U45" s="953"/>
      <c r="V45" s="953"/>
      <c r="W45" s="953"/>
      <c r="X45" s="953"/>
      <c r="Y45" s="953"/>
      <c r="Z45" s="953"/>
      <c r="AA45" s="421"/>
      <c r="AB45" s="421"/>
      <c r="AC45" s="421"/>
      <c r="AD45" s="421"/>
      <c r="AE45" s="421"/>
      <c r="AF45" s="421"/>
      <c r="AG45" s="421"/>
      <c r="AH45" s="421"/>
      <c r="AI45" s="421"/>
      <c r="AJ45" s="421"/>
      <c r="AK45" s="421"/>
      <c r="AL45" s="421"/>
      <c r="AM45" s="421"/>
      <c r="AN45" s="421"/>
      <c r="AO45" s="421"/>
      <c r="AP45" s="421"/>
    </row>
    <row r="46" spans="1:42" ht="18" customHeight="1">
      <c r="C46" s="82"/>
      <c r="D46" s="82"/>
      <c r="E46" s="82"/>
      <c r="F46" s="82"/>
      <c r="H46" s="954"/>
      <c r="I46" s="955"/>
      <c r="J46" s="955"/>
      <c r="K46" s="956"/>
      <c r="L46" s="956"/>
      <c r="M46" s="90"/>
      <c r="N46" s="90"/>
      <c r="O46" s="956"/>
      <c r="P46" s="956"/>
      <c r="Q46" s="956"/>
      <c r="R46" s="956"/>
      <c r="S46" s="955"/>
      <c r="T46" s="955"/>
      <c r="U46" s="955"/>
      <c r="V46" s="955"/>
      <c r="W46" s="955"/>
      <c r="X46" s="955"/>
      <c r="Y46" s="955"/>
      <c r="Z46" s="955"/>
      <c r="AA46" s="90"/>
      <c r="AB46" s="90"/>
      <c r="AC46" s="90"/>
      <c r="AD46" s="90"/>
      <c r="AE46" s="90"/>
      <c r="AF46" s="90"/>
      <c r="AG46" s="90"/>
      <c r="AH46" s="90"/>
      <c r="AI46" s="90"/>
      <c r="AJ46" s="90"/>
      <c r="AK46" s="90"/>
      <c r="AL46" s="90"/>
      <c r="AM46" s="90"/>
      <c r="AN46" s="90"/>
      <c r="AO46" s="90"/>
      <c r="AP46" s="90"/>
    </row>
    <row r="47" spans="1:42" ht="18" customHeight="1">
      <c r="A47" s="82"/>
      <c r="B47" s="82"/>
      <c r="G47" s="82"/>
      <c r="H47" s="83"/>
      <c r="I47" s="955"/>
      <c r="J47" s="955"/>
      <c r="K47" s="956"/>
      <c r="L47" s="956"/>
      <c r="M47" s="83"/>
      <c r="N47" s="83"/>
      <c r="O47" s="956"/>
      <c r="P47" s="956"/>
      <c r="Q47" s="956"/>
      <c r="R47" s="956"/>
      <c r="S47" s="955"/>
      <c r="T47" s="955"/>
      <c r="U47" s="955"/>
      <c r="V47" s="955"/>
      <c r="W47" s="955"/>
      <c r="X47" s="955"/>
      <c r="Y47" s="955"/>
      <c r="Z47" s="955"/>
      <c r="AA47" s="83"/>
      <c r="AB47" s="83"/>
      <c r="AC47" s="83"/>
      <c r="AD47" s="83"/>
      <c r="AE47" s="83"/>
      <c r="AF47" s="83"/>
      <c r="AG47" s="83"/>
      <c r="AH47" s="83"/>
      <c r="AI47" s="83"/>
      <c r="AJ47" s="83"/>
      <c r="AK47" s="83"/>
      <c r="AL47" s="83"/>
      <c r="AM47" s="83"/>
      <c r="AN47" s="83"/>
      <c r="AO47" s="83"/>
      <c r="AP47" s="83"/>
    </row>
    <row r="48" spans="1:42" ht="18" customHeight="1">
      <c r="H48" s="182"/>
    </row>
  </sheetData>
  <mergeCells count="109">
    <mergeCell ref="CU9:CV9"/>
    <mergeCell ref="CU21:CV21"/>
    <mergeCell ref="CM9:CN9"/>
    <mergeCell ref="CM21:CN21"/>
    <mergeCell ref="CK9:CL9"/>
    <mergeCell ref="CK21:CL21"/>
    <mergeCell ref="CI9:CJ9"/>
    <mergeCell ref="CI21:CJ21"/>
    <mergeCell ref="B4:E4"/>
    <mergeCell ref="C8:E8"/>
    <mergeCell ref="I9:J9"/>
    <mergeCell ref="K9:L9"/>
    <mergeCell ref="M9:N9"/>
    <mergeCell ref="O9:P9"/>
    <mergeCell ref="Q9:R9"/>
    <mergeCell ref="W9:X9"/>
    <mergeCell ref="Y9:Z9"/>
    <mergeCell ref="AA9:AB9"/>
    <mergeCell ref="AC9:AD9"/>
    <mergeCell ref="BC9:BD9"/>
    <mergeCell ref="BE9:BF9"/>
    <mergeCell ref="BG9:BH9"/>
    <mergeCell ref="BI9:BJ9"/>
    <mergeCell ref="BK9:BL9"/>
    <mergeCell ref="C10:E10"/>
    <mergeCell ref="C12:E12"/>
    <mergeCell ref="C14:E14"/>
    <mergeCell ref="C16:E16"/>
    <mergeCell ref="C18:E18"/>
    <mergeCell ref="D19:E19"/>
    <mergeCell ref="BO9:BP9"/>
    <mergeCell ref="BQ9:BR9"/>
    <mergeCell ref="BS9:BT9"/>
    <mergeCell ref="AQ9:AR9"/>
    <mergeCell ref="AS9:AT9"/>
    <mergeCell ref="AU9:AV9"/>
    <mergeCell ref="AW9:AX9"/>
    <mergeCell ref="AY9:AZ9"/>
    <mergeCell ref="BA9:BB9"/>
    <mergeCell ref="AE9:AF9"/>
    <mergeCell ref="AG9:AH9"/>
    <mergeCell ref="AI9:AJ9"/>
    <mergeCell ref="AK9:AL9"/>
    <mergeCell ref="AM9:AN9"/>
    <mergeCell ref="BM9:BN9"/>
    <mergeCell ref="AO9:AP9"/>
    <mergeCell ref="S9:T9"/>
    <mergeCell ref="U9:V9"/>
    <mergeCell ref="W21:X21"/>
    <mergeCell ref="Y21:Z21"/>
    <mergeCell ref="AA21:AB21"/>
    <mergeCell ref="AW21:AX21"/>
    <mergeCell ref="AI21:AJ21"/>
    <mergeCell ref="AK21:AL21"/>
    <mergeCell ref="BS21:BT21"/>
    <mergeCell ref="BA21:BB21"/>
    <mergeCell ref="AE21:AF21"/>
    <mergeCell ref="AG21:AH21"/>
    <mergeCell ref="BG21:BH21"/>
    <mergeCell ref="BI21:BJ21"/>
    <mergeCell ref="BC21:BD21"/>
    <mergeCell ref="BE21:BF21"/>
    <mergeCell ref="AS21:AT21"/>
    <mergeCell ref="AU21:AV21"/>
    <mergeCell ref="D20:E20"/>
    <mergeCell ref="D21:E21"/>
    <mergeCell ref="I21:J21"/>
    <mergeCell ref="K21:L21"/>
    <mergeCell ref="M21:N21"/>
    <mergeCell ref="O21:P21"/>
    <mergeCell ref="Q21:R21"/>
    <mergeCell ref="S21:T21"/>
    <mergeCell ref="U21:V21"/>
    <mergeCell ref="CE9:CF9"/>
    <mergeCell ref="CE21:CF21"/>
    <mergeCell ref="BY21:BZ21"/>
    <mergeCell ref="BU21:BV21"/>
    <mergeCell ref="BW21:BX21"/>
    <mergeCell ref="BW9:BX9"/>
    <mergeCell ref="BY9:BZ9"/>
    <mergeCell ref="CA9:CB9"/>
    <mergeCell ref="CA21:CB21"/>
    <mergeCell ref="BU9:BV9"/>
    <mergeCell ref="CC9:CD9"/>
    <mergeCell ref="CC21:CD21"/>
    <mergeCell ref="CS9:CT9"/>
    <mergeCell ref="CS21:CT21"/>
    <mergeCell ref="CO9:CP9"/>
    <mergeCell ref="CO21:CP21"/>
    <mergeCell ref="CQ9:CR9"/>
    <mergeCell ref="CQ21:CR21"/>
    <mergeCell ref="CG9:CH9"/>
    <mergeCell ref="CG21:CH21"/>
    <mergeCell ref="C32:E32"/>
    <mergeCell ref="D22:F22"/>
    <mergeCell ref="D23:E23"/>
    <mergeCell ref="D24:E24"/>
    <mergeCell ref="C26:E26"/>
    <mergeCell ref="C28:E28"/>
    <mergeCell ref="C30:E30"/>
    <mergeCell ref="BO21:BP21"/>
    <mergeCell ref="BQ21:BR21"/>
    <mergeCell ref="AY21:AZ21"/>
    <mergeCell ref="BK21:BL21"/>
    <mergeCell ref="BM21:BN21"/>
    <mergeCell ref="AC21:AD21"/>
    <mergeCell ref="AM21:AN21"/>
    <mergeCell ref="AO21:AP21"/>
    <mergeCell ref="AQ21:AR21"/>
  </mergeCells>
  <phoneticPr fontId="3" type="noConversion"/>
  <hyperlinks>
    <hyperlink ref="D22:E22" location="I_Premium!A1" display="Direct Premium" xr:uid="{00000000-0004-0000-2200-000000000000}"/>
    <hyperlink ref="C18:E18" location="I_IS!A1" display="KB Insurance" xr:uid="{00000000-0004-0000-2200-000001000000}"/>
    <hyperlink ref="C18" location="I_Key!A1" display="KB Insurance" xr:uid="{00000000-0004-0000-2200-000002000000}"/>
    <hyperlink ref="D20:E20" location="I_BS!A1" display="Condensed Balance Sheet" xr:uid="{00000000-0004-0000-2200-000003000000}"/>
    <hyperlink ref="D19:E19" location="I_IS!A1" display="Condensed Income Statement" xr:uid="{00000000-0004-0000-2200-000004000000}"/>
    <hyperlink ref="D21:E21" location="I_Key!A1" display="Key Indicators" xr:uid="{00000000-0004-0000-2200-000005000000}"/>
    <hyperlink ref="C16" location="S_IS!A1" display="KB Securities" xr:uid="{00000000-0004-0000-2200-000006000000}"/>
    <hyperlink ref="C14" location="B_IS!A1" display="KB Kookmin Bank" xr:uid="{00000000-0004-0000-2200-000007000000}"/>
    <hyperlink ref="C12" location="G_IS!A1" display="KB Financial Group" xr:uid="{00000000-0004-0000-2200-000008000000}"/>
    <hyperlink ref="C10" location="Hightlights!A1" display="Highlights" xr:uid="{00000000-0004-0000-2200-000009000000}"/>
    <hyperlink ref="C10:E10" location="'Financial Highlights'!A1" display="Finanial Highlights" xr:uid="{00000000-0004-0000-2200-00000A000000}"/>
    <hyperlink ref="D24:E24" location="'I_Monthly Premium'!A1" display="Monthly Initial Premium" xr:uid="{00000000-0004-0000-2200-00000B000000}"/>
    <hyperlink ref="D23:E23" location="I_Ratios!A1" display="Loss/Expense Ratio" xr:uid="{00000000-0004-0000-2200-00000C000000}"/>
    <hyperlink ref="C26" location="C_IS!A1" display="KB Kookmin Card" xr:uid="{00000000-0004-0000-2200-00000D000000}"/>
    <hyperlink ref="C30" location="Other_IS!A1" display="Other Subsidiaries" xr:uid="{00000000-0004-0000-2200-00000E000000}"/>
    <hyperlink ref="C32" location="Contacts!A1" display="Contacts" xr:uid="{00000000-0004-0000-2200-00000F000000}"/>
    <hyperlink ref="C28:E28" location="L_IS!A1" display="KB Life Insurance" xr:uid="{00000000-0004-0000-2200-000010000000}"/>
    <hyperlink ref="C8:E8" location="Disclaimer!A1" display="Disclaimer" xr:uid="{00000000-0004-0000-2200-000011000000}"/>
  </hyperlinks>
  <pageMargins left="0.39370078740157483" right="0.39370078740157483" top="0.47244094488188981" bottom="0.47244094488188981" header="0.31496062992125984" footer="0.31496062992125984"/>
  <pageSetup paperSize="9" scale="57" fitToHeight="0" orientation="landscape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II48"/>
  <sheetViews>
    <sheetView showGridLines="0" view="pageBreakPreview" zoomScale="70" zoomScaleNormal="70" zoomScaleSheetLayoutView="70" workbookViewId="0">
      <selection activeCell="Q21" sqref="Q21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19.5" style="38" customWidth="1"/>
    <col min="9" max="218" width="9.875" style="38" hidden="1" customWidth="1"/>
    <col min="219" max="223" width="10" style="38" hidden="1" customWidth="1"/>
    <col min="224" max="228" width="10" style="1728" customWidth="1"/>
    <col min="229" max="229" width="9.75" style="1776" customWidth="1"/>
    <col min="230" max="233" width="9.875" style="1776" customWidth="1"/>
    <col min="234" max="234" width="9.75" style="1776" customWidth="1"/>
    <col min="235" max="238" width="9.875" style="38" customWidth="1"/>
    <col min="239" max="16384" width="10.75" style="38"/>
  </cols>
  <sheetData>
    <row r="1" spans="2:243" ht="5.25" customHeight="1"/>
    <row r="2" spans="2:243" ht="28.5" customHeight="1">
      <c r="H2" s="39"/>
    </row>
    <row r="3" spans="2:243" ht="3" customHeight="1">
      <c r="H3" s="40"/>
    </row>
    <row r="4" spans="2:243" ht="30" customHeight="1">
      <c r="B4" s="1879" t="s">
        <v>31</v>
      </c>
      <c r="C4" s="1879"/>
      <c r="D4" s="1879"/>
      <c r="E4" s="1879"/>
      <c r="F4" s="183"/>
      <c r="G4" s="42"/>
      <c r="H4" s="64" t="s">
        <v>18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839"/>
      <c r="CS4" s="839"/>
      <c r="CT4" s="839"/>
      <c r="CU4" s="42"/>
      <c r="CV4" s="42"/>
      <c r="CW4" s="42"/>
      <c r="CX4" s="42"/>
      <c r="CY4" s="42"/>
      <c r="CZ4" s="42"/>
      <c r="DA4" s="42"/>
      <c r="DB4" s="42"/>
      <c r="DC4" s="42"/>
      <c r="DD4" s="42"/>
      <c r="DE4" s="42"/>
      <c r="DF4" s="42"/>
      <c r="DG4" s="42"/>
      <c r="DH4" s="42"/>
      <c r="DI4" s="42"/>
      <c r="DJ4" s="42"/>
      <c r="DK4" s="42"/>
      <c r="DL4" s="42"/>
      <c r="DM4" s="42"/>
      <c r="DN4" s="42"/>
      <c r="DO4" s="42"/>
      <c r="DP4" s="42"/>
      <c r="DQ4" s="42"/>
      <c r="DR4" s="42"/>
      <c r="DS4" s="42"/>
      <c r="DT4" s="42"/>
      <c r="DU4" s="42"/>
      <c r="DV4" s="42"/>
      <c r="DW4" s="42"/>
      <c r="DX4" s="42"/>
      <c r="DY4" s="42"/>
      <c r="DZ4" s="42"/>
      <c r="EA4" s="42"/>
      <c r="EB4" s="42"/>
      <c r="EC4" s="42"/>
      <c r="ED4" s="42"/>
      <c r="EE4" s="42"/>
      <c r="EF4" s="42"/>
      <c r="EG4" s="42"/>
      <c r="EH4" s="42"/>
      <c r="EI4" s="42"/>
      <c r="EJ4" s="42"/>
      <c r="EK4" s="42"/>
      <c r="EL4" s="42"/>
      <c r="EM4" s="42"/>
      <c r="EN4" s="42"/>
      <c r="EO4" s="42"/>
      <c r="EP4" s="42"/>
      <c r="EQ4" s="42"/>
      <c r="ER4" s="42"/>
      <c r="ES4" s="42"/>
      <c r="ET4" s="42"/>
      <c r="EU4" s="42"/>
      <c r="EV4" s="42"/>
      <c r="EW4" s="42"/>
      <c r="EX4" s="42"/>
      <c r="EY4" s="42"/>
      <c r="EZ4" s="42"/>
      <c r="FA4" s="42"/>
      <c r="FB4" s="42"/>
      <c r="FC4" s="42"/>
      <c r="FD4" s="42"/>
      <c r="FE4" s="42"/>
      <c r="FF4" s="42"/>
      <c r="FG4" s="42"/>
      <c r="FH4" s="42"/>
      <c r="FI4" s="42"/>
      <c r="FJ4" s="42"/>
      <c r="FK4" s="42"/>
      <c r="FL4" s="42"/>
      <c r="FM4" s="42"/>
      <c r="FN4" s="42"/>
      <c r="FO4" s="42"/>
      <c r="FP4" s="42"/>
      <c r="FQ4" s="42"/>
      <c r="FR4" s="42"/>
      <c r="FS4" s="42"/>
      <c r="FT4" s="42"/>
      <c r="FU4" s="42"/>
      <c r="FV4" s="42"/>
      <c r="FW4" s="42"/>
      <c r="FX4" s="42"/>
      <c r="FY4" s="42"/>
      <c r="FZ4" s="42"/>
      <c r="GA4" s="42"/>
      <c r="GB4" s="42"/>
      <c r="GC4" s="42"/>
      <c r="GD4" s="42"/>
      <c r="GE4" s="42"/>
      <c r="GF4" s="42"/>
      <c r="GG4" s="42"/>
      <c r="GH4" s="42"/>
      <c r="GI4" s="42"/>
      <c r="GJ4" s="42"/>
      <c r="GK4" s="42"/>
      <c r="GL4" s="42"/>
      <c r="GM4" s="42"/>
      <c r="GN4" s="42"/>
      <c r="GO4" s="42"/>
      <c r="GP4" s="42"/>
      <c r="GQ4" s="42"/>
      <c r="GR4" s="42"/>
      <c r="GS4" s="42"/>
      <c r="GT4" s="42"/>
      <c r="GU4" s="42"/>
      <c r="GV4" s="42"/>
      <c r="GW4" s="42"/>
      <c r="GX4" s="42"/>
      <c r="GY4" s="42"/>
      <c r="GZ4" s="42"/>
      <c r="HA4" s="42"/>
      <c r="HB4" s="42"/>
      <c r="HC4" s="42"/>
      <c r="HD4" s="42"/>
      <c r="HE4" s="42"/>
      <c r="HF4" s="42"/>
      <c r="HG4" s="42"/>
      <c r="HH4" s="42"/>
      <c r="HI4" s="42"/>
      <c r="HJ4" s="42"/>
      <c r="HK4" s="42"/>
      <c r="HL4" s="42"/>
      <c r="HM4" s="42"/>
      <c r="HN4" s="42"/>
      <c r="HO4" s="42"/>
      <c r="HP4" s="42"/>
      <c r="HQ4" s="42"/>
      <c r="HR4" s="42"/>
      <c r="HS4" s="42"/>
      <c r="HT4" s="42"/>
      <c r="HU4" s="42"/>
      <c r="HV4" s="42"/>
      <c r="HW4" s="42"/>
      <c r="HX4" s="42"/>
      <c r="HY4" s="42"/>
      <c r="HZ4" s="42"/>
      <c r="IA4" s="42"/>
      <c r="IB4" s="42"/>
      <c r="IC4" s="42"/>
      <c r="ID4" s="42"/>
    </row>
    <row r="5" spans="2:243" ht="18" customHeight="1">
      <c r="B5" s="44"/>
      <c r="C5" s="44"/>
      <c r="D5" s="44"/>
      <c r="E5" s="44"/>
      <c r="F5" s="44"/>
      <c r="CR5" s="957"/>
      <c r="CS5" s="957"/>
      <c r="CT5" s="957"/>
      <c r="FM5" s="69"/>
      <c r="FN5" s="69"/>
      <c r="FO5" s="69"/>
      <c r="FP5" s="69"/>
      <c r="FQ5" s="69"/>
      <c r="FR5" s="69"/>
      <c r="FS5" s="69"/>
      <c r="FT5" s="69"/>
      <c r="FU5" s="69"/>
      <c r="FV5" s="69"/>
      <c r="FW5" s="69"/>
      <c r="FX5" s="69"/>
      <c r="FY5" s="69"/>
      <c r="FZ5" s="69"/>
      <c r="GA5" s="69"/>
      <c r="GB5" s="69"/>
      <c r="GC5" s="69"/>
      <c r="GD5" s="69"/>
      <c r="GE5" s="69"/>
      <c r="GF5" s="69"/>
      <c r="GG5" s="69"/>
      <c r="GH5" s="69"/>
      <c r="GI5" s="69"/>
      <c r="GJ5" s="69"/>
      <c r="GK5" s="69"/>
      <c r="GL5" s="69"/>
      <c r="GM5" s="69"/>
      <c r="GN5" s="69"/>
      <c r="GO5" s="69"/>
      <c r="GP5" s="69"/>
      <c r="GQ5" s="69"/>
      <c r="GR5" s="69"/>
      <c r="GS5" s="69"/>
      <c r="GT5" s="69"/>
      <c r="GU5" s="69"/>
      <c r="GV5" s="69"/>
      <c r="GW5" s="69"/>
      <c r="GX5" s="69"/>
      <c r="GY5" s="69"/>
      <c r="GZ5" s="69"/>
      <c r="HA5" s="69"/>
      <c r="HB5" s="69"/>
      <c r="HC5" s="69"/>
      <c r="HD5" s="69"/>
      <c r="HE5" s="69"/>
      <c r="HF5" s="69"/>
      <c r="HG5" s="69"/>
      <c r="HH5" s="69"/>
      <c r="HI5" s="69"/>
      <c r="HJ5" s="69"/>
      <c r="HK5" s="69"/>
      <c r="HL5" s="69"/>
      <c r="HM5" s="69"/>
      <c r="HN5" s="69"/>
      <c r="HO5" s="69"/>
      <c r="HP5" s="69"/>
      <c r="HQ5" s="69"/>
      <c r="HR5" s="69"/>
      <c r="HS5" s="69"/>
      <c r="HT5" s="69"/>
      <c r="HU5" s="70"/>
      <c r="HV5" s="69"/>
      <c r="HW5" s="69"/>
      <c r="HX5" s="69"/>
      <c r="HY5" s="69"/>
      <c r="HZ5" s="70"/>
      <c r="IA5" s="69"/>
      <c r="IB5" s="69"/>
      <c r="IC5" s="69"/>
      <c r="ID5" s="69"/>
    </row>
    <row r="6" spans="2:243" ht="3" customHeight="1" thickBot="1">
      <c r="H6" s="40"/>
    </row>
    <row r="7" spans="2:243" ht="12" customHeight="1" thickTop="1">
      <c r="B7" s="185"/>
      <c r="C7" s="67"/>
      <c r="D7" s="67"/>
      <c r="E7" s="68"/>
    </row>
    <row r="8" spans="2:243" ht="19.5" customHeight="1">
      <c r="B8" s="74"/>
      <c r="C8" s="1875" t="s">
        <v>2</v>
      </c>
      <c r="D8" s="1875"/>
      <c r="E8" s="1876"/>
      <c r="F8" s="56"/>
      <c r="H8" s="1523" t="s">
        <v>801</v>
      </c>
      <c r="I8" s="1712"/>
      <c r="J8" s="1712"/>
      <c r="K8" s="1712"/>
      <c r="L8" s="1712"/>
      <c r="M8" s="1712"/>
      <c r="N8" s="1712"/>
      <c r="O8" s="1712"/>
      <c r="P8" s="1712"/>
      <c r="Q8" s="1712"/>
      <c r="R8" s="1712"/>
      <c r="S8" s="1712"/>
      <c r="T8" s="1712"/>
      <c r="U8" s="1712"/>
      <c r="V8" s="1712"/>
      <c r="W8" s="1712"/>
      <c r="X8" s="1712"/>
      <c r="Y8" s="1712"/>
      <c r="Z8" s="1712"/>
      <c r="AA8" s="1712"/>
      <c r="AB8" s="1712"/>
      <c r="AC8" s="1712"/>
      <c r="AD8" s="1712"/>
      <c r="AE8" s="1712"/>
      <c r="AF8" s="1712"/>
      <c r="AG8" s="1712"/>
      <c r="AH8" s="1712"/>
      <c r="AI8" s="1712"/>
      <c r="AJ8" s="1712"/>
      <c r="AK8" s="1712"/>
      <c r="AL8" s="1712"/>
      <c r="AM8" s="1712"/>
      <c r="AN8" s="1712"/>
      <c r="AO8" s="1712"/>
      <c r="AP8" s="1712"/>
      <c r="AQ8" s="1712"/>
      <c r="AR8" s="1712"/>
      <c r="AS8" s="1712"/>
      <c r="AT8" s="1712"/>
      <c r="AU8" s="1712"/>
      <c r="AV8" s="1712"/>
      <c r="AW8" s="1712"/>
      <c r="AX8" s="1712"/>
      <c r="AY8" s="1712"/>
      <c r="AZ8" s="1712"/>
      <c r="BA8" s="1712"/>
      <c r="BB8" s="1712"/>
      <c r="BC8" s="1712"/>
      <c r="BD8" s="1712"/>
      <c r="BE8" s="1712"/>
      <c r="BF8" s="1712"/>
      <c r="BG8" s="1712"/>
      <c r="BH8" s="1712"/>
      <c r="BI8" s="1712"/>
      <c r="BJ8" s="1712"/>
      <c r="BK8" s="1712"/>
      <c r="BL8" s="1712"/>
      <c r="BM8" s="1712"/>
      <c r="BN8" s="1712"/>
      <c r="BO8" s="1712"/>
      <c r="BP8" s="1712"/>
      <c r="BQ8" s="1712"/>
      <c r="BR8" s="1712"/>
      <c r="BS8" s="1712"/>
      <c r="BT8" s="1712"/>
      <c r="BU8" s="1712"/>
      <c r="BV8" s="1712"/>
      <c r="BW8" s="1712"/>
      <c r="BX8" s="1712"/>
      <c r="BY8" s="1712"/>
      <c r="BZ8" s="1712"/>
      <c r="CA8" s="1712"/>
      <c r="CB8" s="1712"/>
      <c r="CC8" s="1712"/>
      <c r="CD8" s="1712"/>
      <c r="CE8" s="1712"/>
      <c r="CF8" s="1712"/>
      <c r="CG8" s="1712"/>
      <c r="CH8" s="1712"/>
      <c r="CI8" s="1712"/>
      <c r="CJ8" s="1712"/>
      <c r="CK8" s="1712"/>
      <c r="CL8" s="1712"/>
      <c r="CM8" s="1712"/>
      <c r="CN8" s="1712"/>
      <c r="CO8" s="1712"/>
      <c r="CP8" s="1712"/>
      <c r="CQ8" s="1712"/>
      <c r="CR8" s="1712"/>
      <c r="CS8" s="1712"/>
      <c r="CT8" s="1712"/>
      <c r="CU8" s="1712"/>
      <c r="CV8" s="1712"/>
      <c r="CW8" s="1712"/>
      <c r="CX8" s="1712"/>
      <c r="CY8" s="1712"/>
      <c r="CZ8" s="1712"/>
      <c r="DA8" s="1712"/>
      <c r="DB8" s="1712"/>
      <c r="DC8" s="1712"/>
      <c r="DD8" s="1712"/>
      <c r="DE8" s="1712"/>
      <c r="DF8" s="1712"/>
      <c r="DG8" s="1712"/>
      <c r="DH8" s="1712"/>
      <c r="DI8" s="1712"/>
      <c r="DJ8" s="1712"/>
      <c r="DK8" s="1712"/>
      <c r="DL8" s="1712"/>
      <c r="DM8" s="1712"/>
      <c r="DN8" s="1712"/>
      <c r="DO8" s="1712"/>
      <c r="DP8" s="1712"/>
      <c r="DQ8" s="1712"/>
      <c r="DR8" s="1712"/>
      <c r="DS8" s="1712"/>
      <c r="DT8" s="1712"/>
      <c r="DU8" s="1712"/>
      <c r="DV8" s="1712"/>
      <c r="DW8" s="1712"/>
      <c r="DX8" s="1712"/>
      <c r="DY8" s="1712"/>
      <c r="DZ8" s="1712"/>
      <c r="EA8" s="1712"/>
      <c r="EB8" s="1712"/>
      <c r="EC8" s="1712"/>
      <c r="ED8" s="1712"/>
      <c r="EE8" s="1712"/>
      <c r="EF8" s="1712"/>
      <c r="EG8" s="1712"/>
      <c r="EH8" s="1712"/>
      <c r="EI8" s="1712"/>
      <c r="EJ8" s="1712"/>
      <c r="EK8" s="1712"/>
      <c r="EL8" s="1712"/>
      <c r="EM8" s="1712"/>
      <c r="EN8" s="1712"/>
      <c r="EO8" s="1712"/>
      <c r="EP8" s="1712"/>
      <c r="EQ8" s="1712"/>
      <c r="ER8" s="1712"/>
      <c r="ES8" s="1712"/>
      <c r="ET8" s="1712"/>
      <c r="EU8" s="1712"/>
      <c r="EV8" s="1712"/>
      <c r="EW8" s="1712"/>
      <c r="EX8" s="1712"/>
      <c r="EY8" s="1712"/>
      <c r="EZ8" s="1712"/>
      <c r="FA8" s="1712"/>
      <c r="FB8" s="1712"/>
      <c r="FC8" s="1712"/>
      <c r="FD8" s="1712"/>
      <c r="FE8" s="1712"/>
      <c r="FF8" s="1712"/>
      <c r="FG8" s="1712"/>
      <c r="FH8" s="1712"/>
      <c r="FI8" s="1712"/>
      <c r="FJ8" s="1712"/>
      <c r="FK8" s="1712"/>
      <c r="FL8" s="1712"/>
      <c r="FM8" s="1473"/>
      <c r="FN8" s="1473"/>
      <c r="FO8" s="1473"/>
      <c r="FP8" s="1473"/>
      <c r="FQ8" s="1473"/>
      <c r="FR8" s="1473"/>
      <c r="FS8" s="1473"/>
      <c r="FT8" s="1473"/>
      <c r="FU8" s="1473"/>
      <c r="FV8" s="1473"/>
      <c r="FW8" s="1473"/>
      <c r="FX8" s="1473"/>
      <c r="FY8" s="1473"/>
      <c r="FZ8" s="1473"/>
      <c r="GA8" s="1473"/>
      <c r="GB8" s="1713"/>
      <c r="GC8" s="1713"/>
      <c r="GD8" s="1713"/>
      <c r="GE8" s="1713"/>
      <c r="GF8" s="1713"/>
      <c r="GG8" s="1473"/>
      <c r="GH8" s="1473"/>
      <c r="GI8" s="1473"/>
      <c r="GJ8" s="1473"/>
      <c r="GK8" s="1473"/>
      <c r="GL8" s="1473"/>
      <c r="GM8" s="1473"/>
      <c r="GN8" s="1473"/>
      <c r="GO8" s="1473"/>
      <c r="GP8" s="1473"/>
      <c r="GQ8" s="1558"/>
      <c r="GR8" s="1558"/>
      <c r="GS8" s="1558"/>
      <c r="GT8" s="1558"/>
      <c r="GU8" s="1558"/>
      <c r="GV8" s="1558"/>
      <c r="GW8" s="1558"/>
      <c r="GX8" s="1558"/>
      <c r="GY8" s="1558"/>
      <c r="GZ8" s="1558"/>
      <c r="HA8" s="1558"/>
      <c r="HB8" s="1558"/>
      <c r="HC8" s="1558"/>
      <c r="HD8" s="1558"/>
      <c r="HE8" s="1558"/>
      <c r="HF8" s="1558"/>
      <c r="HG8" s="1558"/>
      <c r="HH8" s="1558"/>
      <c r="HI8" s="1558"/>
      <c r="HJ8" s="1558"/>
      <c r="HK8" s="1558"/>
      <c r="HL8" s="1558"/>
      <c r="HM8" s="1558"/>
      <c r="HN8" s="1558"/>
      <c r="HO8" s="1558"/>
      <c r="HP8" s="1558"/>
      <c r="HQ8" s="1558"/>
      <c r="HR8" s="1558"/>
      <c r="HS8" s="1558"/>
      <c r="HT8" s="1558"/>
      <c r="HU8" s="1558"/>
      <c r="HV8" s="1558"/>
      <c r="HW8" s="1558"/>
      <c r="HX8" s="1558"/>
      <c r="HY8" s="1558"/>
      <c r="HZ8" s="1558"/>
      <c r="IA8" s="1558"/>
      <c r="IB8" s="1558"/>
      <c r="IC8" s="1558"/>
      <c r="ID8" s="1558"/>
    </row>
    <row r="9" spans="2:243" ht="19.5" customHeight="1">
      <c r="B9" s="71"/>
      <c r="C9" s="75"/>
      <c r="D9" s="75"/>
      <c r="E9" s="76"/>
      <c r="F9" s="75"/>
      <c r="H9" s="958" t="s">
        <v>39</v>
      </c>
      <c r="I9" s="1923" t="s">
        <v>52</v>
      </c>
      <c r="J9" s="1924"/>
      <c r="K9" s="1924"/>
      <c r="L9" s="1924"/>
      <c r="M9" s="1924"/>
      <c r="N9" s="1923" t="s">
        <v>53</v>
      </c>
      <c r="O9" s="1924"/>
      <c r="P9" s="1924"/>
      <c r="Q9" s="1924"/>
      <c r="R9" s="1924"/>
      <c r="S9" s="1923" t="s">
        <v>54</v>
      </c>
      <c r="T9" s="1924"/>
      <c r="U9" s="1924"/>
      <c r="V9" s="1924"/>
      <c r="W9" s="1924"/>
      <c r="X9" s="1923" t="s">
        <v>55</v>
      </c>
      <c r="Y9" s="1924"/>
      <c r="Z9" s="1924"/>
      <c r="AA9" s="1924"/>
      <c r="AB9" s="1924"/>
      <c r="AC9" s="1923" t="s">
        <v>56</v>
      </c>
      <c r="AD9" s="1924"/>
      <c r="AE9" s="1924"/>
      <c r="AF9" s="1924"/>
      <c r="AG9" s="1924"/>
      <c r="AH9" s="1923" t="s">
        <v>57</v>
      </c>
      <c r="AI9" s="1924"/>
      <c r="AJ9" s="1924"/>
      <c r="AK9" s="1924"/>
      <c r="AL9" s="1924"/>
      <c r="AM9" s="1923" t="s">
        <v>58</v>
      </c>
      <c r="AN9" s="1924"/>
      <c r="AO9" s="1924"/>
      <c r="AP9" s="1924"/>
      <c r="AQ9" s="1924"/>
      <c r="AR9" s="1923" t="s">
        <v>59</v>
      </c>
      <c r="AS9" s="1924"/>
      <c r="AT9" s="1924"/>
      <c r="AU9" s="1924"/>
      <c r="AV9" s="1925"/>
      <c r="AW9" s="1923" t="s">
        <v>60</v>
      </c>
      <c r="AX9" s="1924"/>
      <c r="AY9" s="1924"/>
      <c r="AZ9" s="1924"/>
      <c r="BA9" s="1925"/>
      <c r="BB9" s="1923" t="s">
        <v>61</v>
      </c>
      <c r="BC9" s="1924"/>
      <c r="BD9" s="1924"/>
      <c r="BE9" s="1924"/>
      <c r="BF9" s="1925"/>
      <c r="BG9" s="1923" t="s">
        <v>62</v>
      </c>
      <c r="BH9" s="1924"/>
      <c r="BI9" s="1924"/>
      <c r="BJ9" s="1924"/>
      <c r="BK9" s="1925"/>
      <c r="BL9" s="1923" t="s">
        <v>63</v>
      </c>
      <c r="BM9" s="1924"/>
      <c r="BN9" s="1924"/>
      <c r="BO9" s="1924"/>
      <c r="BP9" s="1925"/>
      <c r="BQ9" s="1923" t="s">
        <v>64</v>
      </c>
      <c r="BR9" s="1924"/>
      <c r="BS9" s="1924"/>
      <c r="BT9" s="1924"/>
      <c r="BU9" s="1925"/>
      <c r="BV9" s="1923" t="s">
        <v>65</v>
      </c>
      <c r="BW9" s="1924"/>
      <c r="BX9" s="1924"/>
      <c r="BY9" s="1924"/>
      <c r="BZ9" s="1925"/>
      <c r="CA9" s="1923" t="s">
        <v>66</v>
      </c>
      <c r="CB9" s="1924"/>
      <c r="CC9" s="1924"/>
      <c r="CD9" s="1924"/>
      <c r="CE9" s="1925"/>
      <c r="CF9" s="1923" t="s">
        <v>67</v>
      </c>
      <c r="CG9" s="1924"/>
      <c r="CH9" s="1924"/>
      <c r="CI9" s="1924"/>
      <c r="CJ9" s="1925"/>
      <c r="CK9" s="1918" t="s">
        <v>68</v>
      </c>
      <c r="CL9" s="1908"/>
      <c r="CM9" s="1908"/>
      <c r="CN9" s="1908"/>
      <c r="CO9" s="1926"/>
      <c r="CP9" s="1918" t="s">
        <v>69</v>
      </c>
      <c r="CQ9" s="1908"/>
      <c r="CR9" s="1908"/>
      <c r="CS9" s="1908"/>
      <c r="CT9" s="1926"/>
      <c r="CU9" s="1918" t="s">
        <v>70</v>
      </c>
      <c r="CV9" s="1908"/>
      <c r="CW9" s="1908"/>
      <c r="CX9" s="1908"/>
      <c r="CY9" s="1926"/>
      <c r="CZ9" s="1918" t="s">
        <v>71</v>
      </c>
      <c r="DA9" s="1908"/>
      <c r="DB9" s="1908"/>
      <c r="DC9" s="1908"/>
      <c r="DD9" s="1926"/>
      <c r="DE9" s="1918" t="s">
        <v>72</v>
      </c>
      <c r="DF9" s="1908"/>
      <c r="DG9" s="1908"/>
      <c r="DH9" s="1908"/>
      <c r="DI9" s="1926"/>
      <c r="DJ9" s="1918" t="s">
        <v>73</v>
      </c>
      <c r="DK9" s="1908"/>
      <c r="DL9" s="1908"/>
      <c r="DM9" s="1908"/>
      <c r="DN9" s="1908"/>
      <c r="DO9" s="1918" t="s">
        <v>74</v>
      </c>
      <c r="DP9" s="1908"/>
      <c r="DQ9" s="1908"/>
      <c r="DR9" s="1908"/>
      <c r="DS9" s="1908"/>
      <c r="DT9" s="1927" t="s">
        <v>75</v>
      </c>
      <c r="DU9" s="1908"/>
      <c r="DV9" s="1908"/>
      <c r="DW9" s="1908"/>
      <c r="DX9" s="1908"/>
      <c r="DY9" s="1918" t="s">
        <v>76</v>
      </c>
      <c r="DZ9" s="1908"/>
      <c r="EA9" s="1908"/>
      <c r="EB9" s="1908"/>
      <c r="EC9" s="1908"/>
      <c r="ED9" s="1918" t="s">
        <v>77</v>
      </c>
      <c r="EE9" s="1908"/>
      <c r="EF9" s="1908"/>
      <c r="EG9" s="1908"/>
      <c r="EH9" s="1908"/>
      <c r="EI9" s="1918" t="s">
        <v>78</v>
      </c>
      <c r="EJ9" s="1908"/>
      <c r="EK9" s="1908"/>
      <c r="EL9" s="1908"/>
      <c r="EM9" s="1908"/>
      <c r="EN9" s="1918" t="s">
        <v>79</v>
      </c>
      <c r="EO9" s="1908"/>
      <c r="EP9" s="1908"/>
      <c r="EQ9" s="1908"/>
      <c r="ER9" s="1908"/>
      <c r="ES9" s="1918" t="s">
        <v>80</v>
      </c>
      <c r="ET9" s="1908"/>
      <c r="EU9" s="1908"/>
      <c r="EV9" s="1908"/>
      <c r="EW9" s="1908"/>
      <c r="EX9" s="1918" t="s">
        <v>81</v>
      </c>
      <c r="EY9" s="1908"/>
      <c r="EZ9" s="1908"/>
      <c r="FA9" s="1908"/>
      <c r="FB9" s="1908"/>
      <c r="FC9" s="1918" t="s">
        <v>82</v>
      </c>
      <c r="FD9" s="1908"/>
      <c r="FE9" s="1908"/>
      <c r="FF9" s="1908"/>
      <c r="FG9" s="1908"/>
      <c r="FH9" s="1918" t="s">
        <v>83</v>
      </c>
      <c r="FI9" s="1908"/>
      <c r="FJ9" s="1908"/>
      <c r="FK9" s="1908"/>
      <c r="FL9" s="1908"/>
      <c r="FM9" s="1918" t="s">
        <v>84</v>
      </c>
      <c r="FN9" s="1908"/>
      <c r="FO9" s="1908"/>
      <c r="FP9" s="1908"/>
      <c r="FQ9" s="1908"/>
      <c r="FR9" s="1918" t="s">
        <v>85</v>
      </c>
      <c r="FS9" s="1908"/>
      <c r="FT9" s="1908"/>
      <c r="FU9" s="1908"/>
      <c r="FV9" s="1908"/>
      <c r="FW9" s="1918" t="s">
        <v>783</v>
      </c>
      <c r="FX9" s="1908"/>
      <c r="FY9" s="1908"/>
      <c r="FZ9" s="1908"/>
      <c r="GA9" s="1908"/>
      <c r="GB9" s="1918" t="s">
        <v>793</v>
      </c>
      <c r="GC9" s="1908"/>
      <c r="GD9" s="1908"/>
      <c r="GE9" s="1908"/>
      <c r="GF9" s="1908"/>
      <c r="GG9" s="1918" t="s">
        <v>797</v>
      </c>
      <c r="GH9" s="1908"/>
      <c r="GI9" s="1908"/>
      <c r="GJ9" s="1908"/>
      <c r="GK9" s="1908"/>
      <c r="GL9" s="1918" t="s">
        <v>805</v>
      </c>
      <c r="GM9" s="1908"/>
      <c r="GN9" s="1908"/>
      <c r="GO9" s="1908"/>
      <c r="GP9" s="1908"/>
      <c r="GQ9" s="1918" t="s">
        <v>815</v>
      </c>
      <c r="GR9" s="1908"/>
      <c r="GS9" s="1908"/>
      <c r="GT9" s="1908"/>
      <c r="GU9" s="1908"/>
      <c r="GV9" s="1918" t="s">
        <v>822</v>
      </c>
      <c r="GW9" s="1908"/>
      <c r="GX9" s="1908"/>
      <c r="GY9" s="1908"/>
      <c r="GZ9" s="1908"/>
      <c r="HA9" s="1918" t="s">
        <v>835</v>
      </c>
      <c r="HB9" s="1908"/>
      <c r="HC9" s="1908"/>
      <c r="HD9" s="1908"/>
      <c r="HE9" s="1908"/>
      <c r="HF9" s="1918" t="s">
        <v>837</v>
      </c>
      <c r="HG9" s="1908"/>
      <c r="HH9" s="1908"/>
      <c r="HI9" s="1908"/>
      <c r="HJ9" s="1908"/>
      <c r="HK9" s="1918" t="s">
        <v>840</v>
      </c>
      <c r="HL9" s="1908"/>
      <c r="HM9" s="1908"/>
      <c r="HN9" s="1908"/>
      <c r="HO9" s="1908"/>
      <c r="HP9" s="1918" t="s">
        <v>851</v>
      </c>
      <c r="HQ9" s="1908"/>
      <c r="HR9" s="1908"/>
      <c r="HS9" s="1908"/>
      <c r="HT9" s="1908"/>
      <c r="HU9" s="1918" t="s">
        <v>897</v>
      </c>
      <c r="HV9" s="1908"/>
      <c r="HW9" s="1908"/>
      <c r="HX9" s="1908"/>
      <c r="HY9" s="1908"/>
      <c r="HZ9" s="1918" t="s">
        <v>890</v>
      </c>
      <c r="IA9" s="1908"/>
      <c r="IB9" s="1908"/>
      <c r="IC9" s="1908"/>
      <c r="ID9" s="1908"/>
    </row>
    <row r="10" spans="2:243" ht="19.5" customHeight="1">
      <c r="B10" s="74"/>
      <c r="C10" s="1875" t="s">
        <v>36</v>
      </c>
      <c r="D10" s="1875"/>
      <c r="E10" s="1876"/>
      <c r="F10" s="56"/>
      <c r="H10" s="481"/>
      <c r="I10" s="1919" t="s">
        <v>659</v>
      </c>
      <c r="J10" s="1914" t="s">
        <v>660</v>
      </c>
      <c r="K10" s="1916" t="s">
        <v>661</v>
      </c>
      <c r="L10" s="1916" t="s">
        <v>662</v>
      </c>
      <c r="M10" s="1916" t="s">
        <v>663</v>
      </c>
      <c r="N10" s="1919" t="s">
        <v>659</v>
      </c>
      <c r="O10" s="1914" t="s">
        <v>660</v>
      </c>
      <c r="P10" s="1916" t="s">
        <v>661</v>
      </c>
      <c r="Q10" s="1916" t="s">
        <v>662</v>
      </c>
      <c r="R10" s="1916" t="s">
        <v>663</v>
      </c>
      <c r="S10" s="1919" t="s">
        <v>659</v>
      </c>
      <c r="T10" s="1914" t="s">
        <v>660</v>
      </c>
      <c r="U10" s="1916" t="s">
        <v>661</v>
      </c>
      <c r="V10" s="1916" t="s">
        <v>662</v>
      </c>
      <c r="W10" s="1916" t="s">
        <v>663</v>
      </c>
      <c r="X10" s="1919" t="s">
        <v>659</v>
      </c>
      <c r="Y10" s="1914" t="s">
        <v>660</v>
      </c>
      <c r="Z10" s="1916" t="s">
        <v>661</v>
      </c>
      <c r="AA10" s="1916" t="s">
        <v>662</v>
      </c>
      <c r="AB10" s="1916" t="s">
        <v>663</v>
      </c>
      <c r="AC10" s="1919" t="s">
        <v>659</v>
      </c>
      <c r="AD10" s="1914" t="s">
        <v>660</v>
      </c>
      <c r="AE10" s="1916" t="s">
        <v>661</v>
      </c>
      <c r="AF10" s="1916" t="s">
        <v>662</v>
      </c>
      <c r="AG10" s="1916" t="s">
        <v>663</v>
      </c>
      <c r="AH10" s="1919" t="s">
        <v>659</v>
      </c>
      <c r="AI10" s="1914" t="s">
        <v>660</v>
      </c>
      <c r="AJ10" s="1916" t="s">
        <v>661</v>
      </c>
      <c r="AK10" s="1916" t="s">
        <v>662</v>
      </c>
      <c r="AL10" s="1916" t="s">
        <v>663</v>
      </c>
      <c r="AM10" s="1919" t="s">
        <v>659</v>
      </c>
      <c r="AN10" s="1914" t="s">
        <v>660</v>
      </c>
      <c r="AO10" s="1916" t="s">
        <v>661</v>
      </c>
      <c r="AP10" s="1916" t="s">
        <v>662</v>
      </c>
      <c r="AQ10" s="1916" t="s">
        <v>663</v>
      </c>
      <c r="AR10" s="1919" t="s">
        <v>659</v>
      </c>
      <c r="AS10" s="1914" t="s">
        <v>660</v>
      </c>
      <c r="AT10" s="1916" t="s">
        <v>661</v>
      </c>
      <c r="AU10" s="1916" t="s">
        <v>662</v>
      </c>
      <c r="AV10" s="1921" t="s">
        <v>663</v>
      </c>
      <c r="AW10" s="1919" t="s">
        <v>659</v>
      </c>
      <c r="AX10" s="1914" t="s">
        <v>660</v>
      </c>
      <c r="AY10" s="1916" t="s">
        <v>661</v>
      </c>
      <c r="AZ10" s="1916" t="s">
        <v>662</v>
      </c>
      <c r="BA10" s="1921" t="s">
        <v>663</v>
      </c>
      <c r="BB10" s="1919" t="s">
        <v>659</v>
      </c>
      <c r="BC10" s="1914" t="s">
        <v>660</v>
      </c>
      <c r="BD10" s="1916" t="s">
        <v>661</v>
      </c>
      <c r="BE10" s="1916" t="s">
        <v>662</v>
      </c>
      <c r="BF10" s="1921" t="s">
        <v>663</v>
      </c>
      <c r="BG10" s="1919" t="s">
        <v>659</v>
      </c>
      <c r="BH10" s="1914" t="s">
        <v>660</v>
      </c>
      <c r="BI10" s="1916" t="s">
        <v>661</v>
      </c>
      <c r="BJ10" s="1916" t="s">
        <v>662</v>
      </c>
      <c r="BK10" s="1921" t="s">
        <v>663</v>
      </c>
      <c r="BL10" s="1919" t="s">
        <v>659</v>
      </c>
      <c r="BM10" s="1914" t="s">
        <v>660</v>
      </c>
      <c r="BN10" s="1916" t="s">
        <v>661</v>
      </c>
      <c r="BO10" s="1916" t="s">
        <v>662</v>
      </c>
      <c r="BP10" s="1921" t="s">
        <v>663</v>
      </c>
      <c r="BQ10" s="1919" t="s">
        <v>659</v>
      </c>
      <c r="BR10" s="1914" t="s">
        <v>660</v>
      </c>
      <c r="BS10" s="1916" t="s">
        <v>661</v>
      </c>
      <c r="BT10" s="1916" t="s">
        <v>662</v>
      </c>
      <c r="BU10" s="1921" t="s">
        <v>663</v>
      </c>
      <c r="BV10" s="1919" t="s">
        <v>659</v>
      </c>
      <c r="BW10" s="1914" t="s">
        <v>660</v>
      </c>
      <c r="BX10" s="1916" t="s">
        <v>661</v>
      </c>
      <c r="BY10" s="1916" t="s">
        <v>662</v>
      </c>
      <c r="BZ10" s="1921" t="s">
        <v>663</v>
      </c>
      <c r="CA10" s="1919" t="s">
        <v>659</v>
      </c>
      <c r="CB10" s="1914" t="s">
        <v>660</v>
      </c>
      <c r="CC10" s="1916" t="s">
        <v>661</v>
      </c>
      <c r="CD10" s="1916" t="s">
        <v>662</v>
      </c>
      <c r="CE10" s="1921" t="s">
        <v>663</v>
      </c>
      <c r="CF10" s="1919" t="s">
        <v>659</v>
      </c>
      <c r="CG10" s="1914" t="s">
        <v>660</v>
      </c>
      <c r="CH10" s="1916" t="s">
        <v>661</v>
      </c>
      <c r="CI10" s="1916" t="s">
        <v>662</v>
      </c>
      <c r="CJ10" s="1921" t="s">
        <v>663</v>
      </c>
      <c r="CK10" s="1919" t="s">
        <v>659</v>
      </c>
      <c r="CL10" s="1914" t="s">
        <v>660</v>
      </c>
      <c r="CM10" s="1916" t="s">
        <v>661</v>
      </c>
      <c r="CN10" s="1916" t="s">
        <v>662</v>
      </c>
      <c r="CO10" s="1921" t="s">
        <v>663</v>
      </c>
      <c r="CP10" s="1919" t="s">
        <v>659</v>
      </c>
      <c r="CQ10" s="1914" t="s">
        <v>660</v>
      </c>
      <c r="CR10" s="1916" t="s">
        <v>661</v>
      </c>
      <c r="CS10" s="1916" t="s">
        <v>662</v>
      </c>
      <c r="CT10" s="1921" t="s">
        <v>663</v>
      </c>
      <c r="CU10" s="1919" t="s">
        <v>659</v>
      </c>
      <c r="CV10" s="1914" t="s">
        <v>660</v>
      </c>
      <c r="CW10" s="1916" t="s">
        <v>661</v>
      </c>
      <c r="CX10" s="1916" t="s">
        <v>662</v>
      </c>
      <c r="CY10" s="1921" t="s">
        <v>663</v>
      </c>
      <c r="CZ10" s="1919" t="s">
        <v>659</v>
      </c>
      <c r="DA10" s="1914" t="s">
        <v>660</v>
      </c>
      <c r="DB10" s="1916" t="s">
        <v>661</v>
      </c>
      <c r="DC10" s="1916" t="s">
        <v>662</v>
      </c>
      <c r="DD10" s="1916" t="s">
        <v>663</v>
      </c>
      <c r="DE10" s="1919" t="s">
        <v>659</v>
      </c>
      <c r="DF10" s="1914" t="s">
        <v>660</v>
      </c>
      <c r="DG10" s="1916" t="s">
        <v>661</v>
      </c>
      <c r="DH10" s="1916" t="s">
        <v>662</v>
      </c>
      <c r="DI10" s="1916" t="s">
        <v>663</v>
      </c>
      <c r="DJ10" s="1919" t="s">
        <v>659</v>
      </c>
      <c r="DK10" s="1914" t="s">
        <v>660</v>
      </c>
      <c r="DL10" s="1916" t="s">
        <v>661</v>
      </c>
      <c r="DM10" s="1916" t="s">
        <v>662</v>
      </c>
      <c r="DN10" s="1916" t="s">
        <v>663</v>
      </c>
      <c r="DO10" s="1919" t="s">
        <v>659</v>
      </c>
      <c r="DP10" s="1914" t="s">
        <v>660</v>
      </c>
      <c r="DQ10" s="1916" t="s">
        <v>661</v>
      </c>
      <c r="DR10" s="1916" t="s">
        <v>662</v>
      </c>
      <c r="DS10" s="1916" t="s">
        <v>663</v>
      </c>
      <c r="DT10" s="1919" t="s">
        <v>659</v>
      </c>
      <c r="DU10" s="1914" t="s">
        <v>660</v>
      </c>
      <c r="DV10" s="1916" t="s">
        <v>661</v>
      </c>
      <c r="DW10" s="1916" t="s">
        <v>662</v>
      </c>
      <c r="DX10" s="1916" t="s">
        <v>663</v>
      </c>
      <c r="DY10" s="1919" t="s">
        <v>659</v>
      </c>
      <c r="DZ10" s="1914" t="s">
        <v>660</v>
      </c>
      <c r="EA10" s="1916" t="s">
        <v>661</v>
      </c>
      <c r="EB10" s="1916" t="s">
        <v>662</v>
      </c>
      <c r="EC10" s="1916" t="s">
        <v>663</v>
      </c>
      <c r="ED10" s="1919" t="s">
        <v>659</v>
      </c>
      <c r="EE10" s="1914" t="s">
        <v>660</v>
      </c>
      <c r="EF10" s="1916" t="s">
        <v>661</v>
      </c>
      <c r="EG10" s="1916" t="s">
        <v>662</v>
      </c>
      <c r="EH10" s="1916" t="s">
        <v>663</v>
      </c>
      <c r="EI10" s="1919" t="s">
        <v>659</v>
      </c>
      <c r="EJ10" s="1914" t="s">
        <v>660</v>
      </c>
      <c r="EK10" s="1916" t="s">
        <v>661</v>
      </c>
      <c r="EL10" s="1916" t="s">
        <v>662</v>
      </c>
      <c r="EM10" s="1916" t="s">
        <v>663</v>
      </c>
      <c r="EN10" s="1919" t="s">
        <v>659</v>
      </c>
      <c r="EO10" s="1914" t="s">
        <v>660</v>
      </c>
      <c r="EP10" s="1916" t="s">
        <v>661</v>
      </c>
      <c r="EQ10" s="1916" t="s">
        <v>662</v>
      </c>
      <c r="ER10" s="1916" t="s">
        <v>663</v>
      </c>
      <c r="ES10" s="1919" t="s">
        <v>659</v>
      </c>
      <c r="ET10" s="1914" t="s">
        <v>660</v>
      </c>
      <c r="EU10" s="1916" t="s">
        <v>661</v>
      </c>
      <c r="EV10" s="1916" t="s">
        <v>662</v>
      </c>
      <c r="EW10" s="1916" t="s">
        <v>663</v>
      </c>
      <c r="EX10" s="1919" t="s">
        <v>659</v>
      </c>
      <c r="EY10" s="1914" t="s">
        <v>660</v>
      </c>
      <c r="EZ10" s="1916" t="s">
        <v>661</v>
      </c>
      <c r="FA10" s="1916" t="s">
        <v>662</v>
      </c>
      <c r="FB10" s="1916" t="s">
        <v>663</v>
      </c>
      <c r="FC10" s="1919" t="s">
        <v>659</v>
      </c>
      <c r="FD10" s="1914" t="s">
        <v>660</v>
      </c>
      <c r="FE10" s="1916" t="s">
        <v>661</v>
      </c>
      <c r="FF10" s="1916" t="s">
        <v>662</v>
      </c>
      <c r="FG10" s="1916" t="s">
        <v>663</v>
      </c>
      <c r="FH10" s="1919" t="s">
        <v>659</v>
      </c>
      <c r="FI10" s="1914" t="s">
        <v>660</v>
      </c>
      <c r="FJ10" s="1916" t="s">
        <v>661</v>
      </c>
      <c r="FK10" s="1916" t="s">
        <v>662</v>
      </c>
      <c r="FL10" s="1916" t="s">
        <v>663</v>
      </c>
      <c r="FM10" s="1919" t="s">
        <v>659</v>
      </c>
      <c r="FN10" s="1914" t="s">
        <v>660</v>
      </c>
      <c r="FO10" s="1916" t="s">
        <v>661</v>
      </c>
      <c r="FP10" s="1916" t="s">
        <v>662</v>
      </c>
      <c r="FQ10" s="1916" t="s">
        <v>663</v>
      </c>
      <c r="FR10" s="1919" t="s">
        <v>659</v>
      </c>
      <c r="FS10" s="1914" t="s">
        <v>660</v>
      </c>
      <c r="FT10" s="1916" t="s">
        <v>661</v>
      </c>
      <c r="FU10" s="1916" t="s">
        <v>662</v>
      </c>
      <c r="FV10" s="1916" t="s">
        <v>663</v>
      </c>
      <c r="FW10" s="1919" t="s">
        <v>659</v>
      </c>
      <c r="FX10" s="1914" t="s">
        <v>660</v>
      </c>
      <c r="FY10" s="1916" t="s">
        <v>661</v>
      </c>
      <c r="FZ10" s="1916" t="s">
        <v>662</v>
      </c>
      <c r="GA10" s="1916" t="s">
        <v>663</v>
      </c>
      <c r="GB10" s="1919" t="s">
        <v>659</v>
      </c>
      <c r="GC10" s="1914" t="s">
        <v>660</v>
      </c>
      <c r="GD10" s="1916" t="s">
        <v>661</v>
      </c>
      <c r="GE10" s="1916" t="s">
        <v>662</v>
      </c>
      <c r="GF10" s="1916" t="s">
        <v>663</v>
      </c>
      <c r="GG10" s="1919" t="s">
        <v>659</v>
      </c>
      <c r="GH10" s="1914" t="s">
        <v>660</v>
      </c>
      <c r="GI10" s="1916" t="s">
        <v>661</v>
      </c>
      <c r="GJ10" s="1916" t="s">
        <v>662</v>
      </c>
      <c r="GK10" s="1916" t="s">
        <v>663</v>
      </c>
      <c r="GL10" s="1919" t="s">
        <v>659</v>
      </c>
      <c r="GM10" s="1914" t="s">
        <v>660</v>
      </c>
      <c r="GN10" s="1916" t="s">
        <v>661</v>
      </c>
      <c r="GO10" s="1916" t="s">
        <v>662</v>
      </c>
      <c r="GP10" s="1916" t="s">
        <v>663</v>
      </c>
      <c r="GQ10" s="1919" t="s">
        <v>659</v>
      </c>
      <c r="GR10" s="1914" t="s">
        <v>660</v>
      </c>
      <c r="GS10" s="1916" t="s">
        <v>661</v>
      </c>
      <c r="GT10" s="1916" t="s">
        <v>662</v>
      </c>
      <c r="GU10" s="1916" t="s">
        <v>663</v>
      </c>
      <c r="GV10" s="1919" t="s">
        <v>659</v>
      </c>
      <c r="GW10" s="1914" t="s">
        <v>660</v>
      </c>
      <c r="GX10" s="1916" t="s">
        <v>661</v>
      </c>
      <c r="GY10" s="1916" t="s">
        <v>662</v>
      </c>
      <c r="GZ10" s="1916" t="s">
        <v>663</v>
      </c>
      <c r="HA10" s="1919" t="s">
        <v>659</v>
      </c>
      <c r="HB10" s="1914" t="s">
        <v>660</v>
      </c>
      <c r="HC10" s="1916" t="s">
        <v>661</v>
      </c>
      <c r="HD10" s="1916" t="s">
        <v>662</v>
      </c>
      <c r="HE10" s="1916" t="s">
        <v>663</v>
      </c>
      <c r="HF10" s="1919" t="s">
        <v>659</v>
      </c>
      <c r="HG10" s="1914" t="s">
        <v>660</v>
      </c>
      <c r="HH10" s="1916" t="s">
        <v>661</v>
      </c>
      <c r="HI10" s="1916" t="s">
        <v>662</v>
      </c>
      <c r="HJ10" s="1916" t="s">
        <v>663</v>
      </c>
      <c r="HK10" s="1919" t="s">
        <v>659</v>
      </c>
      <c r="HL10" s="1914" t="s">
        <v>660</v>
      </c>
      <c r="HM10" s="1916" t="s">
        <v>661</v>
      </c>
      <c r="HN10" s="1916" t="s">
        <v>662</v>
      </c>
      <c r="HO10" s="1916" t="s">
        <v>663</v>
      </c>
      <c r="HP10" s="1919" t="s">
        <v>659</v>
      </c>
      <c r="HQ10" s="1914" t="s">
        <v>660</v>
      </c>
      <c r="HR10" s="1916" t="s">
        <v>661</v>
      </c>
      <c r="HS10" s="1916" t="s">
        <v>662</v>
      </c>
      <c r="HT10" s="1916" t="s">
        <v>663</v>
      </c>
      <c r="HU10" s="1919" t="s">
        <v>659</v>
      </c>
      <c r="HV10" s="1914" t="s">
        <v>660</v>
      </c>
      <c r="HW10" s="1916" t="s">
        <v>661</v>
      </c>
      <c r="HX10" s="1916" t="s">
        <v>662</v>
      </c>
      <c r="HY10" s="1916" t="s">
        <v>663</v>
      </c>
      <c r="HZ10" s="1919" t="s">
        <v>659</v>
      </c>
      <c r="IA10" s="1914" t="s">
        <v>660</v>
      </c>
      <c r="IB10" s="1916" t="s">
        <v>661</v>
      </c>
      <c r="IC10" s="1916" t="s">
        <v>662</v>
      </c>
      <c r="ID10" s="1916" t="s">
        <v>663</v>
      </c>
    </row>
    <row r="11" spans="2:243" ht="19.5" customHeight="1" thickBot="1">
      <c r="B11" s="74"/>
      <c r="C11" s="89"/>
      <c r="D11" s="75"/>
      <c r="E11" s="76"/>
      <c r="F11" s="75"/>
      <c r="H11" s="959"/>
      <c r="I11" s="1920"/>
      <c r="J11" s="1915"/>
      <c r="K11" s="1917"/>
      <c r="L11" s="1917"/>
      <c r="M11" s="1917"/>
      <c r="N11" s="1920"/>
      <c r="O11" s="1915"/>
      <c r="P11" s="1917"/>
      <c r="Q11" s="1917"/>
      <c r="R11" s="1917"/>
      <c r="S11" s="1920"/>
      <c r="T11" s="1915"/>
      <c r="U11" s="1917"/>
      <c r="V11" s="1917"/>
      <c r="W11" s="1917"/>
      <c r="X11" s="1920"/>
      <c r="Y11" s="1915"/>
      <c r="Z11" s="1917"/>
      <c r="AA11" s="1917"/>
      <c r="AB11" s="1917"/>
      <c r="AC11" s="1920"/>
      <c r="AD11" s="1915"/>
      <c r="AE11" s="1917"/>
      <c r="AF11" s="1917"/>
      <c r="AG11" s="1917"/>
      <c r="AH11" s="1920"/>
      <c r="AI11" s="1915"/>
      <c r="AJ11" s="1917"/>
      <c r="AK11" s="1917"/>
      <c r="AL11" s="1917"/>
      <c r="AM11" s="1920"/>
      <c r="AN11" s="1915"/>
      <c r="AO11" s="1917"/>
      <c r="AP11" s="1917"/>
      <c r="AQ11" s="1917"/>
      <c r="AR11" s="1920"/>
      <c r="AS11" s="1915"/>
      <c r="AT11" s="1917"/>
      <c r="AU11" s="1917"/>
      <c r="AV11" s="1922"/>
      <c r="AW11" s="1920"/>
      <c r="AX11" s="1915"/>
      <c r="AY11" s="1917"/>
      <c r="AZ11" s="1917"/>
      <c r="BA11" s="1922"/>
      <c r="BB11" s="1920"/>
      <c r="BC11" s="1915"/>
      <c r="BD11" s="1917"/>
      <c r="BE11" s="1917"/>
      <c r="BF11" s="1922"/>
      <c r="BG11" s="1920"/>
      <c r="BH11" s="1915"/>
      <c r="BI11" s="1917"/>
      <c r="BJ11" s="1917"/>
      <c r="BK11" s="1922"/>
      <c r="BL11" s="1920"/>
      <c r="BM11" s="1915"/>
      <c r="BN11" s="1917"/>
      <c r="BO11" s="1917"/>
      <c r="BP11" s="1922"/>
      <c r="BQ11" s="1920"/>
      <c r="BR11" s="1915"/>
      <c r="BS11" s="1917"/>
      <c r="BT11" s="1917"/>
      <c r="BU11" s="1922"/>
      <c r="BV11" s="1920"/>
      <c r="BW11" s="1915"/>
      <c r="BX11" s="1917"/>
      <c r="BY11" s="1917"/>
      <c r="BZ11" s="1922"/>
      <c r="CA11" s="1920"/>
      <c r="CB11" s="1915"/>
      <c r="CC11" s="1917"/>
      <c r="CD11" s="1917"/>
      <c r="CE11" s="1922"/>
      <c r="CF11" s="1920"/>
      <c r="CG11" s="1915"/>
      <c r="CH11" s="1917"/>
      <c r="CI11" s="1917"/>
      <c r="CJ11" s="1922"/>
      <c r="CK11" s="1920"/>
      <c r="CL11" s="1915"/>
      <c r="CM11" s="1917"/>
      <c r="CN11" s="1917"/>
      <c r="CO11" s="1922"/>
      <c r="CP11" s="1920"/>
      <c r="CQ11" s="1915"/>
      <c r="CR11" s="1917"/>
      <c r="CS11" s="1917"/>
      <c r="CT11" s="1922"/>
      <c r="CU11" s="1920"/>
      <c r="CV11" s="1915"/>
      <c r="CW11" s="1917"/>
      <c r="CX11" s="1917"/>
      <c r="CY11" s="1922"/>
      <c r="CZ11" s="1920"/>
      <c r="DA11" s="1915"/>
      <c r="DB11" s="1917"/>
      <c r="DC11" s="1915"/>
      <c r="DD11" s="1915"/>
      <c r="DE11" s="1920"/>
      <c r="DF11" s="1915"/>
      <c r="DG11" s="1917"/>
      <c r="DH11" s="1915"/>
      <c r="DI11" s="1915"/>
      <c r="DJ11" s="1920"/>
      <c r="DK11" s="1915"/>
      <c r="DL11" s="1917"/>
      <c r="DM11" s="1915"/>
      <c r="DN11" s="1915"/>
      <c r="DO11" s="1920"/>
      <c r="DP11" s="1915"/>
      <c r="DQ11" s="1917"/>
      <c r="DR11" s="1915"/>
      <c r="DS11" s="1915"/>
      <c r="DT11" s="1920"/>
      <c r="DU11" s="1915"/>
      <c r="DV11" s="1917"/>
      <c r="DW11" s="1915"/>
      <c r="DX11" s="1915"/>
      <c r="DY11" s="1920"/>
      <c r="DZ11" s="1915"/>
      <c r="EA11" s="1917"/>
      <c r="EB11" s="1915"/>
      <c r="EC11" s="1915"/>
      <c r="ED11" s="1920"/>
      <c r="EE11" s="1915"/>
      <c r="EF11" s="1917"/>
      <c r="EG11" s="1915"/>
      <c r="EH11" s="1915"/>
      <c r="EI11" s="1920"/>
      <c r="EJ11" s="1915"/>
      <c r="EK11" s="1917"/>
      <c r="EL11" s="1915"/>
      <c r="EM11" s="1915"/>
      <c r="EN11" s="1920"/>
      <c r="EO11" s="1915"/>
      <c r="EP11" s="1917"/>
      <c r="EQ11" s="1915"/>
      <c r="ER11" s="1915"/>
      <c r="ES11" s="1920"/>
      <c r="ET11" s="1915"/>
      <c r="EU11" s="1917"/>
      <c r="EV11" s="1915"/>
      <c r="EW11" s="1915"/>
      <c r="EX11" s="1920"/>
      <c r="EY11" s="1915"/>
      <c r="EZ11" s="1917"/>
      <c r="FA11" s="1915"/>
      <c r="FB11" s="1915"/>
      <c r="FC11" s="1920"/>
      <c r="FD11" s="1915"/>
      <c r="FE11" s="1917"/>
      <c r="FF11" s="1915"/>
      <c r="FG11" s="1915"/>
      <c r="FH11" s="1920"/>
      <c r="FI11" s="1915"/>
      <c r="FJ11" s="1917"/>
      <c r="FK11" s="1915"/>
      <c r="FL11" s="1915"/>
      <c r="FM11" s="1920"/>
      <c r="FN11" s="1915"/>
      <c r="FO11" s="1917"/>
      <c r="FP11" s="1915"/>
      <c r="FQ11" s="1915"/>
      <c r="FR11" s="1920"/>
      <c r="FS11" s="1915"/>
      <c r="FT11" s="1917"/>
      <c r="FU11" s="1915"/>
      <c r="FV11" s="1915"/>
      <c r="FW11" s="1920"/>
      <c r="FX11" s="1915"/>
      <c r="FY11" s="1917"/>
      <c r="FZ11" s="1915"/>
      <c r="GA11" s="1915"/>
      <c r="GB11" s="1920"/>
      <c r="GC11" s="1915"/>
      <c r="GD11" s="1917"/>
      <c r="GE11" s="1915"/>
      <c r="GF11" s="1915"/>
      <c r="GG11" s="1920"/>
      <c r="GH11" s="1915"/>
      <c r="GI11" s="1917"/>
      <c r="GJ11" s="1915"/>
      <c r="GK11" s="1915"/>
      <c r="GL11" s="1920"/>
      <c r="GM11" s="1915"/>
      <c r="GN11" s="1917"/>
      <c r="GO11" s="1915"/>
      <c r="GP11" s="1915"/>
      <c r="GQ11" s="1920"/>
      <c r="GR11" s="1915"/>
      <c r="GS11" s="1917"/>
      <c r="GT11" s="1915"/>
      <c r="GU11" s="1915"/>
      <c r="GV11" s="1920"/>
      <c r="GW11" s="1915"/>
      <c r="GX11" s="1917"/>
      <c r="GY11" s="1915"/>
      <c r="GZ11" s="1915"/>
      <c r="HA11" s="1920"/>
      <c r="HB11" s="1915"/>
      <c r="HC11" s="1917"/>
      <c r="HD11" s="1915"/>
      <c r="HE11" s="1915"/>
      <c r="HF11" s="1920"/>
      <c r="HG11" s="1915"/>
      <c r="HH11" s="1917"/>
      <c r="HI11" s="1915"/>
      <c r="HJ11" s="1915"/>
      <c r="HK11" s="1920"/>
      <c r="HL11" s="1915"/>
      <c r="HM11" s="1917"/>
      <c r="HN11" s="1915"/>
      <c r="HO11" s="1915"/>
      <c r="HP11" s="1920"/>
      <c r="HQ11" s="1915"/>
      <c r="HR11" s="1917"/>
      <c r="HS11" s="1915"/>
      <c r="HT11" s="1915"/>
      <c r="HU11" s="1920"/>
      <c r="HV11" s="1915"/>
      <c r="HW11" s="1917"/>
      <c r="HX11" s="1915"/>
      <c r="HY11" s="1915"/>
      <c r="HZ11" s="1920"/>
      <c r="IA11" s="1915"/>
      <c r="IB11" s="1917"/>
      <c r="IC11" s="1915"/>
      <c r="ID11" s="1915"/>
    </row>
    <row r="12" spans="2:243" ht="19.5" customHeight="1">
      <c r="B12" s="74"/>
      <c r="C12" s="1875" t="s">
        <v>0</v>
      </c>
      <c r="D12" s="1875"/>
      <c r="E12" s="1876"/>
      <c r="F12" s="56"/>
      <c r="H12" s="960" t="s">
        <v>650</v>
      </c>
      <c r="I12" s="851">
        <v>78.900000000000006</v>
      </c>
      <c r="J12" s="851">
        <v>69.8</v>
      </c>
      <c r="K12" s="851">
        <v>88.4</v>
      </c>
      <c r="L12" s="851">
        <v>17.399999999999999</v>
      </c>
      <c r="M12" s="851">
        <v>22</v>
      </c>
      <c r="N12" s="849">
        <v>78.900000000000006</v>
      </c>
      <c r="O12" s="851">
        <v>102.3</v>
      </c>
      <c r="P12" s="851">
        <v>129.80000000000001</v>
      </c>
      <c r="Q12" s="851">
        <v>19.600000000000001</v>
      </c>
      <c r="R12" s="961">
        <v>24.9</v>
      </c>
      <c r="S12" s="851">
        <v>80</v>
      </c>
      <c r="T12" s="851">
        <v>157.69999999999999</v>
      </c>
      <c r="U12" s="851">
        <v>197.2</v>
      </c>
      <c r="V12" s="851">
        <v>18.399999999999999</v>
      </c>
      <c r="W12" s="961">
        <v>23</v>
      </c>
      <c r="X12" s="851">
        <v>75.400000000000006</v>
      </c>
      <c r="Y12" s="851">
        <v>8.1999999999999993</v>
      </c>
      <c r="Z12" s="851">
        <v>10.9</v>
      </c>
      <c r="AA12" s="851">
        <v>33.6</v>
      </c>
      <c r="AB12" s="851">
        <v>44.6</v>
      </c>
      <c r="AC12" s="849">
        <v>80.2</v>
      </c>
      <c r="AD12" s="851">
        <v>63.8</v>
      </c>
      <c r="AE12" s="851">
        <v>79.5</v>
      </c>
      <c r="AF12" s="851">
        <v>21.1</v>
      </c>
      <c r="AG12" s="961">
        <v>26.2</v>
      </c>
      <c r="AH12" s="851">
        <v>87.6</v>
      </c>
      <c r="AI12" s="851">
        <v>66.900000000000006</v>
      </c>
      <c r="AJ12" s="851">
        <v>76.3</v>
      </c>
      <c r="AK12" s="851">
        <v>19.8</v>
      </c>
      <c r="AL12" s="851">
        <v>22.6</v>
      </c>
      <c r="AM12" s="849">
        <v>89.1</v>
      </c>
      <c r="AN12" s="851">
        <v>53</v>
      </c>
      <c r="AO12" s="851">
        <v>59.4</v>
      </c>
      <c r="AP12" s="851">
        <v>21.8</v>
      </c>
      <c r="AQ12" s="961">
        <v>24.4</v>
      </c>
      <c r="AR12" s="851">
        <v>86.4</v>
      </c>
      <c r="AS12" s="851">
        <v>69.599999999999994</v>
      </c>
      <c r="AT12" s="851">
        <v>80.5</v>
      </c>
      <c r="AU12" s="851">
        <v>26.6</v>
      </c>
      <c r="AV12" s="851">
        <v>30.7</v>
      </c>
      <c r="AW12" s="962">
        <v>98.1</v>
      </c>
      <c r="AX12" s="851">
        <v>63.2</v>
      </c>
      <c r="AY12" s="851">
        <v>64.400000000000006</v>
      </c>
      <c r="AZ12" s="851">
        <v>24.9</v>
      </c>
      <c r="BA12" s="963">
        <v>25.4</v>
      </c>
      <c r="BB12" s="964">
        <v>108.1</v>
      </c>
      <c r="BC12" s="965">
        <v>86.2</v>
      </c>
      <c r="BD12" s="965">
        <v>79.8</v>
      </c>
      <c r="BE12" s="965">
        <v>32</v>
      </c>
      <c r="BF12" s="966">
        <v>29.6</v>
      </c>
      <c r="BG12" s="967">
        <v>113.6</v>
      </c>
      <c r="BH12" s="968">
        <v>91.3</v>
      </c>
      <c r="BI12" s="968">
        <v>80.400000000000006</v>
      </c>
      <c r="BJ12" s="968">
        <v>29.1</v>
      </c>
      <c r="BK12" s="969">
        <v>25.6</v>
      </c>
      <c r="BL12" s="967">
        <v>117.3</v>
      </c>
      <c r="BM12" s="968">
        <v>70.900000000000006</v>
      </c>
      <c r="BN12" s="968">
        <v>60.4</v>
      </c>
      <c r="BO12" s="968">
        <v>39.200000000000003</v>
      </c>
      <c r="BP12" s="969">
        <v>33.4</v>
      </c>
      <c r="BQ12" s="970">
        <v>124.7</v>
      </c>
      <c r="BR12" s="193">
        <v>89.8</v>
      </c>
      <c r="BS12" s="193">
        <v>72</v>
      </c>
      <c r="BT12" s="971">
        <v>26.6</v>
      </c>
      <c r="BU12" s="972">
        <v>21.3</v>
      </c>
      <c r="BV12" s="970">
        <v>124.7</v>
      </c>
      <c r="BW12" s="193">
        <v>97.5</v>
      </c>
      <c r="BX12" s="193">
        <v>78.3</v>
      </c>
      <c r="BY12" s="971">
        <v>32.4</v>
      </c>
      <c r="BZ12" s="972">
        <v>26</v>
      </c>
      <c r="CA12" s="970">
        <v>124.1</v>
      </c>
      <c r="CB12" s="193">
        <v>91</v>
      </c>
      <c r="CC12" s="193">
        <v>73.3</v>
      </c>
      <c r="CD12" s="971">
        <v>31.4</v>
      </c>
      <c r="CE12" s="972">
        <v>25.3</v>
      </c>
      <c r="CF12" s="964">
        <v>132.1</v>
      </c>
      <c r="CG12" s="965">
        <v>80.7</v>
      </c>
      <c r="CH12" s="965">
        <v>61.1</v>
      </c>
      <c r="CI12" s="965">
        <v>34.799999999999997</v>
      </c>
      <c r="CJ12" s="966">
        <v>26.3</v>
      </c>
      <c r="CK12" s="973">
        <v>130.9</v>
      </c>
      <c r="CL12" s="974">
        <v>99.8</v>
      </c>
      <c r="CM12" s="974">
        <v>76.2</v>
      </c>
      <c r="CN12" s="974">
        <v>29.2</v>
      </c>
      <c r="CO12" s="975">
        <v>22.3</v>
      </c>
      <c r="CP12" s="973">
        <v>135</v>
      </c>
      <c r="CQ12" s="974">
        <v>92.9</v>
      </c>
      <c r="CR12" s="974">
        <v>68.8</v>
      </c>
      <c r="CS12" s="974">
        <v>34.799999999999997</v>
      </c>
      <c r="CT12" s="975">
        <v>25.7</v>
      </c>
      <c r="CU12" s="973">
        <v>130.6</v>
      </c>
      <c r="CV12" s="974">
        <v>102.8</v>
      </c>
      <c r="CW12" s="974">
        <v>78.7</v>
      </c>
      <c r="CX12" s="974">
        <v>35.4</v>
      </c>
      <c r="CY12" s="975">
        <v>27.1</v>
      </c>
      <c r="CZ12" s="976">
        <v>131.572894058</v>
      </c>
      <c r="DA12" s="977">
        <v>104.02360778700002</v>
      </c>
      <c r="DB12" s="977">
        <v>79.061579158655803</v>
      </c>
      <c r="DC12" s="977">
        <v>29.627654968999995</v>
      </c>
      <c r="DD12" s="978">
        <v>22.5180537230864</v>
      </c>
      <c r="DE12" s="973">
        <v>122.29824678600001</v>
      </c>
      <c r="DF12" s="974">
        <v>91.643853338999989</v>
      </c>
      <c r="DG12" s="974">
        <v>74.934723716326289</v>
      </c>
      <c r="DH12" s="974">
        <v>28.533218720000001</v>
      </c>
      <c r="DI12" s="975">
        <v>23.330848536142973</v>
      </c>
      <c r="DJ12" s="976">
        <v>117.96588296000002</v>
      </c>
      <c r="DK12" s="977">
        <v>114.84729213200001</v>
      </c>
      <c r="DL12" s="977">
        <v>97.356362068635164</v>
      </c>
      <c r="DM12" s="977">
        <v>26.397363201000001</v>
      </c>
      <c r="DN12" s="977">
        <v>22.377116619345649</v>
      </c>
      <c r="DO12" s="976">
        <v>120.72068035799998</v>
      </c>
      <c r="DP12" s="977">
        <v>106.30625702999998</v>
      </c>
      <c r="DQ12" s="977">
        <v>88.059690116677857</v>
      </c>
      <c r="DR12" s="977">
        <v>26.056591651999994</v>
      </c>
      <c r="DS12" s="977">
        <v>21.584198808960128</v>
      </c>
      <c r="DT12" s="976">
        <v>120.3</v>
      </c>
      <c r="DU12" s="977">
        <v>105.4</v>
      </c>
      <c r="DV12" s="977">
        <v>87.5</v>
      </c>
      <c r="DW12" s="977">
        <v>22.2</v>
      </c>
      <c r="DX12" s="977">
        <v>18.5</v>
      </c>
      <c r="DY12" s="973">
        <v>131.30000000000001</v>
      </c>
      <c r="DZ12" s="974">
        <v>98.1</v>
      </c>
      <c r="EA12" s="974">
        <v>74.7</v>
      </c>
      <c r="EB12" s="974">
        <v>28.2</v>
      </c>
      <c r="EC12" s="974">
        <v>21.5</v>
      </c>
      <c r="ED12" s="973">
        <v>142.20480101199999</v>
      </c>
      <c r="EE12" s="974">
        <v>113.08560423799999</v>
      </c>
      <c r="EF12" s="974">
        <v>79.523056488407335</v>
      </c>
      <c r="EG12" s="974">
        <v>34.582430961999997</v>
      </c>
      <c r="EH12" s="974">
        <v>24.318750644067038</v>
      </c>
      <c r="EI12" s="973">
        <v>158.85284400200001</v>
      </c>
      <c r="EJ12" s="974">
        <v>140.08703874200003</v>
      </c>
      <c r="EK12" s="974">
        <v>88.186673409659761</v>
      </c>
      <c r="EL12" s="974">
        <v>31.699989342000009</v>
      </c>
      <c r="EM12" s="974">
        <v>19.955569282474347</v>
      </c>
      <c r="EN12" s="973">
        <v>159.39510894799994</v>
      </c>
      <c r="EO12" s="974">
        <v>154.28380955</v>
      </c>
      <c r="EP12" s="974">
        <v>96.79331478127888</v>
      </c>
      <c r="EQ12" s="974">
        <v>34.583358709000009</v>
      </c>
      <c r="ER12" s="974">
        <v>21.696624781806992</v>
      </c>
      <c r="ES12" s="973">
        <v>178.02133523200001</v>
      </c>
      <c r="ET12" s="974">
        <v>156.033669436</v>
      </c>
      <c r="EU12" s="974">
        <v>87.648859184577304</v>
      </c>
      <c r="EV12" s="974">
        <v>23.365954480999999</v>
      </c>
      <c r="EW12" s="974">
        <v>13.125367501905963</v>
      </c>
      <c r="EX12" s="973">
        <v>168.24562963399998</v>
      </c>
      <c r="EY12" s="974">
        <v>126.106380993</v>
      </c>
      <c r="EZ12" s="974">
        <v>74.95373357829898</v>
      </c>
      <c r="FA12" s="974">
        <v>33.330871260999999</v>
      </c>
      <c r="FB12" s="974">
        <v>19.810839267271117</v>
      </c>
      <c r="FC12" s="976">
        <v>177.88733607800003</v>
      </c>
      <c r="FD12" s="977">
        <v>163.11660419500001</v>
      </c>
      <c r="FE12" s="977">
        <v>91.696580426319187</v>
      </c>
      <c r="FF12" s="977">
        <v>31.964305225000004</v>
      </c>
      <c r="FG12" s="977">
        <v>17.968848108998774</v>
      </c>
      <c r="FH12" s="976">
        <v>176.688957007</v>
      </c>
      <c r="FI12" s="977">
        <v>148.49787256799993</v>
      </c>
      <c r="FJ12" s="977">
        <v>84.044795488897933</v>
      </c>
      <c r="FK12" s="977">
        <v>41.175917812999991</v>
      </c>
      <c r="FL12" s="977">
        <v>23.304182961116634</v>
      </c>
      <c r="FM12" s="973">
        <v>155.124057177</v>
      </c>
      <c r="FN12" s="974">
        <v>121.113972561</v>
      </c>
      <c r="FO12" s="974">
        <v>78.075557566681141</v>
      </c>
      <c r="FP12" s="974">
        <v>38.291530711999997</v>
      </c>
      <c r="FQ12" s="974">
        <v>24.684456691529483</v>
      </c>
      <c r="FR12" s="973">
        <v>160.97049859200001</v>
      </c>
      <c r="FS12" s="974">
        <v>136.53367072500001</v>
      </c>
      <c r="FT12" s="974">
        <v>84.819064312561878</v>
      </c>
      <c r="FU12" s="974">
        <v>37.564980006000006</v>
      </c>
      <c r="FV12" s="974">
        <v>23.336561875982738</v>
      </c>
      <c r="FW12" s="973">
        <v>154.56368247699999</v>
      </c>
      <c r="FX12" s="974">
        <v>153.84106083600003</v>
      </c>
      <c r="FY12" s="974">
        <v>99.532476433390173</v>
      </c>
      <c r="FZ12" s="974">
        <v>34.289607046999997</v>
      </c>
      <c r="GA12" s="974">
        <v>22.184776201940256</v>
      </c>
      <c r="GB12" s="976">
        <v>149.27588710399996</v>
      </c>
      <c r="GC12" s="977">
        <v>162.54290987600001</v>
      </c>
      <c r="GD12" s="977">
        <v>108.88758595201445</v>
      </c>
      <c r="GE12" s="977">
        <v>50.875678565000008</v>
      </c>
      <c r="GF12" s="977">
        <v>34.081645436516553</v>
      </c>
      <c r="GG12" s="973">
        <v>169.779731742</v>
      </c>
      <c r="GH12" s="974">
        <v>122.419739916</v>
      </c>
      <c r="GI12" s="974">
        <v>72.105037898181507</v>
      </c>
      <c r="GJ12" s="974">
        <v>50.093193097000004</v>
      </c>
      <c r="GK12" s="974">
        <v>29.504813432690792</v>
      </c>
      <c r="GL12" s="976">
        <v>179.29275683</v>
      </c>
      <c r="GM12" s="977">
        <v>109.89759239600001</v>
      </c>
      <c r="GN12" s="977">
        <v>61.295054155590677</v>
      </c>
      <c r="GO12" s="977">
        <v>55.833704001000001</v>
      </c>
      <c r="GP12" s="977">
        <v>31.141081763799217</v>
      </c>
      <c r="GQ12" s="976">
        <v>180.63352710300003</v>
      </c>
      <c r="GR12" s="977">
        <v>156.62168324000001</v>
      </c>
      <c r="GS12" s="977">
        <v>86.706873165739552</v>
      </c>
      <c r="GT12" s="977">
        <v>59.556827926999993</v>
      </c>
      <c r="GU12" s="977">
        <v>32.971081771015726</v>
      </c>
      <c r="GV12" s="973">
        <v>183.18553032899996</v>
      </c>
      <c r="GW12" s="974">
        <v>223.79712477799993</v>
      </c>
      <c r="GX12" s="974">
        <v>122.16965192396027</v>
      </c>
      <c r="GY12" s="974">
        <v>97.247328256000003</v>
      </c>
      <c r="GZ12" s="974">
        <v>53.08679570998018</v>
      </c>
      <c r="HA12" s="973">
        <v>179.01220059299999</v>
      </c>
      <c r="HB12" s="974">
        <v>145.449119594</v>
      </c>
      <c r="HC12" s="974">
        <v>81.250953349649819</v>
      </c>
      <c r="HD12" s="974">
        <v>44.384175458000001</v>
      </c>
      <c r="HE12" s="974">
        <v>24.793938799127627</v>
      </c>
      <c r="HF12" s="973">
        <v>211.92687077500003</v>
      </c>
      <c r="HG12" s="974">
        <v>157.45424550299998</v>
      </c>
      <c r="HH12" s="974">
        <v>74.296499036295913</v>
      </c>
      <c r="HI12" s="974">
        <v>42.408193184000005</v>
      </c>
      <c r="HJ12" s="974">
        <v>20.010767407132732</v>
      </c>
      <c r="HK12" s="973">
        <v>212.54183505899994</v>
      </c>
      <c r="HL12" s="974">
        <v>165.93166029900004</v>
      </c>
      <c r="HM12" s="974">
        <v>78.070117467904012</v>
      </c>
      <c r="HN12" s="974">
        <v>54.136328752999994</v>
      </c>
      <c r="HO12" s="974">
        <v>25.470904934067303</v>
      </c>
      <c r="HP12" s="973">
        <v>203.58634439000011</v>
      </c>
      <c r="HQ12" s="974">
        <v>202.69592888699995</v>
      </c>
      <c r="HR12" s="974">
        <v>99.562634956844448</v>
      </c>
      <c r="HS12" s="974">
        <v>17.519632516999991</v>
      </c>
      <c r="HT12" s="974">
        <v>8.6055047402582723</v>
      </c>
      <c r="HU12" s="973">
        <v>213.288386121</v>
      </c>
      <c r="HV12" s="974">
        <v>184.48246598099999</v>
      </c>
      <c r="HW12" s="974">
        <v>86.494379434397246</v>
      </c>
      <c r="HX12" s="974">
        <v>27.330495005</v>
      </c>
      <c r="HY12" s="974">
        <v>12.813869288454935</v>
      </c>
      <c r="HZ12" s="979">
        <v>250.45985738599998</v>
      </c>
      <c r="IA12" s="980">
        <v>162.71790354700002</v>
      </c>
      <c r="IB12" s="980">
        <v>64.967657989290032</v>
      </c>
      <c r="IC12" s="980">
        <v>57.460414804000003</v>
      </c>
      <c r="ID12" s="980">
        <v>22.941965791924897</v>
      </c>
      <c r="IE12" s="1208"/>
      <c r="IF12" s="1208"/>
      <c r="IG12" s="1208"/>
      <c r="IH12" s="1208"/>
      <c r="II12" s="1208"/>
    </row>
    <row r="13" spans="2:243" ht="19.5" customHeight="1">
      <c r="B13" s="74"/>
      <c r="C13" s="89"/>
      <c r="D13" s="75"/>
      <c r="E13" s="76"/>
      <c r="F13" s="75"/>
      <c r="H13" s="981" t="s">
        <v>651</v>
      </c>
      <c r="I13" s="862">
        <v>1542.8</v>
      </c>
      <c r="J13" s="862">
        <v>1332.8</v>
      </c>
      <c r="K13" s="862">
        <v>86.4</v>
      </c>
      <c r="L13" s="862">
        <v>268.8</v>
      </c>
      <c r="M13" s="862">
        <v>17.399999999999999</v>
      </c>
      <c r="N13" s="860">
        <v>1542.1</v>
      </c>
      <c r="O13" s="862">
        <v>1327.3</v>
      </c>
      <c r="P13" s="862">
        <v>86.1</v>
      </c>
      <c r="Q13" s="862">
        <v>269.8</v>
      </c>
      <c r="R13" s="982">
        <v>17.5</v>
      </c>
      <c r="S13" s="862">
        <v>1561.6</v>
      </c>
      <c r="T13" s="862">
        <v>1319.5</v>
      </c>
      <c r="U13" s="862">
        <v>84.5</v>
      </c>
      <c r="V13" s="862">
        <v>263.89999999999998</v>
      </c>
      <c r="W13" s="982">
        <v>16.899999999999999</v>
      </c>
      <c r="X13" s="862">
        <v>1565.4</v>
      </c>
      <c r="Y13" s="862">
        <v>1311.9</v>
      </c>
      <c r="Z13" s="862">
        <v>83.8</v>
      </c>
      <c r="AA13" s="862">
        <v>292.8</v>
      </c>
      <c r="AB13" s="862">
        <v>18.7</v>
      </c>
      <c r="AC13" s="860">
        <v>1557.4</v>
      </c>
      <c r="AD13" s="862">
        <v>1338.7</v>
      </c>
      <c r="AE13" s="862">
        <v>86</v>
      </c>
      <c r="AF13" s="862">
        <v>275.39999999999998</v>
      </c>
      <c r="AG13" s="982">
        <v>17.7</v>
      </c>
      <c r="AH13" s="862">
        <v>1573.7</v>
      </c>
      <c r="AI13" s="862">
        <v>1342.5</v>
      </c>
      <c r="AJ13" s="862">
        <v>85.3</v>
      </c>
      <c r="AK13" s="862">
        <v>277.8</v>
      </c>
      <c r="AL13" s="862">
        <v>17.7</v>
      </c>
      <c r="AM13" s="860">
        <v>1570.1</v>
      </c>
      <c r="AN13" s="862">
        <v>1346.3</v>
      </c>
      <c r="AO13" s="862">
        <v>85.7</v>
      </c>
      <c r="AP13" s="862">
        <v>271.39999999999998</v>
      </c>
      <c r="AQ13" s="982">
        <v>17.3</v>
      </c>
      <c r="AR13" s="862">
        <v>1574.6</v>
      </c>
      <c r="AS13" s="862">
        <v>1340.6</v>
      </c>
      <c r="AT13" s="862">
        <v>85.1</v>
      </c>
      <c r="AU13" s="862">
        <v>283.3</v>
      </c>
      <c r="AV13" s="862">
        <v>18</v>
      </c>
      <c r="AW13" s="983">
        <v>1605.9</v>
      </c>
      <c r="AX13" s="862">
        <v>1367.6</v>
      </c>
      <c r="AY13" s="862">
        <v>85.2</v>
      </c>
      <c r="AZ13" s="862">
        <v>305.7</v>
      </c>
      <c r="BA13" s="984">
        <v>19</v>
      </c>
      <c r="BB13" s="985">
        <v>1605.5</v>
      </c>
      <c r="BC13" s="986">
        <v>1341.8</v>
      </c>
      <c r="BD13" s="986">
        <v>83.6</v>
      </c>
      <c r="BE13" s="986">
        <v>310.5</v>
      </c>
      <c r="BF13" s="987">
        <v>19.3</v>
      </c>
      <c r="BG13" s="988">
        <v>1612.4</v>
      </c>
      <c r="BH13" s="989">
        <v>1348.9</v>
      </c>
      <c r="BI13" s="989">
        <v>83.7</v>
      </c>
      <c r="BJ13" s="989">
        <v>315.8</v>
      </c>
      <c r="BK13" s="990">
        <v>19.600000000000001</v>
      </c>
      <c r="BL13" s="988">
        <v>1611.4</v>
      </c>
      <c r="BM13" s="989">
        <v>1308.0999999999999</v>
      </c>
      <c r="BN13" s="989">
        <v>81.2</v>
      </c>
      <c r="BO13" s="989">
        <v>370.7</v>
      </c>
      <c r="BP13" s="990">
        <v>23</v>
      </c>
      <c r="BQ13" s="991">
        <v>1633.8</v>
      </c>
      <c r="BR13" s="911">
        <v>1376.7</v>
      </c>
      <c r="BS13" s="911">
        <v>84.3</v>
      </c>
      <c r="BT13" s="121">
        <v>352</v>
      </c>
      <c r="BU13" s="992">
        <v>21.5</v>
      </c>
      <c r="BV13" s="991">
        <v>1634.3</v>
      </c>
      <c r="BW13" s="911">
        <v>1345.3</v>
      </c>
      <c r="BX13" s="911">
        <v>82.3</v>
      </c>
      <c r="BY13" s="121">
        <v>361.2</v>
      </c>
      <c r="BZ13" s="992">
        <v>22.1</v>
      </c>
      <c r="CA13" s="991">
        <v>1639.2</v>
      </c>
      <c r="CB13" s="911">
        <v>1360.7</v>
      </c>
      <c r="CC13" s="911">
        <v>83</v>
      </c>
      <c r="CD13" s="121">
        <v>348.9</v>
      </c>
      <c r="CE13" s="992">
        <v>21.3</v>
      </c>
      <c r="CF13" s="985">
        <v>1648.6</v>
      </c>
      <c r="CG13" s="986">
        <v>1423.7</v>
      </c>
      <c r="CH13" s="986">
        <v>86.4</v>
      </c>
      <c r="CI13" s="986">
        <v>358.1</v>
      </c>
      <c r="CJ13" s="987">
        <v>21.7</v>
      </c>
      <c r="CK13" s="993">
        <v>1661.7</v>
      </c>
      <c r="CL13" s="994">
        <v>1395.5</v>
      </c>
      <c r="CM13" s="994">
        <v>84</v>
      </c>
      <c r="CN13" s="994">
        <v>384.2</v>
      </c>
      <c r="CO13" s="995">
        <v>23.1</v>
      </c>
      <c r="CP13" s="993">
        <v>1675.4</v>
      </c>
      <c r="CQ13" s="994">
        <v>1405.3</v>
      </c>
      <c r="CR13" s="994">
        <v>83.9</v>
      </c>
      <c r="CS13" s="994">
        <v>384.4</v>
      </c>
      <c r="CT13" s="995">
        <v>22.9</v>
      </c>
      <c r="CU13" s="993">
        <v>1685.7</v>
      </c>
      <c r="CV13" s="994">
        <v>1441</v>
      </c>
      <c r="CW13" s="994">
        <v>85.5</v>
      </c>
      <c r="CX13" s="994">
        <v>373.5</v>
      </c>
      <c r="CY13" s="995">
        <v>22.2</v>
      </c>
      <c r="CZ13" s="996">
        <v>1692.1726450390006</v>
      </c>
      <c r="DA13" s="997">
        <v>1475.6601607100004</v>
      </c>
      <c r="DB13" s="997">
        <v>87.205059426781474</v>
      </c>
      <c r="DC13" s="997">
        <v>359.69313786200013</v>
      </c>
      <c r="DD13" s="998">
        <v>21.256290776034266</v>
      </c>
      <c r="DE13" s="993">
        <v>1698.2528076550002</v>
      </c>
      <c r="DF13" s="994">
        <v>1494.391125765</v>
      </c>
      <c r="DG13" s="994">
        <v>87.995798919272886</v>
      </c>
      <c r="DH13" s="994">
        <v>352.81605432700007</v>
      </c>
      <c r="DI13" s="995">
        <v>20.775237510967486</v>
      </c>
      <c r="DJ13" s="996">
        <v>1708.0034691610003</v>
      </c>
      <c r="DK13" s="997">
        <v>1438.6783063409998</v>
      </c>
      <c r="DL13" s="997">
        <v>84.231579871889977</v>
      </c>
      <c r="DM13" s="997">
        <v>359.69747502899997</v>
      </c>
      <c r="DN13" s="997">
        <v>21.133969508113118</v>
      </c>
      <c r="DO13" s="996">
        <v>1723.1308009249997</v>
      </c>
      <c r="DP13" s="997">
        <v>1468.8490859699998</v>
      </c>
      <c r="DQ13" s="997">
        <v>85.243040469214634</v>
      </c>
      <c r="DR13" s="997">
        <v>374.56648937599999</v>
      </c>
      <c r="DS13" s="997">
        <v>21.737554060024213</v>
      </c>
      <c r="DT13" s="996">
        <v>1745.1</v>
      </c>
      <c r="DU13" s="997">
        <v>1492.3</v>
      </c>
      <c r="DV13" s="997">
        <v>85.5</v>
      </c>
      <c r="DW13" s="997">
        <v>425.2</v>
      </c>
      <c r="DX13" s="997">
        <v>24.4</v>
      </c>
      <c r="DY13" s="993">
        <v>1765.4</v>
      </c>
      <c r="DZ13" s="994">
        <v>1509</v>
      </c>
      <c r="EA13" s="994">
        <v>85.5</v>
      </c>
      <c r="EB13" s="997">
        <v>391.6</v>
      </c>
      <c r="EC13" s="997">
        <v>22.2</v>
      </c>
      <c r="ED13" s="993">
        <v>1800.626625759</v>
      </c>
      <c r="EE13" s="994">
        <v>1540.2566977519998</v>
      </c>
      <c r="EF13" s="994">
        <v>85.540037880021401</v>
      </c>
      <c r="EG13" s="997">
        <v>395.5</v>
      </c>
      <c r="EH13" s="994">
        <v>22.023919501792243</v>
      </c>
      <c r="EI13" s="993">
        <v>1811.738484667</v>
      </c>
      <c r="EJ13" s="994">
        <v>1553.9164027979998</v>
      </c>
      <c r="EK13" s="994">
        <v>85.769354459764187</v>
      </c>
      <c r="EL13" s="997">
        <v>373.4</v>
      </c>
      <c r="EM13" s="994">
        <v>20.608406176712972</v>
      </c>
      <c r="EN13" s="993">
        <v>1847.5733324159999</v>
      </c>
      <c r="EO13" s="994">
        <v>1618.3321401320006</v>
      </c>
      <c r="EP13" s="994">
        <v>87.592308880956324</v>
      </c>
      <c r="EQ13" s="994">
        <v>353.727138169</v>
      </c>
      <c r="ER13" s="994">
        <v>19.145499232035608</v>
      </c>
      <c r="ES13" s="993">
        <v>1881.3573502509998</v>
      </c>
      <c r="ET13" s="994">
        <v>1602.3618088179999</v>
      </c>
      <c r="EU13" s="994">
        <v>85.170518434694074</v>
      </c>
      <c r="EV13" s="994">
        <v>369.92971651800002</v>
      </c>
      <c r="EW13" s="994">
        <v>19.662916057316068</v>
      </c>
      <c r="EX13" s="993">
        <v>1899.0454824850001</v>
      </c>
      <c r="EY13" s="994">
        <v>1599.599733194</v>
      </c>
      <c r="EZ13" s="994">
        <v>84.231775802485799</v>
      </c>
      <c r="FA13" s="994">
        <v>388.28386283999998</v>
      </c>
      <c r="FB13" s="994">
        <v>20.446264527161841</v>
      </c>
      <c r="FC13" s="996">
        <v>1915.9240552440001</v>
      </c>
      <c r="FD13" s="997">
        <v>1590.3981032850002</v>
      </c>
      <c r="FE13" s="997">
        <v>83.009454311718898</v>
      </c>
      <c r="FF13" s="997">
        <v>406.73231551900005</v>
      </c>
      <c r="FG13" s="997">
        <v>21.229041642112538</v>
      </c>
      <c r="FH13" s="996">
        <v>1934.7513366379999</v>
      </c>
      <c r="FI13" s="997">
        <v>1547.2707530119997</v>
      </c>
      <c r="FJ13" s="997">
        <v>79.972589950534839</v>
      </c>
      <c r="FK13" s="997">
        <v>417.90056182499995</v>
      </c>
      <c r="FL13" s="997">
        <v>21.599703998715515</v>
      </c>
      <c r="FM13" s="993">
        <v>1952.545845805</v>
      </c>
      <c r="FN13" s="994">
        <v>1633.2657529000001</v>
      </c>
      <c r="FO13" s="994">
        <v>83.648010437707981</v>
      </c>
      <c r="FP13" s="994">
        <v>453.52204555099991</v>
      </c>
      <c r="FQ13" s="994">
        <v>23.227216227746027</v>
      </c>
      <c r="FR13" s="993">
        <v>1986.11956635</v>
      </c>
      <c r="FS13" s="994">
        <v>1650.037270669</v>
      </c>
      <c r="FT13" s="994">
        <v>83.078445961909694</v>
      </c>
      <c r="FU13" s="994">
        <v>484.68730983400008</v>
      </c>
      <c r="FV13" s="994">
        <v>24.403732687893324</v>
      </c>
      <c r="FW13" s="993">
        <v>2016.0164190319999</v>
      </c>
      <c r="FX13" s="994">
        <v>1630.2133873830005</v>
      </c>
      <c r="FY13" s="994">
        <v>80.863100716498892</v>
      </c>
      <c r="FZ13" s="994">
        <v>520.83551006499999</v>
      </c>
      <c r="GA13" s="994">
        <v>25.834884336660398</v>
      </c>
      <c r="GB13" s="996">
        <v>2060.8578605160005</v>
      </c>
      <c r="GC13" s="997">
        <v>1660.0472410239997</v>
      </c>
      <c r="GD13" s="997">
        <v>80.551272983395123</v>
      </c>
      <c r="GE13" s="997">
        <v>542.87261057800004</v>
      </c>
      <c r="GF13" s="997">
        <v>26.34206953225172</v>
      </c>
      <c r="GG13" s="993">
        <v>2091.8226687639999</v>
      </c>
      <c r="GH13" s="994">
        <v>1710.3182005260001</v>
      </c>
      <c r="GI13" s="994">
        <v>81.762102785537721</v>
      </c>
      <c r="GJ13" s="994">
        <v>615.8085829370001</v>
      </c>
      <c r="GK13" s="994">
        <v>29.438852161443702</v>
      </c>
      <c r="GL13" s="996">
        <v>2140.7134535220002</v>
      </c>
      <c r="GM13" s="997">
        <v>1712.1902284360001</v>
      </c>
      <c r="GN13" s="997">
        <v>79.982223945901126</v>
      </c>
      <c r="GO13" s="997">
        <v>560.78226643799997</v>
      </c>
      <c r="GP13" s="997">
        <v>26.196045319161009</v>
      </c>
      <c r="GQ13" s="996">
        <v>2176.5245267690002</v>
      </c>
      <c r="GR13" s="997">
        <v>1723.3577061330002</v>
      </c>
      <c r="GS13" s="997">
        <v>79.179337744072399</v>
      </c>
      <c r="GT13" s="997">
        <v>629.64957614999992</v>
      </c>
      <c r="GU13" s="997">
        <v>28.929128452538045</v>
      </c>
      <c r="GV13" s="993">
        <v>2214.486484476</v>
      </c>
      <c r="GW13" s="994">
        <v>1674.2725627759994</v>
      </c>
      <c r="GX13" s="994">
        <v>75.605454109247901</v>
      </c>
      <c r="GY13" s="994">
        <v>674.99144030299988</v>
      </c>
      <c r="GZ13" s="994">
        <v>30.480720701382779</v>
      </c>
      <c r="HA13" s="993">
        <v>2263.42645017</v>
      </c>
      <c r="HB13" s="994">
        <v>1810.4094238569999</v>
      </c>
      <c r="HC13" s="994">
        <v>79.985343624531069</v>
      </c>
      <c r="HD13" s="994">
        <v>652.46769385699997</v>
      </c>
      <c r="HE13" s="994">
        <v>28.826547193879211</v>
      </c>
      <c r="HF13" s="993">
        <v>2314.3453705200004</v>
      </c>
      <c r="HG13" s="994">
        <v>1847.3340526879999</v>
      </c>
      <c r="HH13" s="994">
        <v>79.821018773569236</v>
      </c>
      <c r="HI13" s="994">
        <v>679.51691252400008</v>
      </c>
      <c r="HJ13" s="994">
        <v>29.361085047186471</v>
      </c>
      <c r="HK13" s="993">
        <v>2346.4122924119997</v>
      </c>
      <c r="HL13" s="994">
        <v>1931.815282085</v>
      </c>
      <c r="HM13" s="994">
        <v>82.330598434565232</v>
      </c>
      <c r="HN13" s="994">
        <v>667.36640222100004</v>
      </c>
      <c r="HO13" s="994">
        <v>28.44199224403906</v>
      </c>
      <c r="HP13" s="993">
        <v>2364.8980252269989</v>
      </c>
      <c r="HQ13" s="994">
        <v>1980.9100302450001</v>
      </c>
      <c r="HR13" s="994">
        <v>83.763021031524559</v>
      </c>
      <c r="HS13" s="994">
        <v>643.82538494900007</v>
      </c>
      <c r="HT13" s="994">
        <v>27.224234537013555</v>
      </c>
      <c r="HU13" s="993">
        <v>2437.7523638289999</v>
      </c>
      <c r="HV13" s="994">
        <v>1997.7978241919998</v>
      </c>
      <c r="HW13" s="994">
        <v>81.952451521943786</v>
      </c>
      <c r="HX13" s="994">
        <v>656.58484396300003</v>
      </c>
      <c r="HY13" s="994">
        <v>26.934025527174395</v>
      </c>
      <c r="HZ13" s="999">
        <v>2467.6785297220003</v>
      </c>
      <c r="IA13" s="1000">
        <v>2053.5899334410001</v>
      </c>
      <c r="IB13" s="1000">
        <v>83.219508080428525</v>
      </c>
      <c r="IC13" s="1000">
        <v>688.88960953100002</v>
      </c>
      <c r="ID13" s="1000">
        <v>27.916505380812623</v>
      </c>
      <c r="IE13" s="1208"/>
      <c r="IF13" s="1208"/>
      <c r="IG13" s="1208"/>
      <c r="IH13" s="1208"/>
      <c r="II13" s="1208"/>
    </row>
    <row r="14" spans="2:243" ht="19.5" customHeight="1">
      <c r="B14" s="74"/>
      <c r="C14" s="1875" t="s">
        <v>6</v>
      </c>
      <c r="D14" s="1875"/>
      <c r="E14" s="1876"/>
      <c r="F14" s="56"/>
      <c r="H14" s="1001" t="s">
        <v>652</v>
      </c>
      <c r="I14" s="873">
        <v>1424.3</v>
      </c>
      <c r="J14" s="873">
        <v>1200.4000000000001</v>
      </c>
      <c r="K14" s="873">
        <v>84.3</v>
      </c>
      <c r="L14" s="873">
        <v>255.9</v>
      </c>
      <c r="M14" s="873">
        <v>18</v>
      </c>
      <c r="N14" s="871">
        <v>1425.1</v>
      </c>
      <c r="O14" s="873">
        <v>1190</v>
      </c>
      <c r="P14" s="873">
        <v>83.5</v>
      </c>
      <c r="Q14" s="873">
        <v>257.2</v>
      </c>
      <c r="R14" s="1002">
        <v>18</v>
      </c>
      <c r="S14" s="873">
        <v>1446.4</v>
      </c>
      <c r="T14" s="873">
        <v>1190.4000000000001</v>
      </c>
      <c r="U14" s="873">
        <v>82.3</v>
      </c>
      <c r="V14" s="873">
        <v>252.7</v>
      </c>
      <c r="W14" s="1002">
        <v>17.5</v>
      </c>
      <c r="X14" s="873">
        <v>1449.5</v>
      </c>
      <c r="Y14" s="873">
        <v>1180.9000000000001</v>
      </c>
      <c r="Z14" s="873">
        <v>81.5</v>
      </c>
      <c r="AA14" s="873">
        <v>279.89999999999998</v>
      </c>
      <c r="AB14" s="873">
        <v>19.3</v>
      </c>
      <c r="AC14" s="871">
        <v>1446</v>
      </c>
      <c r="AD14" s="873">
        <v>1208.5999999999999</v>
      </c>
      <c r="AE14" s="873">
        <v>83.6</v>
      </c>
      <c r="AF14" s="873">
        <v>264.5</v>
      </c>
      <c r="AG14" s="1002">
        <v>18.3</v>
      </c>
      <c r="AH14" s="873">
        <v>1464</v>
      </c>
      <c r="AI14" s="873">
        <v>1211.9000000000001</v>
      </c>
      <c r="AJ14" s="873">
        <v>82.8</v>
      </c>
      <c r="AK14" s="873">
        <v>267.3</v>
      </c>
      <c r="AL14" s="873">
        <v>18.3</v>
      </c>
      <c r="AM14" s="871">
        <v>1462.3</v>
      </c>
      <c r="AN14" s="873">
        <v>1220</v>
      </c>
      <c r="AO14" s="873">
        <v>83.4</v>
      </c>
      <c r="AP14" s="873">
        <v>261.39999999999998</v>
      </c>
      <c r="AQ14" s="1002">
        <v>17.899999999999999</v>
      </c>
      <c r="AR14" s="873">
        <v>1465.8</v>
      </c>
      <c r="AS14" s="873">
        <v>1216.0999999999999</v>
      </c>
      <c r="AT14" s="873">
        <v>83</v>
      </c>
      <c r="AU14" s="873">
        <v>272.7</v>
      </c>
      <c r="AV14" s="873">
        <v>18.600000000000001</v>
      </c>
      <c r="AW14" s="1003">
        <v>1501.5</v>
      </c>
      <c r="AX14" s="873">
        <v>1244.5</v>
      </c>
      <c r="AY14" s="873">
        <v>82.9</v>
      </c>
      <c r="AZ14" s="873">
        <v>296.60000000000002</v>
      </c>
      <c r="BA14" s="1004">
        <v>19.8</v>
      </c>
      <c r="BB14" s="1005">
        <v>1502.6</v>
      </c>
      <c r="BC14" s="1006">
        <v>1218.7</v>
      </c>
      <c r="BD14" s="1006">
        <v>81.099999999999994</v>
      </c>
      <c r="BE14" s="1006">
        <v>300.89999999999998</v>
      </c>
      <c r="BF14" s="1007">
        <v>20</v>
      </c>
      <c r="BG14" s="1008">
        <v>1510.8</v>
      </c>
      <c r="BH14" s="1009">
        <v>1226.5</v>
      </c>
      <c r="BI14" s="1009">
        <v>81.2</v>
      </c>
      <c r="BJ14" s="1009">
        <v>307.60000000000002</v>
      </c>
      <c r="BK14" s="1010">
        <v>20.399999999999999</v>
      </c>
      <c r="BL14" s="1008">
        <v>1510</v>
      </c>
      <c r="BM14" s="1009">
        <v>1188.8</v>
      </c>
      <c r="BN14" s="1009">
        <v>78.7</v>
      </c>
      <c r="BO14" s="1009">
        <v>361.4</v>
      </c>
      <c r="BP14" s="1010">
        <v>23.9</v>
      </c>
      <c r="BQ14" s="970">
        <v>1537.1</v>
      </c>
      <c r="BR14" s="193">
        <v>1258.3</v>
      </c>
      <c r="BS14" s="193">
        <v>81.900000000000006</v>
      </c>
      <c r="BT14" s="84">
        <v>344.4</v>
      </c>
      <c r="BU14" s="1011">
        <v>22.4</v>
      </c>
      <c r="BV14" s="970">
        <v>1540.2</v>
      </c>
      <c r="BW14" s="193">
        <v>1230.2</v>
      </c>
      <c r="BX14" s="193">
        <v>79.900000000000006</v>
      </c>
      <c r="BY14" s="84">
        <v>354.1</v>
      </c>
      <c r="BZ14" s="1011">
        <v>23</v>
      </c>
      <c r="CA14" s="970">
        <v>1547.3</v>
      </c>
      <c r="CB14" s="193">
        <v>1243.8</v>
      </c>
      <c r="CC14" s="193">
        <v>80.400000000000006</v>
      </c>
      <c r="CD14" s="84">
        <v>342.4</v>
      </c>
      <c r="CE14" s="1011">
        <v>22.1</v>
      </c>
      <c r="CF14" s="1005">
        <v>1556.9</v>
      </c>
      <c r="CG14" s="1006">
        <v>1306.0999999999999</v>
      </c>
      <c r="CH14" s="1006">
        <v>83.9</v>
      </c>
      <c r="CI14" s="1006">
        <v>351.8</v>
      </c>
      <c r="CJ14" s="1007">
        <v>22.6</v>
      </c>
      <c r="CK14" s="1012">
        <v>1574.3</v>
      </c>
      <c r="CL14" s="1013">
        <v>1286.3</v>
      </c>
      <c r="CM14" s="1013">
        <v>81.7</v>
      </c>
      <c r="CN14" s="1013">
        <v>378.5</v>
      </c>
      <c r="CO14" s="1014">
        <v>24</v>
      </c>
      <c r="CP14" s="1012">
        <v>1590.3</v>
      </c>
      <c r="CQ14" s="1013">
        <v>1295.8</v>
      </c>
      <c r="CR14" s="1013">
        <v>81.5</v>
      </c>
      <c r="CS14" s="1013">
        <v>378.9</v>
      </c>
      <c r="CT14" s="1014">
        <v>23.8</v>
      </c>
      <c r="CU14" s="1012">
        <v>1603.9</v>
      </c>
      <c r="CV14" s="1013">
        <v>1335.8</v>
      </c>
      <c r="CW14" s="1013">
        <v>83.3</v>
      </c>
      <c r="CX14" s="1013">
        <v>368.4</v>
      </c>
      <c r="CY14" s="1014">
        <v>23</v>
      </c>
      <c r="CZ14" s="1015">
        <v>1613.5189886600003</v>
      </c>
      <c r="DA14" s="1016">
        <v>1371.142782073</v>
      </c>
      <c r="DB14" s="1016">
        <v>84.978410028611464</v>
      </c>
      <c r="DC14" s="1016">
        <v>355.47027184300009</v>
      </c>
      <c r="DD14" s="1017">
        <v>22.030746110909547</v>
      </c>
      <c r="DE14" s="1012">
        <v>1625.890824459</v>
      </c>
      <c r="DF14" s="1013">
        <v>1397.178710811</v>
      </c>
      <c r="DG14" s="1013">
        <v>85.933119849907399</v>
      </c>
      <c r="DH14" s="1013">
        <v>350.55664491700003</v>
      </c>
      <c r="DI14" s="1014">
        <v>21.560896933755959</v>
      </c>
      <c r="DJ14" s="1015">
        <v>1638.9353779190001</v>
      </c>
      <c r="DK14" s="1016">
        <v>1344.3673162859998</v>
      </c>
      <c r="DL14" s="1016">
        <v>82.026865390689096</v>
      </c>
      <c r="DM14" s="1016">
        <v>357.20998679600001</v>
      </c>
      <c r="DN14" s="1016">
        <v>21.795245353087626</v>
      </c>
      <c r="DO14" s="1015">
        <v>1656.8496950000003</v>
      </c>
      <c r="DP14" s="1016">
        <v>1377.7008772440004</v>
      </c>
      <c r="DQ14" s="1016">
        <v>83.151832142746059</v>
      </c>
      <c r="DR14" s="1016">
        <v>370.44254523699999</v>
      </c>
      <c r="DS14" s="1016">
        <v>22.358246879901795</v>
      </c>
      <c r="DT14" s="1015">
        <v>1679.9</v>
      </c>
      <c r="DU14" s="1016">
        <v>1402.9</v>
      </c>
      <c r="DV14" s="1016">
        <v>83.5</v>
      </c>
      <c r="DW14" s="1016">
        <v>421.3</v>
      </c>
      <c r="DX14" s="1016">
        <v>25.1</v>
      </c>
      <c r="DY14" s="1012">
        <v>1706.5</v>
      </c>
      <c r="DZ14" s="1013">
        <v>1425.5</v>
      </c>
      <c r="EA14" s="1013">
        <v>83.5</v>
      </c>
      <c r="EB14" s="1013">
        <v>389.4</v>
      </c>
      <c r="EC14" s="1013">
        <v>22.8</v>
      </c>
      <c r="ED14" s="1012">
        <v>1745.6940979899998</v>
      </c>
      <c r="EE14" s="1013">
        <v>1460.1260168190001</v>
      </c>
      <c r="EF14" s="1013">
        <v>83.641573772873258</v>
      </c>
      <c r="EG14" s="1013">
        <v>393.32266326300004</v>
      </c>
      <c r="EH14" s="1013">
        <v>22.531018677090881</v>
      </c>
      <c r="EI14" s="1012">
        <v>1759.9241664450001</v>
      </c>
      <c r="EJ14" s="1013">
        <v>1474.0301812969997</v>
      </c>
      <c r="EK14" s="1013">
        <v>83.755323632750688</v>
      </c>
      <c r="EL14" s="1013">
        <v>334.72098154099984</v>
      </c>
      <c r="EM14" s="1013">
        <v>19.01905706636936</v>
      </c>
      <c r="EN14" s="1012">
        <v>1797.9813766449997</v>
      </c>
      <c r="EO14" s="1013">
        <v>1550.982177848</v>
      </c>
      <c r="EP14" s="1013">
        <v>86.262416173748377</v>
      </c>
      <c r="EQ14" s="1013">
        <v>351.92857565999986</v>
      </c>
      <c r="ER14" s="1013">
        <v>19.573538426559907</v>
      </c>
      <c r="ES14" s="1012">
        <v>1837.3289825200002</v>
      </c>
      <c r="ET14" s="1013">
        <v>1533.3967908069999</v>
      </c>
      <c r="EU14" s="1013">
        <v>83.457932977460572</v>
      </c>
      <c r="EV14" s="1013">
        <v>368.15942685900001</v>
      </c>
      <c r="EW14" s="1013">
        <v>20.03775210436449</v>
      </c>
      <c r="EX14" s="1012">
        <v>1858.2248562529999</v>
      </c>
      <c r="EY14" s="1013">
        <v>1531.5837265280002</v>
      </c>
      <c r="EZ14" s="1013">
        <v>82.421872755289044</v>
      </c>
      <c r="FA14" s="1013">
        <v>386.68268621999994</v>
      </c>
      <c r="FB14" s="1013">
        <v>20.809251631674037</v>
      </c>
      <c r="FC14" s="1015">
        <v>1877.4153790830001</v>
      </c>
      <c r="FD14" s="1016">
        <v>1523.5060001829997</v>
      </c>
      <c r="FE14" s="1016">
        <v>81.149116874025879</v>
      </c>
      <c r="FF14" s="1016">
        <v>405.27410307999992</v>
      </c>
      <c r="FG14" s="1016">
        <v>21.586810654440839</v>
      </c>
      <c r="FH14" s="1015">
        <v>1897.0541944509996</v>
      </c>
      <c r="FI14" s="1016">
        <v>1485.3724773599999</v>
      </c>
      <c r="FJ14" s="1016">
        <v>78.298895292754736</v>
      </c>
      <c r="FK14" s="1016">
        <v>416.25774402799993</v>
      </c>
      <c r="FL14" s="1016">
        <v>21.942322219659275</v>
      </c>
      <c r="FM14" s="1012">
        <v>1917.9255028699999</v>
      </c>
      <c r="FN14" s="1013">
        <v>1566.967209616</v>
      </c>
      <c r="FO14" s="1013">
        <v>81.701150919114269</v>
      </c>
      <c r="FP14" s="1013">
        <v>452.10897025399998</v>
      </c>
      <c r="FQ14" s="1013">
        <v>23.572811852048492</v>
      </c>
      <c r="FR14" s="1012">
        <v>1952.8821540200001</v>
      </c>
      <c r="FS14" s="1013">
        <v>1586.791064046</v>
      </c>
      <c r="FT14" s="1013">
        <v>81.253805345068912</v>
      </c>
      <c r="FU14" s="1013">
        <v>483.28211318300015</v>
      </c>
      <c r="FV14" s="1013">
        <v>24.747121181284076</v>
      </c>
      <c r="FW14" s="1012">
        <v>1983.8503956589998</v>
      </c>
      <c r="FX14" s="1013">
        <v>1567.0805410540002</v>
      </c>
      <c r="FY14" s="1013">
        <v>78.99187078234516</v>
      </c>
      <c r="FZ14" s="1013">
        <v>519.49067659699995</v>
      </c>
      <c r="GA14" s="1013">
        <v>26.185980441556151</v>
      </c>
      <c r="GB14" s="1015">
        <v>2028.2180535239997</v>
      </c>
      <c r="GC14" s="1016">
        <v>1599.6499685209999</v>
      </c>
      <c r="GD14" s="1016">
        <v>78.869723388056372</v>
      </c>
      <c r="GE14" s="1016">
        <v>541.22564435299989</v>
      </c>
      <c r="GF14" s="1016">
        <v>26.684785859815619</v>
      </c>
      <c r="GG14" s="1012">
        <v>2062.2269067720003</v>
      </c>
      <c r="GH14" s="1013">
        <v>1647.801731087</v>
      </c>
      <c r="GI14" s="1013">
        <v>79.903997260238484</v>
      </c>
      <c r="GJ14" s="1013">
        <v>614.33503041799997</v>
      </c>
      <c r="GK14" s="1013">
        <v>29.789885312844522</v>
      </c>
      <c r="GL14" s="1015">
        <v>2112.669026218</v>
      </c>
      <c r="GM14" s="1016">
        <v>1652.5016526239999</v>
      </c>
      <c r="GN14" s="1016">
        <v>78.218671837217684</v>
      </c>
      <c r="GO14" s="1016">
        <v>559.52398065600005</v>
      </c>
      <c r="GP14" s="1016">
        <v>26.484223213024212</v>
      </c>
      <c r="GQ14" s="1015">
        <v>2149.7185269910001</v>
      </c>
      <c r="GR14" s="1016">
        <v>1664.7943731079995</v>
      </c>
      <c r="GS14" s="1016">
        <v>77.442435007444544</v>
      </c>
      <c r="GT14" s="1016">
        <v>628.14698008599999</v>
      </c>
      <c r="GU14" s="1016">
        <v>29.219964018509376</v>
      </c>
      <c r="GV14" s="1012">
        <v>2187.9377610420006</v>
      </c>
      <c r="GW14" s="1013">
        <v>1632.2961359680007</v>
      </c>
      <c r="GX14" s="1013">
        <v>74.604322162739365</v>
      </c>
      <c r="GY14" s="1013">
        <v>673.72207931299999</v>
      </c>
      <c r="GZ14" s="1013">
        <v>30.792561438865672</v>
      </c>
      <c r="HA14" s="1012">
        <v>2239.5125589680001</v>
      </c>
      <c r="HB14" s="1013">
        <v>1763.8973432419998</v>
      </c>
      <c r="HC14" s="1013">
        <v>78.762556440175942</v>
      </c>
      <c r="HD14" s="1013">
        <v>651.35506867599997</v>
      </c>
      <c r="HE14" s="1013">
        <v>29.084680327765334</v>
      </c>
      <c r="HF14" s="1012">
        <v>2291.1770771890001</v>
      </c>
      <c r="HG14" s="1013">
        <v>1795.9912353549998</v>
      </c>
      <c r="HH14" s="1013">
        <v>78.387273215847031</v>
      </c>
      <c r="HI14" s="1013">
        <v>678.39396822200001</v>
      </c>
      <c r="HJ14" s="1013">
        <v>29.608971518443617</v>
      </c>
      <c r="HK14" s="1012">
        <v>2323.6813143039999</v>
      </c>
      <c r="HL14" s="1013">
        <v>1887.6934903490003</v>
      </c>
      <c r="HM14" s="1013">
        <v>81.237193703320344</v>
      </c>
      <c r="HN14" s="1013">
        <v>666.41192328699992</v>
      </c>
      <c r="HO14" s="1013">
        <v>28.679144561895605</v>
      </c>
      <c r="HP14" s="1012">
        <v>2341.7535531399994</v>
      </c>
      <c r="HQ14" s="1013">
        <v>1922.9467578309998</v>
      </c>
      <c r="HR14" s="1013">
        <v>82.115675889658334</v>
      </c>
      <c r="HS14" s="1013">
        <v>642.78750599699981</v>
      </c>
      <c r="HT14" s="1013">
        <v>27.448981774153904</v>
      </c>
      <c r="HU14" s="1012">
        <v>2416.6041595180004</v>
      </c>
      <c r="HV14" s="1013">
        <v>1954.9950404309998</v>
      </c>
      <c r="HW14" s="1013">
        <v>80.898438940903333</v>
      </c>
      <c r="HX14" s="1013">
        <v>655.47160069200004</v>
      </c>
      <c r="HY14" s="1013">
        <v>27.123664341566638</v>
      </c>
      <c r="HZ14" s="1018">
        <v>2447.7042392610001</v>
      </c>
      <c r="IA14" s="1019">
        <v>2010.7956785219997</v>
      </c>
      <c r="IB14" s="1019">
        <v>82.150271518469481</v>
      </c>
      <c r="IC14" s="1019">
        <v>687.78832838300013</v>
      </c>
      <c r="ID14" s="1019">
        <v>28.099323331263832</v>
      </c>
      <c r="IE14" s="1208"/>
      <c r="IF14" s="1208"/>
      <c r="IG14" s="1208"/>
      <c r="IH14" s="1208"/>
      <c r="II14" s="1208"/>
    </row>
    <row r="15" spans="2:243" ht="19.5" customHeight="1">
      <c r="B15" s="74"/>
      <c r="C15" s="89"/>
      <c r="D15" s="75"/>
      <c r="E15" s="76"/>
      <c r="F15" s="75"/>
      <c r="H15" s="1001" t="s">
        <v>653</v>
      </c>
      <c r="I15" s="1020">
        <v>118.5</v>
      </c>
      <c r="J15" s="1020">
        <v>132.4</v>
      </c>
      <c r="K15" s="1020">
        <v>111.8</v>
      </c>
      <c r="L15" s="1020">
        <v>11.3</v>
      </c>
      <c r="M15" s="1020">
        <v>9.5</v>
      </c>
      <c r="N15" s="1021">
        <v>117.1</v>
      </c>
      <c r="O15" s="1020">
        <v>137.30000000000001</v>
      </c>
      <c r="P15" s="1020">
        <v>117.3</v>
      </c>
      <c r="Q15" s="1020">
        <v>10.8</v>
      </c>
      <c r="R15" s="1022">
        <v>9.1999999999999993</v>
      </c>
      <c r="S15" s="1020">
        <v>115.3</v>
      </c>
      <c r="T15" s="1020">
        <v>129.1</v>
      </c>
      <c r="U15" s="1020">
        <v>112</v>
      </c>
      <c r="V15" s="1020">
        <v>9.9</v>
      </c>
      <c r="W15" s="1022">
        <v>8.6</v>
      </c>
      <c r="X15" s="1020">
        <v>115.8</v>
      </c>
      <c r="Y15" s="1020">
        <v>130.9</v>
      </c>
      <c r="Z15" s="1020">
        <v>113</v>
      </c>
      <c r="AA15" s="1020">
        <v>10.5</v>
      </c>
      <c r="AB15" s="1020">
        <v>9</v>
      </c>
      <c r="AC15" s="1021">
        <v>111.4</v>
      </c>
      <c r="AD15" s="1020">
        <v>130.1</v>
      </c>
      <c r="AE15" s="1020">
        <v>116.8</v>
      </c>
      <c r="AF15" s="1020">
        <v>9.1999999999999993</v>
      </c>
      <c r="AG15" s="1022">
        <v>8.3000000000000007</v>
      </c>
      <c r="AH15" s="1020">
        <v>109.7</v>
      </c>
      <c r="AI15" s="1020">
        <v>130.6</v>
      </c>
      <c r="AJ15" s="1020">
        <v>119</v>
      </c>
      <c r="AK15" s="1020">
        <v>8.9</v>
      </c>
      <c r="AL15" s="1020">
        <v>8.1</v>
      </c>
      <c r="AM15" s="1021">
        <v>107.8</v>
      </c>
      <c r="AN15" s="1020">
        <v>126.3</v>
      </c>
      <c r="AO15" s="1020">
        <v>117.1</v>
      </c>
      <c r="AP15" s="1020">
        <v>8.3000000000000007</v>
      </c>
      <c r="AQ15" s="1022">
        <v>7.7</v>
      </c>
      <c r="AR15" s="1020">
        <v>108.8</v>
      </c>
      <c r="AS15" s="1020">
        <v>124.5</v>
      </c>
      <c r="AT15" s="1020">
        <v>114.4</v>
      </c>
      <c r="AU15" s="1020">
        <v>8.1999999999999993</v>
      </c>
      <c r="AV15" s="1020">
        <v>7.5</v>
      </c>
      <c r="AW15" s="1023">
        <v>104.4</v>
      </c>
      <c r="AX15" s="1020">
        <v>123.1</v>
      </c>
      <c r="AY15" s="1020">
        <v>117.9</v>
      </c>
      <c r="AZ15" s="1020">
        <v>7.7</v>
      </c>
      <c r="BA15" s="1024">
        <v>7.3</v>
      </c>
      <c r="BB15" s="1025">
        <v>102.8</v>
      </c>
      <c r="BC15" s="1026">
        <v>123.1</v>
      </c>
      <c r="BD15" s="1026">
        <v>119.7</v>
      </c>
      <c r="BE15" s="1026">
        <v>7.5</v>
      </c>
      <c r="BF15" s="1027">
        <v>7.3</v>
      </c>
      <c r="BG15" s="1008">
        <v>101.5</v>
      </c>
      <c r="BH15" s="1009">
        <v>122.4</v>
      </c>
      <c r="BI15" s="1009">
        <v>120.6</v>
      </c>
      <c r="BJ15" s="1009">
        <v>6.8</v>
      </c>
      <c r="BK15" s="1010">
        <v>6.7</v>
      </c>
      <c r="BL15" s="1008">
        <v>101.4</v>
      </c>
      <c r="BM15" s="1009">
        <v>119.2</v>
      </c>
      <c r="BN15" s="1009">
        <v>117.6</v>
      </c>
      <c r="BO15" s="1009">
        <v>7.2</v>
      </c>
      <c r="BP15" s="1010">
        <v>7.1</v>
      </c>
      <c r="BQ15" s="1028">
        <v>96.7</v>
      </c>
      <c r="BR15" s="921">
        <v>118.4</v>
      </c>
      <c r="BS15" s="921">
        <v>122.5</v>
      </c>
      <c r="BT15" s="115">
        <v>6.1</v>
      </c>
      <c r="BU15" s="1029">
        <v>6.3</v>
      </c>
      <c r="BV15" s="1028">
        <v>94.1</v>
      </c>
      <c r="BW15" s="921">
        <v>115.1</v>
      </c>
      <c r="BX15" s="921">
        <v>122.3</v>
      </c>
      <c r="BY15" s="115">
        <v>5.6</v>
      </c>
      <c r="BZ15" s="1029">
        <v>5.9</v>
      </c>
      <c r="CA15" s="1028">
        <v>91.9</v>
      </c>
      <c r="CB15" s="921">
        <v>116.9</v>
      </c>
      <c r="CC15" s="921">
        <v>127.2</v>
      </c>
      <c r="CD15" s="115">
        <v>5.0999999999999996</v>
      </c>
      <c r="CE15" s="1029">
        <v>5.6</v>
      </c>
      <c r="CF15" s="1005">
        <v>91.7</v>
      </c>
      <c r="CG15" s="1006">
        <v>117.6</v>
      </c>
      <c r="CH15" s="1006">
        <v>128.30000000000001</v>
      </c>
      <c r="CI15" s="1006">
        <v>4.9000000000000004</v>
      </c>
      <c r="CJ15" s="1007">
        <v>5.3</v>
      </c>
      <c r="CK15" s="1012">
        <v>87.3</v>
      </c>
      <c r="CL15" s="1013">
        <v>109.2</v>
      </c>
      <c r="CM15" s="1013">
        <v>125</v>
      </c>
      <c r="CN15" s="1013">
        <v>4.2</v>
      </c>
      <c r="CO15" s="1014">
        <v>4.8</v>
      </c>
      <c r="CP15" s="1012">
        <v>85.1</v>
      </c>
      <c r="CQ15" s="1013">
        <v>109.5</v>
      </c>
      <c r="CR15" s="1013">
        <v>128.69999999999999</v>
      </c>
      <c r="CS15" s="1013">
        <v>3.9</v>
      </c>
      <c r="CT15" s="1014">
        <v>4.5999999999999996</v>
      </c>
      <c r="CU15" s="1012">
        <v>81.900000000000006</v>
      </c>
      <c r="CV15" s="1013">
        <v>105.2</v>
      </c>
      <c r="CW15" s="1013">
        <v>128.5</v>
      </c>
      <c r="CX15" s="1013">
        <v>3.6</v>
      </c>
      <c r="CY15" s="1014">
        <v>4.4000000000000004</v>
      </c>
      <c r="CZ15" s="1015">
        <v>78.653656379000026</v>
      </c>
      <c r="DA15" s="1016">
        <v>104.50564529299999</v>
      </c>
      <c r="DB15" s="1016">
        <v>132.86813366873847</v>
      </c>
      <c r="DC15" s="1016">
        <v>2.8530390590000008</v>
      </c>
      <c r="DD15" s="1017">
        <v>3.6273444749375217</v>
      </c>
      <c r="DE15" s="1012">
        <v>72.361983195999997</v>
      </c>
      <c r="DF15" s="1013">
        <v>97.21241495400001</v>
      </c>
      <c r="DG15" s="1013">
        <v>134.34183346065848</v>
      </c>
      <c r="DH15" s="1013">
        <v>2.2594094100000004</v>
      </c>
      <c r="DI15" s="1014">
        <v>3.1223707673684862</v>
      </c>
      <c r="DJ15" s="1015">
        <v>69.068091242000008</v>
      </c>
      <c r="DK15" s="1016">
        <v>94.310990055000005</v>
      </c>
      <c r="DL15" s="1016">
        <v>136.54784482830749</v>
      </c>
      <c r="DM15" s="1016">
        <v>2.4874882330000001</v>
      </c>
      <c r="DN15" s="1016">
        <v>3.6015013420370439</v>
      </c>
      <c r="DO15" s="1015">
        <v>66.281105924999977</v>
      </c>
      <c r="DP15" s="1016">
        <v>91.148208726000007</v>
      </c>
      <c r="DQ15" s="1016">
        <v>137.51763410396057</v>
      </c>
      <c r="DR15" s="1016">
        <v>2.520361855</v>
      </c>
      <c r="DS15" s="1016">
        <v>3.8025344022652576</v>
      </c>
      <c r="DT15" s="1015">
        <v>65.2</v>
      </c>
      <c r="DU15" s="1016">
        <v>89.4</v>
      </c>
      <c r="DV15" s="1016">
        <v>137.1</v>
      </c>
      <c r="DW15" s="1016">
        <v>2.4</v>
      </c>
      <c r="DX15" s="1016">
        <v>3.6</v>
      </c>
      <c r="DY15" s="1012">
        <v>58.9</v>
      </c>
      <c r="DZ15" s="1013">
        <v>83.6</v>
      </c>
      <c r="EA15" s="1013">
        <v>141.9</v>
      </c>
      <c r="EB15" s="1013">
        <v>2.2000000000000002</v>
      </c>
      <c r="EC15" s="1013">
        <v>3.8</v>
      </c>
      <c r="ED15" s="1012">
        <v>54.932527769000011</v>
      </c>
      <c r="EE15" s="1013">
        <v>80.130680933000008</v>
      </c>
      <c r="EF15" s="1013">
        <v>145.87109712111231</v>
      </c>
      <c r="EG15" s="1013">
        <v>2.1683897559999998</v>
      </c>
      <c r="EH15" s="1013">
        <v>3.9473693348291246</v>
      </c>
      <c r="EI15" s="1012">
        <v>51.814318222000004</v>
      </c>
      <c r="EJ15" s="1013">
        <v>77.034133558000008</v>
      </c>
      <c r="EK15" s="1013">
        <v>148.67344819234125</v>
      </c>
      <c r="EL15" s="1013">
        <v>1.4663823949999997</v>
      </c>
      <c r="EM15" s="1013">
        <v>2.8300717742096695</v>
      </c>
      <c r="EN15" s="1012">
        <v>49.591955770999981</v>
      </c>
      <c r="EO15" s="1013">
        <v>67.349962105999992</v>
      </c>
      <c r="EP15" s="1013">
        <v>135.80823958022725</v>
      </c>
      <c r="EQ15" s="1013">
        <v>1.7985625090000004</v>
      </c>
      <c r="ER15" s="1013">
        <v>3.626722279930227</v>
      </c>
      <c r="ES15" s="1012">
        <v>44.028367730999996</v>
      </c>
      <c r="ET15" s="1013">
        <v>68.965017562</v>
      </c>
      <c r="EU15" s="1013">
        <v>156.63768864509217</v>
      </c>
      <c r="EV15" s="1013">
        <v>1.7702896590000001</v>
      </c>
      <c r="EW15" s="1013">
        <v>4.0207932981207346</v>
      </c>
      <c r="EX15" s="1012">
        <v>40.820626232000002</v>
      </c>
      <c r="EY15" s="1013">
        <v>68.016007115000008</v>
      </c>
      <c r="EZ15" s="1013">
        <v>166.62166505834023</v>
      </c>
      <c r="FA15" s="1013">
        <v>1.6011766200000002</v>
      </c>
      <c r="FB15" s="1013">
        <v>3.9224695155333258</v>
      </c>
      <c r="FC15" s="1015">
        <v>38.508676160999997</v>
      </c>
      <c r="FD15" s="1016">
        <v>66.892103101999993</v>
      </c>
      <c r="FE15" s="1016">
        <v>173.70657672658601</v>
      </c>
      <c r="FF15" s="1016">
        <v>1.458212439</v>
      </c>
      <c r="FG15" s="1016">
        <v>3.7867114229099816</v>
      </c>
      <c r="FH15" s="1015">
        <v>37.69714218699999</v>
      </c>
      <c r="FI15" s="1016">
        <v>61.898275338000005</v>
      </c>
      <c r="FJ15" s="1016">
        <v>164.19885367158116</v>
      </c>
      <c r="FK15" s="1016">
        <v>1.6428177969999997</v>
      </c>
      <c r="FL15" s="1016">
        <v>4.357937237922858</v>
      </c>
      <c r="FM15" s="1012">
        <v>34.620342935000004</v>
      </c>
      <c r="FN15" s="1013">
        <v>66.298543280000004</v>
      </c>
      <c r="FO15" s="1013">
        <v>191.50169426246327</v>
      </c>
      <c r="FP15" s="1013">
        <v>1.413075297</v>
      </c>
      <c r="FQ15" s="1013">
        <v>4.0816328701684474</v>
      </c>
      <c r="FR15" s="1012">
        <v>33.237412329999998</v>
      </c>
      <c r="FS15" s="1013">
        <v>63.246206623000006</v>
      </c>
      <c r="FT15" s="1013">
        <v>190.28619314601141</v>
      </c>
      <c r="FU15" s="1013">
        <v>1.405196651</v>
      </c>
      <c r="FV15" s="1013">
        <v>4.2277558705485427</v>
      </c>
      <c r="FW15" s="1012">
        <v>32.166023373000002</v>
      </c>
      <c r="FX15" s="1013">
        <v>63.13284632900001</v>
      </c>
      <c r="FY15" s="1013">
        <v>196.27184124349486</v>
      </c>
      <c r="FZ15" s="1013">
        <v>1.3448334680000003</v>
      </c>
      <c r="GA15" s="1013">
        <v>4.1809130473021003</v>
      </c>
      <c r="GB15" s="1015">
        <v>32.639806991999983</v>
      </c>
      <c r="GC15" s="1016">
        <v>60.397272580999996</v>
      </c>
      <c r="GD15" s="1016">
        <v>185.04175774018324</v>
      </c>
      <c r="GE15" s="1016">
        <v>1.6469662250000001</v>
      </c>
      <c r="GF15" s="1016">
        <v>5.0458822425134793</v>
      </c>
      <c r="GG15" s="1012">
        <v>29.595761992</v>
      </c>
      <c r="GH15" s="1013">
        <v>62.516412238999997</v>
      </c>
      <c r="GI15" s="1013">
        <v>211.23433907834084</v>
      </c>
      <c r="GJ15" s="1013">
        <v>1.4735525190000001</v>
      </c>
      <c r="GK15" s="1013">
        <v>4.9789308327263697</v>
      </c>
      <c r="GL15" s="1015">
        <v>28.044427303999996</v>
      </c>
      <c r="GM15" s="1016">
        <v>59.688397595000005</v>
      </c>
      <c r="GN15" s="1016">
        <v>212.83514527852958</v>
      </c>
      <c r="GO15" s="1016">
        <v>1.2582857819999997</v>
      </c>
      <c r="GP15" s="1016">
        <v>4.4867587002588909</v>
      </c>
      <c r="GQ15" s="1015">
        <v>26.805999777999997</v>
      </c>
      <c r="GR15" s="1016">
        <v>58.561435279000015</v>
      </c>
      <c r="GS15" s="1016">
        <v>218.46391018424941</v>
      </c>
      <c r="GT15" s="1016">
        <v>1.5025960640000002</v>
      </c>
      <c r="GU15" s="1016">
        <v>5.6054468269943012</v>
      </c>
      <c r="GV15" s="1012">
        <v>26.548723433999999</v>
      </c>
      <c r="GW15" s="1013">
        <v>41.948869981999977</v>
      </c>
      <c r="GX15" s="1013">
        <v>158.00710752170312</v>
      </c>
      <c r="GY15" s="1013">
        <v>1.26936099</v>
      </c>
      <c r="GZ15" s="1013">
        <v>4.7812505680569748</v>
      </c>
      <c r="HA15" s="1012">
        <v>23.913891201999999</v>
      </c>
      <c r="HB15" s="1013">
        <v>46.512080615000002</v>
      </c>
      <c r="HC15" s="1013">
        <v>194.49816937826515</v>
      </c>
      <c r="HD15" s="1013">
        <v>1.1126251810000001</v>
      </c>
      <c r="HE15" s="1013">
        <v>4.6526312744408047</v>
      </c>
      <c r="HF15" s="1012">
        <v>23.168293331000001</v>
      </c>
      <c r="HG15" s="1013">
        <v>45.342817332999999</v>
      </c>
      <c r="HH15" s="1013">
        <v>195.71064940001298</v>
      </c>
      <c r="HI15" s="1013">
        <v>1.1229443020000001</v>
      </c>
      <c r="HJ15" s="1013">
        <v>4.8469012626728984</v>
      </c>
      <c r="HK15" s="1012">
        <v>22.730978108000002</v>
      </c>
      <c r="HL15" s="1013">
        <v>44.121791736000013</v>
      </c>
      <c r="HM15" s="1013">
        <v>194.10423751396632</v>
      </c>
      <c r="HN15" s="1013">
        <v>0.95447893399999972</v>
      </c>
      <c r="HO15" s="1013">
        <v>4.1990227145750394</v>
      </c>
      <c r="HP15" s="1012">
        <v>23.144472087</v>
      </c>
      <c r="HQ15" s="1013">
        <v>57.963272413999974</v>
      </c>
      <c r="HR15" s="1013">
        <v>250.44110833946095</v>
      </c>
      <c r="HS15" s="1013">
        <v>1.037878952</v>
      </c>
      <c r="HT15" s="1013">
        <v>4.4843492134908773</v>
      </c>
      <c r="HU15" s="1012">
        <v>21.148204311000001</v>
      </c>
      <c r="HV15" s="1013">
        <v>42.802783761000001</v>
      </c>
      <c r="HW15" s="1013">
        <v>202.39441198672651</v>
      </c>
      <c r="HX15" s="1013">
        <v>1.113243271</v>
      </c>
      <c r="HY15" s="1013">
        <v>5.2640084927728781</v>
      </c>
      <c r="HZ15" s="1018">
        <v>19.974290460999995</v>
      </c>
      <c r="IA15" s="1019">
        <v>42.794254918999997</v>
      </c>
      <c r="IB15" s="1019">
        <v>214.24668376859853</v>
      </c>
      <c r="IC15" s="1019">
        <v>1.1012811479999998</v>
      </c>
      <c r="ID15" s="1019">
        <v>5.5134932084334221</v>
      </c>
      <c r="IE15" s="1208"/>
      <c r="IF15" s="1208"/>
      <c r="IG15" s="1208"/>
      <c r="IH15" s="1208"/>
      <c r="II15" s="1208"/>
    </row>
    <row r="16" spans="2:243" ht="19.5" customHeight="1">
      <c r="B16" s="74"/>
      <c r="C16" s="1875" t="s">
        <v>7</v>
      </c>
      <c r="D16" s="1875"/>
      <c r="E16" s="1876"/>
      <c r="F16" s="56"/>
      <c r="H16" s="981" t="s">
        <v>654</v>
      </c>
      <c r="I16" s="862">
        <v>391</v>
      </c>
      <c r="J16" s="862">
        <v>329.5</v>
      </c>
      <c r="K16" s="862">
        <v>84.3</v>
      </c>
      <c r="L16" s="862">
        <v>83.3</v>
      </c>
      <c r="M16" s="862">
        <v>21.3</v>
      </c>
      <c r="N16" s="860">
        <v>399.4</v>
      </c>
      <c r="O16" s="862">
        <v>341.3</v>
      </c>
      <c r="P16" s="862">
        <v>85.5</v>
      </c>
      <c r="Q16" s="862">
        <v>91.5</v>
      </c>
      <c r="R16" s="982">
        <v>22.9</v>
      </c>
      <c r="S16" s="862">
        <v>407.2</v>
      </c>
      <c r="T16" s="862">
        <v>363.7</v>
      </c>
      <c r="U16" s="862">
        <v>89.3</v>
      </c>
      <c r="V16" s="862">
        <v>86.1</v>
      </c>
      <c r="W16" s="982">
        <v>21.2</v>
      </c>
      <c r="X16" s="862">
        <v>418.6</v>
      </c>
      <c r="Y16" s="862">
        <v>392.5</v>
      </c>
      <c r="Z16" s="862">
        <v>93.8</v>
      </c>
      <c r="AA16" s="862">
        <v>98.1</v>
      </c>
      <c r="AB16" s="862">
        <v>23.4</v>
      </c>
      <c r="AC16" s="860">
        <v>430.9</v>
      </c>
      <c r="AD16" s="862">
        <v>346.7</v>
      </c>
      <c r="AE16" s="862">
        <v>80.5</v>
      </c>
      <c r="AF16" s="862">
        <v>95</v>
      </c>
      <c r="AG16" s="982">
        <v>22</v>
      </c>
      <c r="AH16" s="862">
        <v>445.2</v>
      </c>
      <c r="AI16" s="862">
        <v>366.4</v>
      </c>
      <c r="AJ16" s="862">
        <v>82.3</v>
      </c>
      <c r="AK16" s="862">
        <v>91.2</v>
      </c>
      <c r="AL16" s="862">
        <v>20.5</v>
      </c>
      <c r="AM16" s="860">
        <v>462</v>
      </c>
      <c r="AN16" s="862">
        <v>357.8</v>
      </c>
      <c r="AO16" s="862">
        <v>77.5</v>
      </c>
      <c r="AP16" s="862">
        <v>96.3</v>
      </c>
      <c r="AQ16" s="982">
        <v>20.9</v>
      </c>
      <c r="AR16" s="862">
        <v>469.3</v>
      </c>
      <c r="AS16" s="862">
        <v>409.9</v>
      </c>
      <c r="AT16" s="862">
        <v>87.3</v>
      </c>
      <c r="AU16" s="862">
        <v>107.1</v>
      </c>
      <c r="AV16" s="862">
        <v>22.8</v>
      </c>
      <c r="AW16" s="983">
        <v>468.1</v>
      </c>
      <c r="AX16" s="862">
        <v>366.9</v>
      </c>
      <c r="AY16" s="862">
        <v>78.400000000000006</v>
      </c>
      <c r="AZ16" s="862">
        <v>104.8</v>
      </c>
      <c r="BA16" s="984">
        <v>22.4</v>
      </c>
      <c r="BB16" s="985">
        <v>480.1</v>
      </c>
      <c r="BC16" s="986">
        <v>371.2</v>
      </c>
      <c r="BD16" s="986">
        <v>77.3</v>
      </c>
      <c r="BE16" s="986">
        <v>104</v>
      </c>
      <c r="BF16" s="987">
        <v>21.7</v>
      </c>
      <c r="BG16" s="988">
        <v>487.7</v>
      </c>
      <c r="BH16" s="989">
        <v>389.9</v>
      </c>
      <c r="BI16" s="989">
        <v>80</v>
      </c>
      <c r="BJ16" s="989">
        <v>104.4</v>
      </c>
      <c r="BK16" s="990">
        <v>21.4</v>
      </c>
      <c r="BL16" s="988">
        <v>486.8</v>
      </c>
      <c r="BM16" s="989">
        <v>422.9</v>
      </c>
      <c r="BN16" s="989">
        <v>86.9</v>
      </c>
      <c r="BO16" s="989">
        <v>98.3</v>
      </c>
      <c r="BP16" s="990">
        <v>20.2</v>
      </c>
      <c r="BQ16" s="970">
        <v>471.6</v>
      </c>
      <c r="BR16" s="193">
        <v>398</v>
      </c>
      <c r="BS16" s="193">
        <v>84.4</v>
      </c>
      <c r="BT16" s="84">
        <v>98</v>
      </c>
      <c r="BU16" s="1011">
        <v>20.8</v>
      </c>
      <c r="BV16" s="970">
        <v>469.9</v>
      </c>
      <c r="BW16" s="193">
        <v>381.5</v>
      </c>
      <c r="BX16" s="193">
        <v>81.2</v>
      </c>
      <c r="BY16" s="84">
        <v>94.3</v>
      </c>
      <c r="BZ16" s="1011">
        <v>20.100000000000001</v>
      </c>
      <c r="CA16" s="970">
        <v>472.1</v>
      </c>
      <c r="CB16" s="193">
        <v>423.1</v>
      </c>
      <c r="CC16" s="193">
        <v>89.6</v>
      </c>
      <c r="CD16" s="84">
        <v>89.9</v>
      </c>
      <c r="CE16" s="1011">
        <v>19</v>
      </c>
      <c r="CF16" s="985">
        <v>469.2</v>
      </c>
      <c r="CG16" s="986">
        <v>460.3</v>
      </c>
      <c r="CH16" s="986">
        <v>98.1</v>
      </c>
      <c r="CI16" s="986">
        <v>94.1</v>
      </c>
      <c r="CJ16" s="987">
        <v>20</v>
      </c>
      <c r="CK16" s="993">
        <v>462.5</v>
      </c>
      <c r="CL16" s="994">
        <v>397.3</v>
      </c>
      <c r="CM16" s="994">
        <v>85.9</v>
      </c>
      <c r="CN16" s="994">
        <v>95.7</v>
      </c>
      <c r="CO16" s="995">
        <v>20.7</v>
      </c>
      <c r="CP16" s="993">
        <v>479.5</v>
      </c>
      <c r="CQ16" s="994">
        <v>420.3</v>
      </c>
      <c r="CR16" s="1030">
        <v>87.6</v>
      </c>
      <c r="CS16" s="1030">
        <v>99.3</v>
      </c>
      <c r="CT16" s="995">
        <v>20.7</v>
      </c>
      <c r="CU16" s="993">
        <v>497.2</v>
      </c>
      <c r="CV16" s="994">
        <v>463.2</v>
      </c>
      <c r="CW16" s="1030">
        <v>93.2</v>
      </c>
      <c r="CX16" s="1030">
        <v>98.9</v>
      </c>
      <c r="CY16" s="995">
        <v>19.899999999999999</v>
      </c>
      <c r="CZ16" s="996">
        <v>508.95387206800001</v>
      </c>
      <c r="DA16" s="997">
        <v>511.5321183829999</v>
      </c>
      <c r="DB16" s="1031">
        <v>100.50657760093735</v>
      </c>
      <c r="DC16" s="1031">
        <v>97.251670300000001</v>
      </c>
      <c r="DD16" s="998">
        <v>19.108150195388721</v>
      </c>
      <c r="DE16" s="993">
        <v>514.25945147100003</v>
      </c>
      <c r="DF16" s="994">
        <v>435.44866062600005</v>
      </c>
      <c r="DG16" s="1030">
        <v>84.674896957252273</v>
      </c>
      <c r="DH16" s="1030">
        <v>100.60127509100001</v>
      </c>
      <c r="DI16" s="995">
        <v>19.562358028274971</v>
      </c>
      <c r="DJ16" s="996">
        <v>543.38993436999988</v>
      </c>
      <c r="DK16" s="997">
        <v>445.56210134299994</v>
      </c>
      <c r="DL16" s="1031">
        <v>81.996752821632512</v>
      </c>
      <c r="DM16" s="1031">
        <v>103.00520551399998</v>
      </c>
      <c r="DN16" s="997">
        <v>18.956038564354905</v>
      </c>
      <c r="DO16" s="996">
        <v>561.56314283200004</v>
      </c>
      <c r="DP16" s="997">
        <v>474.9732736709999</v>
      </c>
      <c r="DQ16" s="1031">
        <v>84.580564044085634</v>
      </c>
      <c r="DR16" s="1031">
        <v>106.68752565199998</v>
      </c>
      <c r="DS16" s="997">
        <v>18.998313371131825</v>
      </c>
      <c r="DT16" s="996">
        <v>601.9</v>
      </c>
      <c r="DU16" s="997">
        <v>524.20000000000005</v>
      </c>
      <c r="DV16" s="1031">
        <v>87.1</v>
      </c>
      <c r="DW16" s="1031">
        <v>105.9</v>
      </c>
      <c r="DX16" s="997">
        <v>17.600000000000001</v>
      </c>
      <c r="DY16" s="993">
        <v>601.4</v>
      </c>
      <c r="DZ16" s="994">
        <v>481.4</v>
      </c>
      <c r="EA16" s="1030">
        <v>80</v>
      </c>
      <c r="EB16" s="1030">
        <v>105.5</v>
      </c>
      <c r="EC16" s="994">
        <v>17.5</v>
      </c>
      <c r="ED16" s="993">
        <v>617.07126023499995</v>
      </c>
      <c r="EE16" s="994">
        <v>478.47918135499992</v>
      </c>
      <c r="EF16" s="1030">
        <v>77.540344558062898</v>
      </c>
      <c r="EG16" s="1030">
        <v>109.81470728000001</v>
      </c>
      <c r="EH16" s="994">
        <v>17.796114380400596</v>
      </c>
      <c r="EI16" s="993">
        <v>631.29879604100017</v>
      </c>
      <c r="EJ16" s="994">
        <v>498.00817421400001</v>
      </c>
      <c r="EK16" s="1030">
        <v>78.886286072000757</v>
      </c>
      <c r="EL16" s="1030">
        <v>104.24298458899997</v>
      </c>
      <c r="EM16" s="994">
        <v>16.512463708584331</v>
      </c>
      <c r="EN16" s="993">
        <v>631.13559535399986</v>
      </c>
      <c r="EO16" s="994">
        <v>562.96173445699992</v>
      </c>
      <c r="EP16" s="1030">
        <v>89.19822279097383</v>
      </c>
      <c r="EQ16" s="1030">
        <v>105.81447126099997</v>
      </c>
      <c r="ER16" s="994">
        <v>16.765727054524522</v>
      </c>
      <c r="ES16" s="993">
        <v>620.43622425299998</v>
      </c>
      <c r="ET16" s="994">
        <v>462.85155881399999</v>
      </c>
      <c r="EU16" s="1030">
        <v>74.600988904422749</v>
      </c>
      <c r="EV16" s="1030">
        <v>102.100808071</v>
      </c>
      <c r="EW16" s="994">
        <v>16.456293826803638</v>
      </c>
      <c r="EX16" s="993">
        <v>633.28708912699994</v>
      </c>
      <c r="EY16" s="994">
        <v>488.28825131099995</v>
      </c>
      <c r="EZ16" s="1030">
        <v>77.103774843115147</v>
      </c>
      <c r="FA16" s="1030">
        <v>110.088411108</v>
      </c>
      <c r="FB16" s="994">
        <v>17.383650006154284</v>
      </c>
      <c r="FC16" s="996">
        <v>647.32947767999997</v>
      </c>
      <c r="FD16" s="997">
        <v>537.91561439999998</v>
      </c>
      <c r="FE16" s="1031">
        <v>83.097654741116628</v>
      </c>
      <c r="FF16" s="1031">
        <v>105.77312602899998</v>
      </c>
      <c r="FG16" s="997">
        <v>16.339921118390308</v>
      </c>
      <c r="FH16" s="996">
        <v>655.9813643409999</v>
      </c>
      <c r="FI16" s="997">
        <v>562.55321720400013</v>
      </c>
      <c r="FJ16" s="1031">
        <v>85.757499798663048</v>
      </c>
      <c r="FK16" s="1031">
        <v>128.27442417499998</v>
      </c>
      <c r="FL16" s="997">
        <v>19.554583582395622</v>
      </c>
      <c r="FM16" s="993">
        <v>653.21413610600007</v>
      </c>
      <c r="FN16" s="994">
        <v>501.60602986399999</v>
      </c>
      <c r="FO16" s="1030">
        <v>76.790443154555689</v>
      </c>
      <c r="FP16" s="1030">
        <v>108.05937237500001</v>
      </c>
      <c r="FQ16" s="994">
        <v>16.542717985127119</v>
      </c>
      <c r="FR16" s="993">
        <v>669.43040238499987</v>
      </c>
      <c r="FS16" s="994">
        <v>516.47628904400005</v>
      </c>
      <c r="FT16" s="1030">
        <v>77.151603393561814</v>
      </c>
      <c r="FU16" s="1030">
        <v>111.64132848199998</v>
      </c>
      <c r="FV16" s="994">
        <v>16.677062781172182</v>
      </c>
      <c r="FW16" s="993">
        <v>686.71524625300015</v>
      </c>
      <c r="FX16" s="994">
        <v>551.72084724900003</v>
      </c>
      <c r="FY16" s="1030">
        <v>80.34201224734926</v>
      </c>
      <c r="FZ16" s="1030">
        <v>109.41150821400001</v>
      </c>
      <c r="GA16" s="994">
        <v>15.932587606143017</v>
      </c>
      <c r="GB16" s="996">
        <v>695.532515526</v>
      </c>
      <c r="GC16" s="997">
        <v>598.71532746200012</v>
      </c>
      <c r="GD16" s="1031">
        <v>86.080134874674926</v>
      </c>
      <c r="GE16" s="1031">
        <v>135.38554072099998</v>
      </c>
      <c r="GF16" s="997">
        <v>19.465019635870505</v>
      </c>
      <c r="GG16" s="993">
        <v>694.301281055</v>
      </c>
      <c r="GH16" s="994">
        <v>554.70781683899997</v>
      </c>
      <c r="GI16" s="1030">
        <v>79.894396276514726</v>
      </c>
      <c r="GJ16" s="1030">
        <v>119.41084890100001</v>
      </c>
      <c r="GK16" s="994">
        <v>17.198707846189428</v>
      </c>
      <c r="GL16" s="996">
        <v>698.16503490700006</v>
      </c>
      <c r="GM16" s="997">
        <v>551.312890348</v>
      </c>
      <c r="GN16" s="1031">
        <v>78.965984084470563</v>
      </c>
      <c r="GO16" s="1031">
        <v>120.418900855</v>
      </c>
      <c r="GP16" s="997">
        <v>17.247913435115031</v>
      </c>
      <c r="GQ16" s="996">
        <v>711.12575784900014</v>
      </c>
      <c r="GR16" s="997">
        <v>604.96835972600013</v>
      </c>
      <c r="GS16" s="1031">
        <v>85.071923362176776</v>
      </c>
      <c r="GT16" s="1031">
        <v>120.56353843999997</v>
      </c>
      <c r="GU16" s="997">
        <v>16.953898394100968</v>
      </c>
      <c r="GV16" s="993">
        <v>708.96147048299997</v>
      </c>
      <c r="GW16" s="994">
        <v>642.42953151899974</v>
      </c>
      <c r="GX16" s="1030">
        <v>90.615577611196059</v>
      </c>
      <c r="GY16" s="1030">
        <v>113.242587527</v>
      </c>
      <c r="GZ16" s="994">
        <v>15.973024239222802</v>
      </c>
      <c r="HA16" s="993">
        <v>693.49560131700002</v>
      </c>
      <c r="HB16" s="994">
        <v>573.94546014700006</v>
      </c>
      <c r="HC16" s="1030">
        <v>82.76122574635437</v>
      </c>
      <c r="HD16" s="1030">
        <v>112.688116951</v>
      </c>
      <c r="HE16" s="994">
        <v>16.249290801123589</v>
      </c>
      <c r="HF16" s="993">
        <v>699.46184738999989</v>
      </c>
      <c r="HG16" s="994">
        <v>572.10035811500006</v>
      </c>
      <c r="HH16" s="1030">
        <v>81.791503031903517</v>
      </c>
      <c r="HI16" s="1030">
        <v>118.33066118299999</v>
      </c>
      <c r="HJ16" s="994">
        <v>16.917386076816594</v>
      </c>
      <c r="HK16" s="993">
        <v>714.40879342200003</v>
      </c>
      <c r="HL16" s="994">
        <v>653.46497878399975</v>
      </c>
      <c r="HM16" s="1030">
        <v>91.469335876161182</v>
      </c>
      <c r="HN16" s="1030">
        <v>108.053773036</v>
      </c>
      <c r="HO16" s="994">
        <v>15.124922037762884</v>
      </c>
      <c r="HP16" s="993">
        <v>719.65954612100029</v>
      </c>
      <c r="HQ16" s="994">
        <v>657.18554286600022</v>
      </c>
      <c r="HR16" s="1030">
        <v>91.318950246441119</v>
      </c>
      <c r="HS16" s="1030">
        <v>110.49622074900003</v>
      </c>
      <c r="HT16" s="994">
        <v>15.353957485116398</v>
      </c>
      <c r="HU16" s="993">
        <v>712.25955621499998</v>
      </c>
      <c r="HV16" s="994">
        <v>611.86118269600001</v>
      </c>
      <c r="HW16" s="1030">
        <v>85.904243383897253</v>
      </c>
      <c r="HX16" s="1030">
        <v>122.248498876</v>
      </c>
      <c r="HY16" s="994">
        <v>17.163476124579862</v>
      </c>
      <c r="HZ16" s="999">
        <v>740.79092258299988</v>
      </c>
      <c r="IA16" s="1000">
        <v>617.37392045699994</v>
      </c>
      <c r="IB16" s="1032">
        <v>83.339833364093082</v>
      </c>
      <c r="IC16" s="1032">
        <v>127.774950511</v>
      </c>
      <c r="ID16" s="1000">
        <v>17.248449814351471</v>
      </c>
      <c r="IE16" s="1208"/>
      <c r="IF16" s="1208"/>
      <c r="IG16" s="1208"/>
      <c r="IH16" s="1208"/>
      <c r="II16" s="1208"/>
    </row>
    <row r="17" spans="2:243" ht="19.5" customHeight="1" thickBot="1">
      <c r="B17" s="74"/>
      <c r="C17" s="89"/>
      <c r="D17" s="75"/>
      <c r="E17" s="76"/>
      <c r="F17" s="75"/>
      <c r="H17" s="1033" t="s">
        <v>655</v>
      </c>
      <c r="I17" s="884">
        <v>2012.8</v>
      </c>
      <c r="J17" s="884">
        <v>1732.1</v>
      </c>
      <c r="K17" s="884">
        <v>86.1</v>
      </c>
      <c r="L17" s="884">
        <v>369.4</v>
      </c>
      <c r="M17" s="884">
        <v>18.399999999999999</v>
      </c>
      <c r="N17" s="882">
        <v>2020.4</v>
      </c>
      <c r="O17" s="884">
        <v>1770.9</v>
      </c>
      <c r="P17" s="884">
        <v>87.7</v>
      </c>
      <c r="Q17" s="884">
        <v>381</v>
      </c>
      <c r="R17" s="1034">
        <v>18.899999999999999</v>
      </c>
      <c r="S17" s="884">
        <v>2048.8000000000002</v>
      </c>
      <c r="T17" s="884">
        <v>1840.9</v>
      </c>
      <c r="U17" s="884">
        <v>89.9</v>
      </c>
      <c r="V17" s="884">
        <v>368.4</v>
      </c>
      <c r="W17" s="1034">
        <v>18</v>
      </c>
      <c r="X17" s="884">
        <v>2059.5</v>
      </c>
      <c r="Y17" s="884">
        <v>1712.7</v>
      </c>
      <c r="Z17" s="884">
        <v>83.2</v>
      </c>
      <c r="AA17" s="884">
        <v>424.5</v>
      </c>
      <c r="AB17" s="884">
        <v>20.6</v>
      </c>
      <c r="AC17" s="882">
        <v>2068.5</v>
      </c>
      <c r="AD17" s="884">
        <v>1749.2</v>
      </c>
      <c r="AE17" s="884">
        <v>84.6</v>
      </c>
      <c r="AF17" s="884">
        <v>391.4</v>
      </c>
      <c r="AG17" s="1034">
        <v>18.899999999999999</v>
      </c>
      <c r="AH17" s="884">
        <v>2106.6</v>
      </c>
      <c r="AI17" s="884">
        <v>1775.8</v>
      </c>
      <c r="AJ17" s="884">
        <v>84.3</v>
      </c>
      <c r="AK17" s="884">
        <v>388.8</v>
      </c>
      <c r="AL17" s="884">
        <v>18.5</v>
      </c>
      <c r="AM17" s="882">
        <v>2121.1999999999998</v>
      </c>
      <c r="AN17" s="884">
        <v>1757.1</v>
      </c>
      <c r="AO17" s="884">
        <v>82.8</v>
      </c>
      <c r="AP17" s="884">
        <v>389.5</v>
      </c>
      <c r="AQ17" s="1034">
        <v>18.399999999999999</v>
      </c>
      <c r="AR17" s="884">
        <v>2130.3000000000002</v>
      </c>
      <c r="AS17" s="884">
        <v>1820.2</v>
      </c>
      <c r="AT17" s="884">
        <v>85.4</v>
      </c>
      <c r="AU17" s="884">
        <v>417</v>
      </c>
      <c r="AV17" s="884">
        <v>19.600000000000001</v>
      </c>
      <c r="AW17" s="1035">
        <v>2172.1</v>
      </c>
      <c r="AX17" s="884">
        <v>1797.7</v>
      </c>
      <c r="AY17" s="884">
        <v>82.8</v>
      </c>
      <c r="AZ17" s="884">
        <v>435.4</v>
      </c>
      <c r="BA17" s="1036">
        <v>20</v>
      </c>
      <c r="BB17" s="1037">
        <v>2193.6999999999998</v>
      </c>
      <c r="BC17" s="1038">
        <v>1799.2</v>
      </c>
      <c r="BD17" s="1038">
        <v>82</v>
      </c>
      <c r="BE17" s="1038">
        <v>446.5</v>
      </c>
      <c r="BF17" s="1039">
        <v>20.399999999999999</v>
      </c>
      <c r="BG17" s="1040">
        <v>2213.6</v>
      </c>
      <c r="BH17" s="1041">
        <v>1830.2</v>
      </c>
      <c r="BI17" s="1041">
        <v>82.7</v>
      </c>
      <c r="BJ17" s="1041">
        <v>449.3</v>
      </c>
      <c r="BK17" s="1042">
        <v>20.3</v>
      </c>
      <c r="BL17" s="1040">
        <v>2215.6</v>
      </c>
      <c r="BM17" s="1041">
        <v>1801.9</v>
      </c>
      <c r="BN17" s="1041">
        <v>81.3</v>
      </c>
      <c r="BO17" s="1041">
        <v>508.1</v>
      </c>
      <c r="BP17" s="1042">
        <v>22.9</v>
      </c>
      <c r="BQ17" s="1043">
        <v>2230.1</v>
      </c>
      <c r="BR17" s="930">
        <v>1864.5</v>
      </c>
      <c r="BS17" s="930">
        <v>83.6</v>
      </c>
      <c r="BT17" s="1044">
        <v>476.6</v>
      </c>
      <c r="BU17" s="1045">
        <v>21.4</v>
      </c>
      <c r="BV17" s="1043">
        <v>2228.9</v>
      </c>
      <c r="BW17" s="930">
        <v>1824.4</v>
      </c>
      <c r="BX17" s="930">
        <v>81.900000000000006</v>
      </c>
      <c r="BY17" s="1044">
        <v>487.8</v>
      </c>
      <c r="BZ17" s="1045">
        <v>21.9</v>
      </c>
      <c r="CA17" s="1043">
        <v>2235.4</v>
      </c>
      <c r="CB17" s="930">
        <v>1874.8</v>
      </c>
      <c r="CC17" s="930">
        <v>83.9</v>
      </c>
      <c r="CD17" s="1044">
        <v>470.2</v>
      </c>
      <c r="CE17" s="1045">
        <v>21</v>
      </c>
      <c r="CF17" s="1037">
        <v>2250</v>
      </c>
      <c r="CG17" s="1038">
        <v>1964.7</v>
      </c>
      <c r="CH17" s="1038">
        <v>87.3</v>
      </c>
      <c r="CI17" s="1038">
        <v>486.9</v>
      </c>
      <c r="CJ17" s="1039">
        <v>21.6</v>
      </c>
      <c r="CK17" s="1046">
        <v>2255.1</v>
      </c>
      <c r="CL17" s="1047">
        <v>1892.6</v>
      </c>
      <c r="CM17" s="1047">
        <v>83.9</v>
      </c>
      <c r="CN17" s="1047">
        <v>509.1</v>
      </c>
      <c r="CO17" s="1048">
        <v>22.6</v>
      </c>
      <c r="CP17" s="1046">
        <v>2289.9</v>
      </c>
      <c r="CQ17" s="1047">
        <v>1918.5</v>
      </c>
      <c r="CR17" s="1049">
        <v>83.8</v>
      </c>
      <c r="CS17" s="1049">
        <v>518.5</v>
      </c>
      <c r="CT17" s="1050">
        <v>22.6</v>
      </c>
      <c r="CU17" s="1046">
        <v>2313.5</v>
      </c>
      <c r="CV17" s="1047">
        <v>2007</v>
      </c>
      <c r="CW17" s="1049">
        <v>86.8</v>
      </c>
      <c r="CX17" s="1049">
        <v>507.8</v>
      </c>
      <c r="CY17" s="1050">
        <v>22</v>
      </c>
      <c r="CZ17" s="1051">
        <v>2332.6994111650001</v>
      </c>
      <c r="DA17" s="1052">
        <v>2091.2158868800002</v>
      </c>
      <c r="DB17" s="1053">
        <v>89.647893632193359</v>
      </c>
      <c r="DC17" s="1053">
        <v>486.57246313100006</v>
      </c>
      <c r="DD17" s="1054">
        <v>20.858772493451923</v>
      </c>
      <c r="DE17" s="1046">
        <v>2334.8105059119998</v>
      </c>
      <c r="DF17" s="1047">
        <v>2021.48363973</v>
      </c>
      <c r="DG17" s="1049">
        <v>86.580201460091871</v>
      </c>
      <c r="DH17" s="1049">
        <v>483.44819991700001</v>
      </c>
      <c r="DI17" s="1050">
        <v>20.706100075053431</v>
      </c>
      <c r="DJ17" s="1051">
        <v>2369.3592864910001</v>
      </c>
      <c r="DK17" s="1052">
        <v>1999.0876998160002</v>
      </c>
      <c r="DL17" s="1053">
        <v>84.372501511859397</v>
      </c>
      <c r="DM17" s="1053">
        <v>490.37150108500003</v>
      </c>
      <c r="DN17" s="1053">
        <v>20.696375762041384</v>
      </c>
      <c r="DO17" s="1051">
        <v>2405.4146241149997</v>
      </c>
      <c r="DP17" s="1052">
        <v>2050.1286166710001</v>
      </c>
      <c r="DQ17" s="1053">
        <v>85.229739443580684</v>
      </c>
      <c r="DR17" s="1053">
        <v>507.31060667999998</v>
      </c>
      <c r="DS17" s="1053">
        <v>21.090360123118057</v>
      </c>
      <c r="DT17" s="1051">
        <v>2467.4</v>
      </c>
      <c r="DU17" s="1052">
        <v>2121.9</v>
      </c>
      <c r="DV17" s="1053">
        <v>86</v>
      </c>
      <c r="DW17" s="1053">
        <v>553.29999999999995</v>
      </c>
      <c r="DX17" s="1053">
        <v>22.4</v>
      </c>
      <c r="DY17" s="1046">
        <v>2498.1999999999998</v>
      </c>
      <c r="DZ17" s="1047">
        <v>2088.5</v>
      </c>
      <c r="EA17" s="1049">
        <v>83.6</v>
      </c>
      <c r="EB17" s="1049">
        <v>527.20000000000005</v>
      </c>
      <c r="EC17" s="1049">
        <v>21.1</v>
      </c>
      <c r="ED17" s="1046">
        <v>2559.9026870059997</v>
      </c>
      <c r="EE17" s="1047">
        <v>2131.8214833450002</v>
      </c>
      <c r="EF17" s="1049">
        <v>83.277442309274932</v>
      </c>
      <c r="EG17" s="1049">
        <v>541.99866798799997</v>
      </c>
      <c r="EH17" s="1049">
        <v>21.172627801016471</v>
      </c>
      <c r="EI17" s="1046">
        <v>2601.8901247100002</v>
      </c>
      <c r="EJ17" s="1047">
        <v>2192.0116157540001</v>
      </c>
      <c r="EK17" s="1049">
        <v>84.246894015108182</v>
      </c>
      <c r="EL17" s="1049">
        <v>511.10655319299991</v>
      </c>
      <c r="EM17" s="1049">
        <v>19.643663978699578</v>
      </c>
      <c r="EN17" s="1046">
        <v>2638.1040367179999</v>
      </c>
      <c r="EO17" s="1047">
        <v>2335.5776841389993</v>
      </c>
      <c r="EP17" s="1049">
        <v>88.532432824166932</v>
      </c>
      <c r="EQ17" s="1049">
        <v>496.01739630800017</v>
      </c>
      <c r="ER17" s="1049">
        <v>18.802040761253796</v>
      </c>
      <c r="ES17" s="1046">
        <v>2679.8149097360001</v>
      </c>
      <c r="ET17" s="1047">
        <v>2221.2470370680003</v>
      </c>
      <c r="EU17" s="1049">
        <v>82.888076672684264</v>
      </c>
      <c r="EV17" s="1049">
        <v>497.27422453299999</v>
      </c>
      <c r="EW17" s="1049">
        <v>18.55628994100897</v>
      </c>
      <c r="EX17" s="1046">
        <v>2700.5782012459999</v>
      </c>
      <c r="EY17" s="1047">
        <v>2213.9943654979998</v>
      </c>
      <c r="EZ17" s="1049">
        <v>81.982234933115478</v>
      </c>
      <c r="FA17" s="1049">
        <v>533.39444841800002</v>
      </c>
      <c r="FB17" s="1049">
        <v>19.751120266463719</v>
      </c>
      <c r="FC17" s="1051">
        <v>2741.1408690020003</v>
      </c>
      <c r="FD17" s="1052">
        <v>2291.4303218799996</v>
      </c>
      <c r="FE17" s="1053">
        <v>83.594037351107303</v>
      </c>
      <c r="FF17" s="1053">
        <v>546.08111339499987</v>
      </c>
      <c r="FG17" s="1053">
        <v>19.921672744743617</v>
      </c>
      <c r="FH17" s="1051">
        <v>2767.4216579860004</v>
      </c>
      <c r="FI17" s="1052">
        <v>2258.3218427839997</v>
      </c>
      <c r="FJ17" s="1053">
        <v>81.603821964286439</v>
      </c>
      <c r="FK17" s="1053">
        <v>589.79157569499989</v>
      </c>
      <c r="FL17" s="1053">
        <v>21.311952011108513</v>
      </c>
      <c r="FM17" s="1046">
        <v>2760.884039088</v>
      </c>
      <c r="FN17" s="1047">
        <v>2255.9857553249999</v>
      </c>
      <c r="FO17" s="1049">
        <v>81.712441500086229</v>
      </c>
      <c r="FP17" s="1049">
        <v>601.9165117340001</v>
      </c>
      <c r="FQ17" s="1049">
        <v>21.801586130101665</v>
      </c>
      <c r="FR17" s="1046">
        <v>2816.520467327</v>
      </c>
      <c r="FS17" s="1047">
        <v>2303.0472304380005</v>
      </c>
      <c r="FT17" s="1049">
        <v>81.769234669318493</v>
      </c>
      <c r="FU17" s="1049">
        <v>633.89361832200007</v>
      </c>
      <c r="FV17" s="1049">
        <v>22.5062670651775</v>
      </c>
      <c r="FW17" s="1046">
        <v>2857.2953477619994</v>
      </c>
      <c r="FX17" s="1047">
        <v>2335.775295468</v>
      </c>
      <c r="FY17" s="1049">
        <v>81.74777232243477</v>
      </c>
      <c r="FZ17" s="1049">
        <v>664.53662532599981</v>
      </c>
      <c r="GA17" s="1049">
        <v>23.257540591542408</v>
      </c>
      <c r="GB17" s="1051">
        <v>2905.6662631459999</v>
      </c>
      <c r="GC17" s="1052">
        <v>2421.3054783620005</v>
      </c>
      <c r="GD17" s="1053">
        <v>83.330474289928389</v>
      </c>
      <c r="GE17" s="1053">
        <v>729.13382986400018</v>
      </c>
      <c r="GF17" s="1053">
        <v>25.093516041809917</v>
      </c>
      <c r="GG17" s="1046">
        <v>2955.9036815610002</v>
      </c>
      <c r="GH17" s="1047">
        <v>2387.4457572809997</v>
      </c>
      <c r="GI17" s="1049">
        <v>80.76872640248547</v>
      </c>
      <c r="GJ17" s="1049">
        <v>785.31262493499992</v>
      </c>
      <c r="GK17" s="1049">
        <v>26.567598593749835</v>
      </c>
      <c r="GL17" s="1051">
        <v>3018.1712452589995</v>
      </c>
      <c r="GM17" s="1052">
        <v>2373.4007111800006</v>
      </c>
      <c r="GN17" s="1053">
        <v>78.637046022759094</v>
      </c>
      <c r="GO17" s="1053">
        <v>737.0348712939998</v>
      </c>
      <c r="GP17" s="1053">
        <v>24.419915617834747</v>
      </c>
      <c r="GQ17" s="1051">
        <v>3068.2838117209999</v>
      </c>
      <c r="GR17" s="1052">
        <v>2484.9477490989993</v>
      </c>
      <c r="GS17" s="1053">
        <v>80.988197363176539</v>
      </c>
      <c r="GT17" s="1053">
        <v>809.769942517</v>
      </c>
      <c r="GU17" s="1053">
        <v>26.391624510862972</v>
      </c>
      <c r="GV17" s="1046">
        <v>3106.6334852879995</v>
      </c>
      <c r="GW17" s="1047">
        <v>2540.4992190730004</v>
      </c>
      <c r="GX17" s="1049">
        <v>81.776599367256367</v>
      </c>
      <c r="GY17" s="1049">
        <v>885.48135608599989</v>
      </c>
      <c r="GZ17" s="1049">
        <v>28.502923189341455</v>
      </c>
      <c r="HA17" s="1046">
        <v>3135.9342520800001</v>
      </c>
      <c r="HB17" s="1047">
        <v>2529.8040035980002</v>
      </c>
      <c r="HC17" s="1049">
        <v>80.671461843309814</v>
      </c>
      <c r="HD17" s="1049">
        <v>809.53998626599991</v>
      </c>
      <c r="HE17" s="1049">
        <v>25.9</v>
      </c>
      <c r="HF17" s="1046">
        <v>3225.7340886850002</v>
      </c>
      <c r="HG17" s="1047">
        <v>2576.8886563059991</v>
      </c>
      <c r="HH17" s="1049">
        <v>79.885340373995035</v>
      </c>
      <c r="HI17" s="1049">
        <v>840.25576689100012</v>
      </c>
      <c r="HJ17" s="1049">
        <v>26.1</v>
      </c>
      <c r="HK17" s="1046">
        <v>3273.3629208929997</v>
      </c>
      <c r="HL17" s="1047">
        <v>2751.2119211680006</v>
      </c>
      <c r="HM17" s="1049">
        <v>84.048484315862169</v>
      </c>
      <c r="HN17" s="1049">
        <v>829.5565040099998</v>
      </c>
      <c r="HO17" s="1049">
        <v>25.342637649958171</v>
      </c>
      <c r="HP17" s="1046">
        <v>3288.1439157379996</v>
      </c>
      <c r="HQ17" s="1047">
        <v>2840.7915019979987</v>
      </c>
      <c r="HR17" s="1049">
        <v>86.394986800947365</v>
      </c>
      <c r="HS17" s="1049">
        <v>771.84123821499963</v>
      </c>
      <c r="HT17" s="1049">
        <v>23.473462780042752</v>
      </c>
      <c r="HU17" s="1046">
        <v>3363.3003061649997</v>
      </c>
      <c r="HV17" s="1047">
        <v>2794.1414728689992</v>
      </c>
      <c r="HW17" s="1049">
        <v>83.077370990252632</v>
      </c>
      <c r="HX17" s="1049">
        <v>806.163837844</v>
      </c>
      <c r="HY17" s="1049">
        <v>23.969427778015685</v>
      </c>
      <c r="HZ17" s="1055">
        <v>3458.9293096910001</v>
      </c>
      <c r="IA17" s="1056">
        <v>2833.6817574450001</v>
      </c>
      <c r="IB17" s="1057">
        <v>81.923667809740351</v>
      </c>
      <c r="IC17" s="1057">
        <v>874.12497484599999</v>
      </c>
      <c r="ID17" s="1057">
        <v>25.271547828310169</v>
      </c>
      <c r="IE17" s="1208"/>
      <c r="IF17" s="1208"/>
      <c r="IG17" s="1208"/>
      <c r="IH17" s="1208"/>
      <c r="II17" s="1208"/>
    </row>
    <row r="18" spans="2:243" ht="19.5" customHeight="1">
      <c r="B18" s="74"/>
      <c r="C18" s="1875" t="s">
        <v>31</v>
      </c>
      <c r="D18" s="1875"/>
      <c r="E18" s="1876"/>
      <c r="F18" s="56"/>
      <c r="H18" s="892" t="s">
        <v>656</v>
      </c>
      <c r="I18" s="768"/>
      <c r="J18" s="768"/>
      <c r="K18" s="768"/>
      <c r="L18" s="768"/>
      <c r="M18" s="768"/>
      <c r="N18" s="768"/>
      <c r="O18" s="768"/>
      <c r="P18" s="768"/>
      <c r="Q18" s="768"/>
      <c r="R18" s="768"/>
      <c r="S18" s="768"/>
      <c r="T18" s="768"/>
      <c r="U18" s="768"/>
      <c r="V18" s="768"/>
      <c r="W18" s="768"/>
      <c r="X18" s="768"/>
      <c r="Y18" s="768"/>
      <c r="Z18" s="768"/>
      <c r="AA18" s="768"/>
      <c r="AB18" s="768"/>
      <c r="AC18" s="768"/>
      <c r="AD18" s="768"/>
      <c r="AE18" s="768"/>
      <c r="AF18" s="768"/>
      <c r="AG18" s="768"/>
      <c r="AH18" s="768"/>
      <c r="AI18" s="768"/>
      <c r="AJ18" s="768"/>
      <c r="AK18" s="768"/>
      <c r="AL18" s="768"/>
      <c r="AM18" s="768"/>
      <c r="AN18" s="768"/>
      <c r="AO18" s="768"/>
      <c r="AP18" s="768"/>
      <c r="AQ18" s="768"/>
      <c r="AR18" s="768"/>
      <c r="AS18" s="768"/>
      <c r="AT18" s="768"/>
      <c r="AU18" s="768"/>
      <c r="AV18" s="768"/>
      <c r="AW18" s="768"/>
      <c r="AX18" s="768"/>
      <c r="AY18" s="768"/>
      <c r="AZ18" s="768"/>
      <c r="BA18" s="768"/>
      <c r="BB18" s="769"/>
      <c r="BC18" s="769"/>
      <c r="BD18" s="769"/>
      <c r="BE18" s="769"/>
      <c r="BF18" s="769"/>
      <c r="BG18" s="770"/>
      <c r="BH18" s="770"/>
      <c r="BI18" s="770"/>
      <c r="BJ18" s="770"/>
      <c r="BK18" s="770"/>
      <c r="BL18" s="770"/>
      <c r="BM18" s="770"/>
      <c r="BN18" s="770"/>
      <c r="BO18" s="770"/>
      <c r="BP18" s="770"/>
      <c r="BQ18" s="768"/>
      <c r="BR18" s="768"/>
      <c r="BS18" s="768"/>
      <c r="BT18" s="768"/>
      <c r="BU18" s="769"/>
      <c r="BV18" s="768"/>
      <c r="BW18" s="768"/>
      <c r="BX18" s="768"/>
      <c r="BY18" s="768"/>
      <c r="BZ18" s="769"/>
      <c r="CA18" s="770"/>
      <c r="CB18" s="770"/>
      <c r="CC18" s="770"/>
      <c r="CD18" s="770"/>
      <c r="CE18" s="770"/>
      <c r="CF18" s="769"/>
      <c r="CG18" s="769"/>
      <c r="CH18" s="769"/>
      <c r="CI18" s="769"/>
      <c r="CJ18" s="769"/>
      <c r="CK18" s="894"/>
      <c r="CL18" s="894"/>
      <c r="CM18" s="894"/>
      <c r="CN18" s="894"/>
      <c r="CO18" s="894"/>
      <c r="CP18" s="893"/>
      <c r="CQ18" s="893"/>
      <c r="CR18" s="893"/>
      <c r="CS18" s="893"/>
      <c r="CT18" s="894"/>
      <c r="CU18" s="893"/>
      <c r="CV18" s="893"/>
      <c r="CW18" s="893"/>
      <c r="CX18" s="893"/>
      <c r="CY18" s="894"/>
      <c r="CZ18" s="895"/>
      <c r="DA18" s="895"/>
      <c r="DB18" s="895"/>
      <c r="DC18" s="895"/>
      <c r="DD18" s="895"/>
      <c r="DE18" s="894"/>
      <c r="DF18" s="894"/>
      <c r="DG18" s="894"/>
      <c r="DH18" s="894"/>
      <c r="DI18" s="894"/>
      <c r="DJ18" s="895"/>
      <c r="DK18" s="895"/>
      <c r="DL18" s="895"/>
      <c r="DM18" s="895"/>
      <c r="DN18" s="895"/>
      <c r="DO18" s="895"/>
      <c r="DP18" s="895"/>
      <c r="DQ18" s="895"/>
      <c r="DR18" s="895"/>
      <c r="DS18" s="895"/>
      <c r="DT18" s="895"/>
      <c r="DU18" s="895"/>
      <c r="DV18" s="895"/>
      <c r="DW18" s="895"/>
      <c r="DX18" s="895"/>
      <c r="DY18" s="894"/>
      <c r="DZ18" s="894"/>
      <c r="EA18" s="894"/>
      <c r="EB18" s="1058"/>
      <c r="EC18" s="1058"/>
      <c r="ED18" s="894"/>
      <c r="EE18" s="894"/>
      <c r="EF18" s="894"/>
      <c r="EG18" s="1058"/>
      <c r="EH18" s="894"/>
      <c r="EI18" s="894"/>
      <c r="EJ18" s="894"/>
      <c r="EK18" s="894"/>
      <c r="EL18" s="1058"/>
      <c r="EM18" s="894"/>
      <c r="EN18" s="893"/>
      <c r="EO18" s="893"/>
      <c r="EP18" s="893"/>
      <c r="EQ18" s="893"/>
      <c r="ER18" s="894"/>
      <c r="ES18" s="893"/>
      <c r="ET18" s="893"/>
      <c r="EU18" s="893"/>
      <c r="EV18" s="893"/>
      <c r="EW18" s="894"/>
      <c r="EX18" s="894"/>
      <c r="EY18" s="894"/>
      <c r="EZ18" s="894"/>
      <c r="FA18" s="894"/>
      <c r="FB18" s="894"/>
      <c r="FC18" s="895"/>
      <c r="FD18" s="895"/>
      <c r="FE18" s="895"/>
      <c r="FF18" s="895"/>
      <c r="FG18" s="895"/>
      <c r="FH18" s="895"/>
      <c r="FI18" s="895"/>
      <c r="FJ18" s="895"/>
      <c r="FK18" s="895"/>
      <c r="FL18" s="895"/>
      <c r="FM18" s="894"/>
      <c r="FN18" s="894"/>
      <c r="FO18" s="894"/>
      <c r="FP18" s="894"/>
      <c r="FQ18" s="894"/>
      <c r="FR18" s="893"/>
      <c r="FS18" s="893"/>
      <c r="FT18" s="893"/>
      <c r="FU18" s="893"/>
      <c r="FV18" s="894"/>
      <c r="FW18" s="893"/>
      <c r="FX18" s="893"/>
      <c r="FY18" s="893"/>
      <c r="FZ18" s="893"/>
      <c r="GA18" s="894"/>
      <c r="GB18" s="893"/>
      <c r="GC18" s="893"/>
      <c r="GD18" s="893"/>
      <c r="GE18" s="893"/>
      <c r="GF18" s="894"/>
      <c r="GG18" s="894"/>
      <c r="GH18" s="894"/>
      <c r="GI18" s="894"/>
      <c r="GJ18" s="894"/>
      <c r="GK18" s="894"/>
      <c r="GL18" s="893"/>
      <c r="GM18" s="893"/>
      <c r="GN18" s="893"/>
      <c r="GO18" s="893"/>
      <c r="GP18" s="894"/>
      <c r="GQ18" s="894"/>
      <c r="GR18" s="894"/>
      <c r="GS18" s="894"/>
      <c r="GT18" s="894"/>
      <c r="GU18" s="894"/>
      <c r="GV18" s="894"/>
      <c r="GW18" s="894"/>
      <c r="GX18" s="894"/>
      <c r="GY18" s="894"/>
      <c r="GZ18" s="894"/>
      <c r="HA18" s="894"/>
      <c r="HB18" s="894"/>
      <c r="HC18" s="894"/>
      <c r="HD18" s="894"/>
      <c r="HE18" s="894"/>
      <c r="HF18" s="894"/>
      <c r="HG18" s="894"/>
      <c r="HH18" s="894"/>
      <c r="HI18" s="894"/>
      <c r="HJ18" s="894"/>
      <c r="HK18" s="894"/>
      <c r="HL18" s="894"/>
      <c r="HM18" s="894"/>
      <c r="HN18" s="894"/>
      <c r="HO18" s="894"/>
      <c r="HP18" s="894"/>
      <c r="HQ18" s="894"/>
      <c r="HR18" s="894"/>
      <c r="HS18" s="894"/>
      <c r="HT18" s="894"/>
      <c r="HU18" s="894"/>
      <c r="HV18" s="894"/>
      <c r="HW18" s="894"/>
      <c r="HX18" s="894"/>
      <c r="HY18" s="894"/>
      <c r="HZ18" s="894"/>
      <c r="IA18" s="894"/>
      <c r="IB18" s="894"/>
      <c r="IC18" s="894"/>
      <c r="ID18" s="894"/>
    </row>
    <row r="19" spans="2:243" ht="19.5" customHeight="1">
      <c r="B19" s="74"/>
      <c r="C19" s="230"/>
      <c r="D19" s="1903" t="s">
        <v>9</v>
      </c>
      <c r="E19" s="1904"/>
      <c r="F19" s="181"/>
      <c r="H19" s="801"/>
      <c r="I19" s="801"/>
      <c r="J19" s="801"/>
      <c r="K19" s="801"/>
      <c r="L19" s="801"/>
      <c r="M19" s="801"/>
      <c r="N19" s="801"/>
      <c r="O19" s="801"/>
      <c r="P19" s="801"/>
      <c r="Q19" s="801"/>
      <c r="R19" s="801"/>
      <c r="S19" s="801"/>
      <c r="T19" s="801"/>
      <c r="U19" s="801"/>
      <c r="V19" s="801"/>
      <c r="W19" s="801"/>
      <c r="X19" s="801"/>
      <c r="Y19" s="801"/>
      <c r="Z19" s="801"/>
      <c r="AA19" s="801"/>
      <c r="AB19" s="801"/>
      <c r="AC19" s="801"/>
      <c r="AD19" s="801"/>
      <c r="AE19" s="801"/>
      <c r="AF19" s="801"/>
      <c r="AG19" s="801"/>
      <c r="AH19" s="801"/>
      <c r="AI19" s="801"/>
      <c r="AJ19" s="801"/>
      <c r="AK19" s="801"/>
      <c r="AL19" s="801"/>
      <c r="AM19" s="801"/>
      <c r="AN19" s="801"/>
      <c r="AO19" s="801"/>
      <c r="AP19" s="801"/>
      <c r="AQ19" s="801"/>
      <c r="AR19" s="801"/>
      <c r="AS19" s="801"/>
      <c r="AT19" s="801"/>
      <c r="AU19" s="801"/>
      <c r="AV19" s="801"/>
      <c r="AW19" s="801"/>
      <c r="AX19" s="801"/>
      <c r="AY19" s="801"/>
      <c r="AZ19" s="801"/>
      <c r="BA19" s="801"/>
      <c r="BB19" s="801"/>
      <c r="BC19" s="801"/>
      <c r="BD19" s="801"/>
      <c r="BE19" s="801"/>
      <c r="BF19" s="801"/>
      <c r="BG19" s="802"/>
      <c r="BH19" s="802"/>
      <c r="BI19" s="802"/>
      <c r="BJ19" s="802"/>
      <c r="BK19" s="802"/>
      <c r="BL19" s="802"/>
      <c r="BM19" s="802"/>
      <c r="BN19" s="802"/>
      <c r="BO19" s="802"/>
      <c r="BP19" s="802"/>
      <c r="BQ19" s="801"/>
      <c r="BR19" s="801"/>
      <c r="BS19" s="801"/>
      <c r="BT19" s="801"/>
      <c r="BU19" s="801"/>
      <c r="BV19" s="801"/>
      <c r="BW19" s="801"/>
      <c r="BX19" s="801"/>
      <c r="BY19" s="801"/>
      <c r="BZ19" s="801"/>
      <c r="CA19" s="802"/>
      <c r="CB19" s="802"/>
      <c r="CC19" s="802"/>
      <c r="CD19" s="802"/>
      <c r="CE19" s="802"/>
      <c r="CF19" s="801"/>
      <c r="CG19" s="801"/>
      <c r="CH19" s="801"/>
      <c r="CI19" s="801"/>
      <c r="CJ19" s="801"/>
      <c r="CK19" s="896"/>
      <c r="CL19" s="896"/>
      <c r="CM19" s="896"/>
      <c r="CN19" s="896"/>
      <c r="CO19" s="896"/>
      <c r="CP19" s="896"/>
      <c r="CQ19" s="896"/>
      <c r="CR19" s="896"/>
      <c r="CS19" s="896"/>
      <c r="CT19" s="896"/>
      <c r="CU19" s="896"/>
      <c r="CV19" s="896"/>
      <c r="CW19" s="896"/>
      <c r="CX19" s="896"/>
      <c r="CY19" s="896"/>
      <c r="CZ19" s="897"/>
      <c r="DA19" s="897"/>
      <c r="DB19" s="897"/>
      <c r="DC19" s="897"/>
      <c r="DD19" s="897"/>
      <c r="DE19" s="896"/>
      <c r="DF19" s="896"/>
      <c r="DG19" s="896"/>
      <c r="DH19" s="896"/>
      <c r="DI19" s="896"/>
      <c r="DJ19" s="897"/>
      <c r="DK19" s="897"/>
      <c r="DL19" s="897"/>
      <c r="DM19" s="897"/>
      <c r="DN19" s="897"/>
      <c r="DO19" s="897"/>
      <c r="DP19" s="897"/>
      <c r="DQ19" s="897"/>
      <c r="DR19" s="897"/>
      <c r="DS19" s="897"/>
      <c r="DT19" s="897"/>
      <c r="DU19" s="897"/>
      <c r="DV19" s="897"/>
      <c r="DW19" s="897"/>
      <c r="DX19" s="897"/>
      <c r="DY19" s="896"/>
      <c r="DZ19" s="896"/>
      <c r="EA19" s="896"/>
      <c r="EB19" s="896"/>
      <c r="EC19" s="896"/>
      <c r="ED19" s="896"/>
      <c r="EE19" s="896"/>
      <c r="EF19" s="896"/>
      <c r="EG19" s="896"/>
      <c r="EH19" s="896"/>
      <c r="EI19" s="896"/>
      <c r="EJ19" s="896"/>
      <c r="EK19" s="896"/>
      <c r="EL19" s="896"/>
      <c r="EM19" s="896"/>
      <c r="EN19" s="896"/>
      <c r="EO19" s="896"/>
      <c r="EP19" s="896"/>
      <c r="EQ19" s="896"/>
      <c r="ER19" s="896"/>
      <c r="ES19" s="896"/>
      <c r="ET19" s="896"/>
      <c r="EU19" s="896"/>
      <c r="EV19" s="896"/>
      <c r="EW19" s="896"/>
      <c r="EX19" s="896"/>
      <c r="EY19" s="896"/>
      <c r="EZ19" s="896"/>
      <c r="FA19" s="896"/>
      <c r="FB19" s="896"/>
      <c r="FC19" s="897"/>
      <c r="FD19" s="897"/>
      <c r="FE19" s="897"/>
      <c r="FF19" s="897"/>
      <c r="FG19" s="897"/>
      <c r="FH19" s="897"/>
      <c r="FI19" s="897"/>
      <c r="FJ19" s="897"/>
      <c r="FK19" s="897"/>
      <c r="FL19" s="897"/>
      <c r="FM19" s="896"/>
      <c r="FN19" s="896"/>
      <c r="FO19" s="896"/>
      <c r="FP19" s="896"/>
      <c r="FQ19" s="896"/>
      <c r="FR19" s="896"/>
      <c r="FS19" s="896"/>
      <c r="FT19" s="896"/>
      <c r="FU19" s="896"/>
      <c r="FV19" s="896"/>
      <c r="FW19" s="896"/>
      <c r="FX19" s="896"/>
      <c r="FY19" s="896"/>
      <c r="FZ19" s="896"/>
      <c r="GA19" s="896"/>
      <c r="GB19" s="896"/>
      <c r="GC19" s="896"/>
      <c r="GD19" s="896"/>
      <c r="GE19" s="896"/>
      <c r="GF19" s="896"/>
      <c r="GG19" s="896"/>
      <c r="GH19" s="896"/>
      <c r="GI19" s="896"/>
      <c r="GJ19" s="896"/>
      <c r="GK19" s="896"/>
      <c r="GL19" s="896"/>
      <c r="GM19" s="896"/>
      <c r="GN19" s="896"/>
      <c r="GO19" s="896"/>
      <c r="GP19" s="896"/>
      <c r="GQ19" s="896"/>
      <c r="GR19" s="896"/>
      <c r="GS19" s="896"/>
      <c r="GT19" s="896"/>
      <c r="GU19" s="896"/>
      <c r="GV19" s="896"/>
      <c r="GW19" s="896"/>
      <c r="GX19" s="896"/>
      <c r="GY19" s="896"/>
      <c r="GZ19" s="896"/>
      <c r="HA19" s="896"/>
      <c r="HB19" s="896"/>
      <c r="HC19" s="896"/>
      <c r="HD19" s="896"/>
      <c r="HE19" s="896"/>
      <c r="HF19" s="896"/>
      <c r="HG19" s="896"/>
      <c r="HH19" s="896"/>
      <c r="HI19" s="896"/>
      <c r="HJ19" s="896"/>
      <c r="HK19" s="896"/>
      <c r="HL19" s="896"/>
      <c r="HM19" s="896"/>
      <c r="HN19" s="896"/>
      <c r="HO19" s="896"/>
      <c r="HP19" s="896"/>
      <c r="HQ19" s="896"/>
      <c r="HR19" s="896"/>
      <c r="HS19" s="896"/>
      <c r="HT19" s="896"/>
      <c r="HU19" s="896"/>
      <c r="HV19" s="896"/>
      <c r="HW19" s="896"/>
      <c r="HX19" s="896"/>
      <c r="HY19" s="896"/>
      <c r="HZ19" s="896"/>
      <c r="IA19" s="896"/>
      <c r="IB19" s="896"/>
      <c r="IC19" s="896"/>
      <c r="ID19" s="896"/>
    </row>
    <row r="20" spans="2:243" ht="19.5" customHeight="1">
      <c r="B20" s="74"/>
      <c r="C20" s="230"/>
      <c r="D20" s="1903" t="s">
        <v>11</v>
      </c>
      <c r="E20" s="1904"/>
      <c r="F20" s="181"/>
    </row>
    <row r="21" spans="2:243" ht="19.5" customHeight="1">
      <c r="B21" s="74"/>
      <c r="C21" s="206"/>
      <c r="D21" s="1903" t="s">
        <v>13</v>
      </c>
      <c r="E21" s="1904"/>
      <c r="F21" s="181"/>
      <c r="H21" s="754" t="s">
        <v>664</v>
      </c>
      <c r="I21" s="285"/>
      <c r="J21" s="285"/>
      <c r="K21" s="285"/>
      <c r="L21" s="285"/>
      <c r="M21" s="285"/>
      <c r="N21" s="285"/>
      <c r="O21" s="285"/>
      <c r="P21" s="285"/>
      <c r="Q21" s="285"/>
      <c r="R21" s="285"/>
      <c r="S21" s="285"/>
      <c r="T21" s="285"/>
      <c r="U21" s="285"/>
      <c r="V21" s="285"/>
      <c r="W21" s="285"/>
      <c r="X21" s="285"/>
      <c r="Y21" s="285"/>
      <c r="Z21" s="285"/>
      <c r="AA21" s="285"/>
      <c r="AB21" s="285"/>
      <c r="AC21" s="285"/>
      <c r="AD21" s="285"/>
      <c r="AE21" s="285"/>
      <c r="AF21" s="285"/>
      <c r="AG21" s="285"/>
      <c r="AH21" s="285"/>
      <c r="AI21" s="285"/>
      <c r="AJ21" s="285"/>
      <c r="AK21" s="285"/>
      <c r="AL21" s="285"/>
      <c r="AM21" s="285"/>
      <c r="AN21" s="285"/>
      <c r="AO21" s="285"/>
      <c r="AP21" s="285"/>
      <c r="AQ21" s="285"/>
      <c r="AR21" s="285"/>
      <c r="AS21" s="285"/>
      <c r="AT21" s="285"/>
      <c r="AU21" s="285"/>
      <c r="AV21" s="285"/>
      <c r="AW21" s="285"/>
      <c r="AX21" s="285"/>
      <c r="AY21" s="285"/>
      <c r="AZ21" s="285"/>
      <c r="BA21" s="285"/>
      <c r="BB21" s="285"/>
      <c r="BC21" s="285"/>
      <c r="BD21" s="285"/>
      <c r="BE21" s="285"/>
      <c r="BF21" s="285"/>
      <c r="BG21" s="286"/>
      <c r="BH21" s="286"/>
      <c r="BI21" s="286"/>
      <c r="BJ21" s="286"/>
      <c r="BK21" s="286"/>
      <c r="BL21" s="286"/>
      <c r="BM21" s="286"/>
      <c r="BN21" s="286"/>
      <c r="BO21" s="286"/>
      <c r="BP21" s="286"/>
      <c r="BQ21" s="285"/>
      <c r="BR21" s="285"/>
      <c r="BS21" s="285"/>
      <c r="BT21" s="285"/>
      <c r="BU21" s="285"/>
      <c r="BV21" s="285"/>
      <c r="BW21" s="285"/>
      <c r="BX21" s="285"/>
      <c r="BY21" s="285"/>
      <c r="BZ21" s="285"/>
      <c r="CA21" s="286"/>
      <c r="CB21" s="286"/>
      <c r="CC21" s="286"/>
      <c r="CD21" s="286"/>
      <c r="CE21" s="286"/>
      <c r="CF21" s="285"/>
      <c r="CG21" s="285"/>
      <c r="CH21" s="285"/>
      <c r="CI21" s="285"/>
      <c r="CJ21" s="285"/>
      <c r="CK21" s="1059"/>
      <c r="CL21" s="1059"/>
      <c r="CM21" s="1059"/>
      <c r="CN21" s="1059"/>
      <c r="CO21" s="1059"/>
      <c r="CP21" s="1059"/>
      <c r="CQ21" s="1059"/>
      <c r="CR21" s="1059"/>
      <c r="CS21" s="1059"/>
      <c r="CT21" s="1059"/>
      <c r="CU21" s="1059"/>
      <c r="CV21" s="1059"/>
      <c r="CW21" s="1059"/>
      <c r="CX21" s="1059"/>
      <c r="CY21" s="1059"/>
      <c r="CZ21" s="1060"/>
      <c r="DA21" s="1060"/>
      <c r="DB21" s="1060"/>
      <c r="DC21" s="1060"/>
      <c r="DD21" s="1060"/>
      <c r="DE21" s="1059"/>
      <c r="DF21" s="1059"/>
      <c r="DG21" s="1059"/>
      <c r="DH21" s="1059"/>
      <c r="DI21" s="1059"/>
      <c r="DJ21" s="1060"/>
      <c r="DK21" s="1060"/>
      <c r="DL21" s="1060"/>
      <c r="DM21" s="1060"/>
      <c r="DN21" s="1060"/>
      <c r="DO21" s="1059"/>
      <c r="DP21" s="1059"/>
      <c r="DQ21" s="1059"/>
      <c r="DR21" s="1059"/>
      <c r="DS21" s="1059"/>
      <c r="DT21" s="1060"/>
      <c r="DU21" s="1060"/>
      <c r="DV21" s="1060"/>
      <c r="DW21" s="1060"/>
      <c r="DX21" s="1060"/>
      <c r="DY21" s="1059"/>
      <c r="DZ21" s="1059"/>
      <c r="EA21" s="1059"/>
      <c r="EB21" s="1059"/>
      <c r="EC21" s="1059"/>
      <c r="ED21" s="1059"/>
      <c r="EE21" s="1059"/>
      <c r="EF21" s="1059"/>
      <c r="EG21" s="1059"/>
      <c r="EH21" s="1059"/>
      <c r="EI21" s="1059"/>
      <c r="EJ21" s="1059"/>
      <c r="EK21" s="1059"/>
      <c r="EL21" s="1059"/>
      <c r="EM21" s="1059"/>
      <c r="EN21" s="1059"/>
      <c r="EO21" s="1059"/>
      <c r="EP21" s="1059"/>
      <c r="EQ21" s="1059"/>
      <c r="ER21" s="1059"/>
      <c r="ES21" s="1059"/>
      <c r="ET21" s="1059"/>
      <c r="EU21" s="1059"/>
      <c r="EV21" s="1059"/>
      <c r="EW21" s="1059"/>
      <c r="EX21" s="1059"/>
      <c r="EY21" s="1059"/>
      <c r="EZ21" s="1059"/>
      <c r="FA21" s="1059"/>
      <c r="FB21" s="1059"/>
      <c r="FC21" s="1060"/>
      <c r="FD21" s="1060"/>
      <c r="FE21" s="1060"/>
      <c r="FF21" s="1060"/>
      <c r="FG21" s="1060"/>
      <c r="FH21" s="1060"/>
      <c r="FI21" s="1060"/>
      <c r="FJ21" s="1060"/>
      <c r="FK21" s="1060"/>
      <c r="FL21" s="1060"/>
      <c r="FM21" s="554"/>
      <c r="FN21" s="554"/>
      <c r="FO21" s="554"/>
      <c r="FP21" s="554"/>
      <c r="FQ21" s="554"/>
      <c r="FR21" s="554"/>
      <c r="FS21" s="554"/>
      <c r="FT21" s="554"/>
      <c r="FU21" s="554"/>
      <c r="FV21" s="554"/>
      <c r="FW21" s="554"/>
      <c r="FX21" s="554"/>
      <c r="FY21" s="554"/>
      <c r="FZ21" s="554"/>
      <c r="GA21" s="554"/>
      <c r="GB21" s="1454"/>
      <c r="GC21" s="1454"/>
      <c r="GD21" s="1454"/>
      <c r="GE21" s="1454"/>
      <c r="GF21" s="1454"/>
      <c r="GG21" s="1479"/>
      <c r="GH21" s="1479"/>
      <c r="GI21" s="1479"/>
      <c r="GJ21" s="1479"/>
      <c r="GK21" s="1479"/>
      <c r="GL21" s="1519"/>
      <c r="GM21" s="1519"/>
      <c r="GN21" s="1519"/>
      <c r="GO21" s="1519"/>
      <c r="GP21" s="1519"/>
      <c r="GQ21" s="1558"/>
      <c r="GR21" s="1558"/>
      <c r="GS21" s="1558"/>
      <c r="GT21" s="1558"/>
      <c r="GU21" s="1558"/>
      <c r="GV21" s="1558"/>
      <c r="GW21" s="1558"/>
      <c r="GX21" s="1558"/>
      <c r="GY21" s="1558"/>
      <c r="GZ21" s="1558"/>
      <c r="HA21" s="1558"/>
      <c r="HB21" s="1558"/>
      <c r="HC21" s="1558"/>
      <c r="HD21" s="1558"/>
      <c r="HE21" s="1558"/>
      <c r="HF21" s="1558"/>
      <c r="HG21" s="1558"/>
      <c r="HH21" s="1558"/>
      <c r="HI21" s="1558"/>
      <c r="HJ21" s="1558"/>
      <c r="HK21" s="1558"/>
      <c r="HL21" s="1558"/>
      <c r="HM21" s="1558"/>
      <c r="HN21" s="1558"/>
      <c r="HO21" s="1558"/>
      <c r="HP21" s="1558"/>
      <c r="HQ21" s="1558"/>
      <c r="HR21" s="1558"/>
      <c r="HS21" s="1558"/>
      <c r="HT21" s="1558"/>
      <c r="HU21" s="1558"/>
      <c r="HV21" s="1558"/>
      <c r="HW21" s="1558"/>
      <c r="HX21" s="1558"/>
      <c r="HY21" s="1558"/>
      <c r="HZ21" s="1558"/>
      <c r="IA21" s="1558"/>
      <c r="IB21" s="1558"/>
      <c r="IC21" s="1558"/>
      <c r="ID21" s="1558"/>
    </row>
    <row r="22" spans="2:243" ht="19.5" customHeight="1">
      <c r="B22" s="74"/>
      <c r="D22" s="1903" t="s">
        <v>34</v>
      </c>
      <c r="E22" s="1904"/>
      <c r="F22" s="181"/>
      <c r="H22" s="1061" t="s">
        <v>618</v>
      </c>
      <c r="I22" s="1923" t="s">
        <v>52</v>
      </c>
      <c r="J22" s="1924"/>
      <c r="K22" s="1924"/>
      <c r="L22" s="1924"/>
      <c r="M22" s="1924"/>
      <c r="N22" s="1923" t="s">
        <v>53</v>
      </c>
      <c r="O22" s="1924"/>
      <c r="P22" s="1924"/>
      <c r="Q22" s="1924"/>
      <c r="R22" s="1924"/>
      <c r="S22" s="1923" t="s">
        <v>54</v>
      </c>
      <c r="T22" s="1924"/>
      <c r="U22" s="1924"/>
      <c r="V22" s="1924"/>
      <c r="W22" s="1924"/>
      <c r="X22" s="1923" t="s">
        <v>55</v>
      </c>
      <c r="Y22" s="1924"/>
      <c r="Z22" s="1924"/>
      <c r="AA22" s="1924"/>
      <c r="AB22" s="1924"/>
      <c r="AC22" s="1923" t="s">
        <v>56</v>
      </c>
      <c r="AD22" s="1924"/>
      <c r="AE22" s="1924"/>
      <c r="AF22" s="1924"/>
      <c r="AG22" s="1924"/>
      <c r="AH22" s="1923" t="s">
        <v>57</v>
      </c>
      <c r="AI22" s="1924"/>
      <c r="AJ22" s="1924"/>
      <c r="AK22" s="1924"/>
      <c r="AL22" s="1924"/>
      <c r="AM22" s="1923" t="s">
        <v>58</v>
      </c>
      <c r="AN22" s="1924"/>
      <c r="AO22" s="1924"/>
      <c r="AP22" s="1924"/>
      <c r="AQ22" s="1924"/>
      <c r="AR22" s="1923" t="s">
        <v>59</v>
      </c>
      <c r="AS22" s="1924"/>
      <c r="AT22" s="1924"/>
      <c r="AU22" s="1924"/>
      <c r="AV22" s="1925"/>
      <c r="AW22" s="1923" t="s">
        <v>60</v>
      </c>
      <c r="AX22" s="1924"/>
      <c r="AY22" s="1924"/>
      <c r="AZ22" s="1924"/>
      <c r="BA22" s="1925"/>
      <c r="BB22" s="1923" t="s">
        <v>61</v>
      </c>
      <c r="BC22" s="1924"/>
      <c r="BD22" s="1924"/>
      <c r="BE22" s="1924"/>
      <c r="BF22" s="1925"/>
      <c r="BG22" s="1923" t="s">
        <v>62</v>
      </c>
      <c r="BH22" s="1924"/>
      <c r="BI22" s="1924"/>
      <c r="BJ22" s="1924"/>
      <c r="BK22" s="1925"/>
      <c r="BL22" s="1923" t="s">
        <v>63</v>
      </c>
      <c r="BM22" s="1924"/>
      <c r="BN22" s="1924"/>
      <c r="BO22" s="1924"/>
      <c r="BP22" s="1925"/>
      <c r="BQ22" s="1923" t="s">
        <v>64</v>
      </c>
      <c r="BR22" s="1924"/>
      <c r="BS22" s="1924"/>
      <c r="BT22" s="1924"/>
      <c r="BU22" s="1925"/>
      <c r="BV22" s="1923" t="s">
        <v>65</v>
      </c>
      <c r="BW22" s="1924"/>
      <c r="BX22" s="1924"/>
      <c r="BY22" s="1924"/>
      <c r="BZ22" s="1925"/>
      <c r="CA22" s="1923" t="s">
        <v>66</v>
      </c>
      <c r="CB22" s="1924"/>
      <c r="CC22" s="1924"/>
      <c r="CD22" s="1924"/>
      <c r="CE22" s="1925"/>
      <c r="CF22" s="1923" t="s">
        <v>67</v>
      </c>
      <c r="CG22" s="1924"/>
      <c r="CH22" s="1924"/>
      <c r="CI22" s="1924"/>
      <c r="CJ22" s="1925"/>
      <c r="CK22" s="1918" t="s">
        <v>68</v>
      </c>
      <c r="CL22" s="1908"/>
      <c r="CM22" s="1908"/>
      <c r="CN22" s="1908"/>
      <c r="CO22" s="1926"/>
      <c r="CP22" s="1918" t="s">
        <v>69</v>
      </c>
      <c r="CQ22" s="1908"/>
      <c r="CR22" s="1908"/>
      <c r="CS22" s="1908"/>
      <c r="CT22" s="1926"/>
      <c r="CU22" s="1918" t="s">
        <v>70</v>
      </c>
      <c r="CV22" s="1908"/>
      <c r="CW22" s="1908"/>
      <c r="CX22" s="1908"/>
      <c r="CY22" s="1926"/>
      <c r="CZ22" s="1918" t="s">
        <v>71</v>
      </c>
      <c r="DA22" s="1908"/>
      <c r="DB22" s="1908"/>
      <c r="DC22" s="1908"/>
      <c r="DD22" s="1926"/>
      <c r="DE22" s="1918" t="s">
        <v>72</v>
      </c>
      <c r="DF22" s="1908"/>
      <c r="DG22" s="1908"/>
      <c r="DH22" s="1908"/>
      <c r="DI22" s="1926"/>
      <c r="DJ22" s="1918" t="s">
        <v>73</v>
      </c>
      <c r="DK22" s="1908"/>
      <c r="DL22" s="1908"/>
      <c r="DM22" s="1908"/>
      <c r="DN22" s="1908"/>
      <c r="DO22" s="1918" t="s">
        <v>74</v>
      </c>
      <c r="DP22" s="1908"/>
      <c r="DQ22" s="1908"/>
      <c r="DR22" s="1908"/>
      <c r="DS22" s="1908"/>
      <c r="DT22" s="1927" t="s">
        <v>75</v>
      </c>
      <c r="DU22" s="1908"/>
      <c r="DV22" s="1908"/>
      <c r="DW22" s="1908"/>
      <c r="DX22" s="1908"/>
      <c r="DY22" s="1918" t="s">
        <v>76</v>
      </c>
      <c r="DZ22" s="1908"/>
      <c r="EA22" s="1908"/>
      <c r="EB22" s="1908"/>
      <c r="EC22" s="1908"/>
      <c r="ED22" s="1918" t="s">
        <v>77</v>
      </c>
      <c r="EE22" s="1908"/>
      <c r="EF22" s="1908"/>
      <c r="EG22" s="1908"/>
      <c r="EH22" s="1908"/>
      <c r="EI22" s="1918" t="s">
        <v>78</v>
      </c>
      <c r="EJ22" s="1908"/>
      <c r="EK22" s="1908"/>
      <c r="EL22" s="1908"/>
      <c r="EM22" s="1908"/>
      <c r="EN22" s="1918" t="s">
        <v>79</v>
      </c>
      <c r="EO22" s="1908"/>
      <c r="EP22" s="1908"/>
      <c r="EQ22" s="1908"/>
      <c r="ER22" s="1908"/>
      <c r="ES22" s="1918" t="s">
        <v>80</v>
      </c>
      <c r="ET22" s="1908"/>
      <c r="EU22" s="1908"/>
      <c r="EV22" s="1908"/>
      <c r="EW22" s="1908"/>
      <c r="EX22" s="1918" t="s">
        <v>81</v>
      </c>
      <c r="EY22" s="1908"/>
      <c r="EZ22" s="1908"/>
      <c r="FA22" s="1908"/>
      <c r="FB22" s="1908"/>
      <c r="FC22" s="1918" t="s">
        <v>82</v>
      </c>
      <c r="FD22" s="1908"/>
      <c r="FE22" s="1908"/>
      <c r="FF22" s="1908"/>
      <c r="FG22" s="1908"/>
      <c r="FH22" s="1918" t="s">
        <v>83</v>
      </c>
      <c r="FI22" s="1908"/>
      <c r="FJ22" s="1908"/>
      <c r="FK22" s="1908"/>
      <c r="FL22" s="1908"/>
      <c r="FM22" s="1918" t="s">
        <v>84</v>
      </c>
      <c r="FN22" s="1908"/>
      <c r="FO22" s="1908"/>
      <c r="FP22" s="1908"/>
      <c r="FQ22" s="1908"/>
      <c r="FR22" s="1918" t="s">
        <v>85</v>
      </c>
      <c r="FS22" s="1908"/>
      <c r="FT22" s="1908"/>
      <c r="FU22" s="1908"/>
      <c r="FV22" s="1908"/>
      <c r="FW22" s="1918" t="s">
        <v>783</v>
      </c>
      <c r="FX22" s="1908"/>
      <c r="FY22" s="1908"/>
      <c r="FZ22" s="1908"/>
      <c r="GA22" s="1908"/>
      <c r="GB22" s="1918" t="s">
        <v>793</v>
      </c>
      <c r="GC22" s="1908"/>
      <c r="GD22" s="1908"/>
      <c r="GE22" s="1908"/>
      <c r="GF22" s="1908"/>
      <c r="GG22" s="1918" t="s">
        <v>797</v>
      </c>
      <c r="GH22" s="1908"/>
      <c r="GI22" s="1908"/>
      <c r="GJ22" s="1908"/>
      <c r="GK22" s="1908"/>
      <c r="GL22" s="1918" t="s">
        <v>805</v>
      </c>
      <c r="GM22" s="1908"/>
      <c r="GN22" s="1908"/>
      <c r="GO22" s="1908"/>
      <c r="GP22" s="1908"/>
      <c r="GQ22" s="1918" t="s">
        <v>815</v>
      </c>
      <c r="GR22" s="1908"/>
      <c r="GS22" s="1908"/>
      <c r="GT22" s="1908"/>
      <c r="GU22" s="1908"/>
      <c r="GV22" s="1918" t="s">
        <v>822</v>
      </c>
      <c r="GW22" s="1908"/>
      <c r="GX22" s="1908"/>
      <c r="GY22" s="1908"/>
      <c r="GZ22" s="1908"/>
      <c r="HA22" s="1918" t="s">
        <v>835</v>
      </c>
      <c r="HB22" s="1908"/>
      <c r="HC22" s="1908"/>
      <c r="HD22" s="1908"/>
      <c r="HE22" s="1908"/>
      <c r="HF22" s="1918" t="str">
        <f>+HF9</f>
        <v>2Q25</v>
      </c>
      <c r="HG22" s="1908"/>
      <c r="HH22" s="1908"/>
      <c r="HI22" s="1908"/>
      <c r="HJ22" s="1908"/>
      <c r="HK22" s="1918" t="str">
        <f>+HK9</f>
        <v>3Q25</v>
      </c>
      <c r="HL22" s="1908"/>
      <c r="HM22" s="1908"/>
      <c r="HN22" s="1908"/>
      <c r="HO22" s="1908"/>
      <c r="HP22" s="1918" t="str">
        <f>+HP9</f>
        <v>4Q25</v>
      </c>
      <c r="HQ22" s="1908"/>
      <c r="HR22" s="1908"/>
      <c r="HS22" s="1908"/>
      <c r="HT22" s="1908"/>
      <c r="HU22" s="1918" t="str">
        <f>+HU9</f>
        <v>1Q26</v>
      </c>
      <c r="HV22" s="1908"/>
      <c r="HW22" s="1908"/>
      <c r="HX22" s="1908"/>
      <c r="HY22" s="1908"/>
      <c r="HZ22" s="1918" t="str">
        <f>+HZ9</f>
        <v xml:space="preserve">2Q26(E) </v>
      </c>
      <c r="IA22" s="1908"/>
      <c r="IB22" s="1908"/>
      <c r="IC22" s="1908"/>
      <c r="ID22" s="1908"/>
    </row>
    <row r="23" spans="2:243" ht="19.5" customHeight="1">
      <c r="B23" s="74"/>
      <c r="D23" s="1884" t="s">
        <v>18</v>
      </c>
      <c r="E23" s="1884"/>
      <c r="F23" s="1884"/>
      <c r="H23" s="1062"/>
      <c r="I23" s="1914" t="s">
        <v>659</v>
      </c>
      <c r="J23" s="1914" t="s">
        <v>660</v>
      </c>
      <c r="K23" s="1916" t="s">
        <v>661</v>
      </c>
      <c r="L23" s="1916" t="s">
        <v>662</v>
      </c>
      <c r="M23" s="1921" t="s">
        <v>663</v>
      </c>
      <c r="N23" s="1919" t="s">
        <v>659</v>
      </c>
      <c r="O23" s="1914" t="s">
        <v>660</v>
      </c>
      <c r="P23" s="1916" t="s">
        <v>661</v>
      </c>
      <c r="Q23" s="1916" t="s">
        <v>662</v>
      </c>
      <c r="R23" s="1921" t="s">
        <v>663</v>
      </c>
      <c r="S23" s="1919" t="s">
        <v>659</v>
      </c>
      <c r="T23" s="1914" t="s">
        <v>660</v>
      </c>
      <c r="U23" s="1916" t="s">
        <v>661</v>
      </c>
      <c r="V23" s="1916" t="s">
        <v>662</v>
      </c>
      <c r="W23" s="1921" t="s">
        <v>663</v>
      </c>
      <c r="X23" s="1919" t="s">
        <v>659</v>
      </c>
      <c r="Y23" s="1914" t="s">
        <v>660</v>
      </c>
      <c r="Z23" s="1916" t="s">
        <v>661</v>
      </c>
      <c r="AA23" s="1916" t="s">
        <v>662</v>
      </c>
      <c r="AB23" s="1916" t="s">
        <v>663</v>
      </c>
      <c r="AC23" s="1919" t="s">
        <v>659</v>
      </c>
      <c r="AD23" s="1914" t="s">
        <v>660</v>
      </c>
      <c r="AE23" s="1916" t="s">
        <v>661</v>
      </c>
      <c r="AF23" s="1916" t="s">
        <v>662</v>
      </c>
      <c r="AG23" s="1916" t="s">
        <v>663</v>
      </c>
      <c r="AH23" s="1919" t="s">
        <v>659</v>
      </c>
      <c r="AI23" s="1914" t="s">
        <v>660</v>
      </c>
      <c r="AJ23" s="1916" t="s">
        <v>661</v>
      </c>
      <c r="AK23" s="1916" t="s">
        <v>662</v>
      </c>
      <c r="AL23" s="1916" t="s">
        <v>663</v>
      </c>
      <c r="AM23" s="1919" t="s">
        <v>659</v>
      </c>
      <c r="AN23" s="1914" t="s">
        <v>660</v>
      </c>
      <c r="AO23" s="1916" t="s">
        <v>661</v>
      </c>
      <c r="AP23" s="1916" t="s">
        <v>662</v>
      </c>
      <c r="AQ23" s="1916" t="s">
        <v>663</v>
      </c>
      <c r="AR23" s="1919" t="s">
        <v>659</v>
      </c>
      <c r="AS23" s="1914" t="s">
        <v>660</v>
      </c>
      <c r="AT23" s="1916" t="s">
        <v>661</v>
      </c>
      <c r="AU23" s="1916" t="s">
        <v>662</v>
      </c>
      <c r="AV23" s="1921" t="s">
        <v>663</v>
      </c>
      <c r="AW23" s="1919" t="s">
        <v>659</v>
      </c>
      <c r="AX23" s="1914" t="s">
        <v>660</v>
      </c>
      <c r="AY23" s="1916" t="s">
        <v>661</v>
      </c>
      <c r="AZ23" s="1916" t="s">
        <v>662</v>
      </c>
      <c r="BA23" s="1921" t="s">
        <v>663</v>
      </c>
      <c r="BB23" s="1919" t="s">
        <v>659</v>
      </c>
      <c r="BC23" s="1914" t="s">
        <v>660</v>
      </c>
      <c r="BD23" s="1916" t="s">
        <v>661</v>
      </c>
      <c r="BE23" s="1916" t="s">
        <v>662</v>
      </c>
      <c r="BF23" s="1921" t="s">
        <v>663</v>
      </c>
      <c r="BG23" s="1919" t="s">
        <v>659</v>
      </c>
      <c r="BH23" s="1914" t="s">
        <v>660</v>
      </c>
      <c r="BI23" s="1916" t="s">
        <v>661</v>
      </c>
      <c r="BJ23" s="1916" t="s">
        <v>662</v>
      </c>
      <c r="BK23" s="1921" t="s">
        <v>663</v>
      </c>
      <c r="BL23" s="1919" t="s">
        <v>659</v>
      </c>
      <c r="BM23" s="1914" t="s">
        <v>660</v>
      </c>
      <c r="BN23" s="1916" t="s">
        <v>661</v>
      </c>
      <c r="BO23" s="1916" t="s">
        <v>662</v>
      </c>
      <c r="BP23" s="1921" t="s">
        <v>663</v>
      </c>
      <c r="BQ23" s="1919" t="s">
        <v>659</v>
      </c>
      <c r="BR23" s="1914" t="s">
        <v>660</v>
      </c>
      <c r="BS23" s="1916" t="s">
        <v>661</v>
      </c>
      <c r="BT23" s="1916" t="s">
        <v>662</v>
      </c>
      <c r="BU23" s="1921" t="s">
        <v>663</v>
      </c>
      <c r="BV23" s="1919" t="s">
        <v>659</v>
      </c>
      <c r="BW23" s="1914" t="s">
        <v>660</v>
      </c>
      <c r="BX23" s="1916" t="s">
        <v>661</v>
      </c>
      <c r="BY23" s="1916" t="s">
        <v>662</v>
      </c>
      <c r="BZ23" s="1921" t="s">
        <v>663</v>
      </c>
      <c r="CA23" s="1919" t="s">
        <v>659</v>
      </c>
      <c r="CB23" s="1914" t="s">
        <v>660</v>
      </c>
      <c r="CC23" s="1916" t="s">
        <v>661</v>
      </c>
      <c r="CD23" s="1916" t="s">
        <v>662</v>
      </c>
      <c r="CE23" s="1921" t="s">
        <v>663</v>
      </c>
      <c r="CF23" s="1919" t="s">
        <v>659</v>
      </c>
      <c r="CG23" s="1914" t="s">
        <v>660</v>
      </c>
      <c r="CH23" s="1916" t="s">
        <v>661</v>
      </c>
      <c r="CI23" s="1916" t="s">
        <v>662</v>
      </c>
      <c r="CJ23" s="1921" t="s">
        <v>663</v>
      </c>
      <c r="CK23" s="1919" t="s">
        <v>659</v>
      </c>
      <c r="CL23" s="1914" t="s">
        <v>660</v>
      </c>
      <c r="CM23" s="1916" t="s">
        <v>661</v>
      </c>
      <c r="CN23" s="1916" t="s">
        <v>662</v>
      </c>
      <c r="CO23" s="1921" t="s">
        <v>663</v>
      </c>
      <c r="CP23" s="1919" t="s">
        <v>659</v>
      </c>
      <c r="CQ23" s="1914" t="s">
        <v>660</v>
      </c>
      <c r="CR23" s="1916" t="s">
        <v>661</v>
      </c>
      <c r="CS23" s="1916" t="s">
        <v>662</v>
      </c>
      <c r="CT23" s="1921" t="s">
        <v>663</v>
      </c>
      <c r="CU23" s="1919" t="s">
        <v>659</v>
      </c>
      <c r="CV23" s="1914" t="s">
        <v>660</v>
      </c>
      <c r="CW23" s="1916" t="s">
        <v>661</v>
      </c>
      <c r="CX23" s="1916" t="s">
        <v>662</v>
      </c>
      <c r="CY23" s="1921" t="s">
        <v>663</v>
      </c>
      <c r="CZ23" s="1919" t="s">
        <v>659</v>
      </c>
      <c r="DA23" s="1914" t="s">
        <v>660</v>
      </c>
      <c r="DB23" s="1916" t="s">
        <v>661</v>
      </c>
      <c r="DC23" s="1916" t="s">
        <v>662</v>
      </c>
      <c r="DD23" s="1916" t="s">
        <v>663</v>
      </c>
      <c r="DE23" s="1919" t="s">
        <v>659</v>
      </c>
      <c r="DF23" s="1914" t="s">
        <v>660</v>
      </c>
      <c r="DG23" s="1916" t="s">
        <v>661</v>
      </c>
      <c r="DH23" s="1916" t="s">
        <v>662</v>
      </c>
      <c r="DI23" s="1916" t="s">
        <v>663</v>
      </c>
      <c r="DJ23" s="1919" t="s">
        <v>659</v>
      </c>
      <c r="DK23" s="1914" t="s">
        <v>660</v>
      </c>
      <c r="DL23" s="1916" t="s">
        <v>661</v>
      </c>
      <c r="DM23" s="1916" t="s">
        <v>662</v>
      </c>
      <c r="DN23" s="1916" t="s">
        <v>663</v>
      </c>
      <c r="DO23" s="1919" t="s">
        <v>659</v>
      </c>
      <c r="DP23" s="1914" t="s">
        <v>660</v>
      </c>
      <c r="DQ23" s="1916" t="s">
        <v>661</v>
      </c>
      <c r="DR23" s="1916" t="s">
        <v>662</v>
      </c>
      <c r="DS23" s="1916" t="s">
        <v>663</v>
      </c>
      <c r="DT23" s="1919" t="s">
        <v>659</v>
      </c>
      <c r="DU23" s="1914" t="s">
        <v>660</v>
      </c>
      <c r="DV23" s="1916" t="s">
        <v>661</v>
      </c>
      <c r="DW23" s="1916" t="s">
        <v>662</v>
      </c>
      <c r="DX23" s="1916" t="s">
        <v>663</v>
      </c>
      <c r="DY23" s="1919" t="s">
        <v>659</v>
      </c>
      <c r="DZ23" s="1914" t="s">
        <v>660</v>
      </c>
      <c r="EA23" s="1916" t="s">
        <v>661</v>
      </c>
      <c r="EB23" s="1916" t="s">
        <v>662</v>
      </c>
      <c r="EC23" s="1916" t="s">
        <v>663</v>
      </c>
      <c r="ED23" s="1919" t="s">
        <v>659</v>
      </c>
      <c r="EE23" s="1914" t="s">
        <v>660</v>
      </c>
      <c r="EF23" s="1916" t="s">
        <v>661</v>
      </c>
      <c r="EG23" s="1916" t="s">
        <v>662</v>
      </c>
      <c r="EH23" s="1916" t="s">
        <v>663</v>
      </c>
      <c r="EI23" s="1919" t="s">
        <v>659</v>
      </c>
      <c r="EJ23" s="1914" t="s">
        <v>660</v>
      </c>
      <c r="EK23" s="1916" t="s">
        <v>661</v>
      </c>
      <c r="EL23" s="1916" t="s">
        <v>662</v>
      </c>
      <c r="EM23" s="1916" t="s">
        <v>663</v>
      </c>
      <c r="EN23" s="1919" t="s">
        <v>659</v>
      </c>
      <c r="EO23" s="1914" t="s">
        <v>660</v>
      </c>
      <c r="EP23" s="1916" t="s">
        <v>661</v>
      </c>
      <c r="EQ23" s="1916" t="s">
        <v>662</v>
      </c>
      <c r="ER23" s="1916" t="s">
        <v>663</v>
      </c>
      <c r="ES23" s="1919" t="s">
        <v>659</v>
      </c>
      <c r="ET23" s="1914" t="s">
        <v>660</v>
      </c>
      <c r="EU23" s="1916" t="s">
        <v>661</v>
      </c>
      <c r="EV23" s="1916" t="s">
        <v>662</v>
      </c>
      <c r="EW23" s="1916" t="s">
        <v>663</v>
      </c>
      <c r="EX23" s="1919" t="s">
        <v>659</v>
      </c>
      <c r="EY23" s="1914" t="s">
        <v>660</v>
      </c>
      <c r="EZ23" s="1916" t="s">
        <v>661</v>
      </c>
      <c r="FA23" s="1916" t="s">
        <v>662</v>
      </c>
      <c r="FB23" s="1916" t="s">
        <v>663</v>
      </c>
      <c r="FC23" s="1919" t="s">
        <v>659</v>
      </c>
      <c r="FD23" s="1914" t="s">
        <v>660</v>
      </c>
      <c r="FE23" s="1916" t="s">
        <v>661</v>
      </c>
      <c r="FF23" s="1916" t="s">
        <v>662</v>
      </c>
      <c r="FG23" s="1916" t="s">
        <v>663</v>
      </c>
      <c r="FH23" s="1919" t="s">
        <v>659</v>
      </c>
      <c r="FI23" s="1914" t="s">
        <v>660</v>
      </c>
      <c r="FJ23" s="1916" t="s">
        <v>661</v>
      </c>
      <c r="FK23" s="1916" t="s">
        <v>662</v>
      </c>
      <c r="FL23" s="1916" t="s">
        <v>663</v>
      </c>
      <c r="FM23" s="1919" t="s">
        <v>659</v>
      </c>
      <c r="FN23" s="1914" t="s">
        <v>660</v>
      </c>
      <c r="FO23" s="1916" t="s">
        <v>661</v>
      </c>
      <c r="FP23" s="1916" t="s">
        <v>662</v>
      </c>
      <c r="FQ23" s="1916" t="s">
        <v>663</v>
      </c>
      <c r="FR23" s="1919" t="s">
        <v>659</v>
      </c>
      <c r="FS23" s="1914" t="s">
        <v>660</v>
      </c>
      <c r="FT23" s="1916" t="s">
        <v>661</v>
      </c>
      <c r="FU23" s="1916" t="s">
        <v>662</v>
      </c>
      <c r="FV23" s="1916" t="s">
        <v>663</v>
      </c>
      <c r="FW23" s="1919" t="s">
        <v>659</v>
      </c>
      <c r="FX23" s="1914" t="s">
        <v>660</v>
      </c>
      <c r="FY23" s="1916" t="s">
        <v>661</v>
      </c>
      <c r="FZ23" s="1916" t="s">
        <v>662</v>
      </c>
      <c r="GA23" s="1916" t="s">
        <v>663</v>
      </c>
      <c r="GB23" s="1919" t="s">
        <v>659</v>
      </c>
      <c r="GC23" s="1914" t="s">
        <v>660</v>
      </c>
      <c r="GD23" s="1916" t="s">
        <v>661</v>
      </c>
      <c r="GE23" s="1916" t="s">
        <v>662</v>
      </c>
      <c r="GF23" s="1916" t="s">
        <v>663</v>
      </c>
      <c r="GG23" s="1919" t="s">
        <v>659</v>
      </c>
      <c r="GH23" s="1914" t="s">
        <v>660</v>
      </c>
      <c r="GI23" s="1916" t="s">
        <v>661</v>
      </c>
      <c r="GJ23" s="1916" t="s">
        <v>662</v>
      </c>
      <c r="GK23" s="1916" t="s">
        <v>663</v>
      </c>
      <c r="GL23" s="1919" t="s">
        <v>659</v>
      </c>
      <c r="GM23" s="1914" t="s">
        <v>660</v>
      </c>
      <c r="GN23" s="1916" t="s">
        <v>661</v>
      </c>
      <c r="GO23" s="1916" t="s">
        <v>662</v>
      </c>
      <c r="GP23" s="1916" t="s">
        <v>663</v>
      </c>
      <c r="GQ23" s="1919" t="s">
        <v>659</v>
      </c>
      <c r="GR23" s="1914" t="s">
        <v>660</v>
      </c>
      <c r="GS23" s="1916" t="s">
        <v>661</v>
      </c>
      <c r="GT23" s="1916" t="s">
        <v>662</v>
      </c>
      <c r="GU23" s="1916" t="s">
        <v>663</v>
      </c>
      <c r="GV23" s="1919" t="s">
        <v>659</v>
      </c>
      <c r="GW23" s="1914" t="s">
        <v>660</v>
      </c>
      <c r="GX23" s="1916" t="s">
        <v>661</v>
      </c>
      <c r="GY23" s="1916" t="s">
        <v>662</v>
      </c>
      <c r="GZ23" s="1916" t="s">
        <v>663</v>
      </c>
      <c r="HA23" s="1919" t="s">
        <v>659</v>
      </c>
      <c r="HB23" s="1914" t="s">
        <v>660</v>
      </c>
      <c r="HC23" s="1916" t="s">
        <v>661</v>
      </c>
      <c r="HD23" s="1916" t="s">
        <v>662</v>
      </c>
      <c r="HE23" s="1916" t="s">
        <v>663</v>
      </c>
      <c r="HF23" s="1919" t="s">
        <v>659</v>
      </c>
      <c r="HG23" s="1914" t="s">
        <v>660</v>
      </c>
      <c r="HH23" s="1916" t="s">
        <v>661</v>
      </c>
      <c r="HI23" s="1916" t="s">
        <v>662</v>
      </c>
      <c r="HJ23" s="1916" t="s">
        <v>663</v>
      </c>
      <c r="HK23" s="1919" t="s">
        <v>659</v>
      </c>
      <c r="HL23" s="1914" t="s">
        <v>660</v>
      </c>
      <c r="HM23" s="1916" t="s">
        <v>661</v>
      </c>
      <c r="HN23" s="1916" t="s">
        <v>662</v>
      </c>
      <c r="HO23" s="1916" t="s">
        <v>663</v>
      </c>
      <c r="HP23" s="1919" t="s">
        <v>659</v>
      </c>
      <c r="HQ23" s="1914" t="s">
        <v>660</v>
      </c>
      <c r="HR23" s="1916" t="s">
        <v>661</v>
      </c>
      <c r="HS23" s="1916" t="s">
        <v>662</v>
      </c>
      <c r="HT23" s="1916" t="s">
        <v>663</v>
      </c>
      <c r="HU23" s="1919" t="s">
        <v>659</v>
      </c>
      <c r="HV23" s="1914" t="s">
        <v>660</v>
      </c>
      <c r="HW23" s="1916" t="s">
        <v>661</v>
      </c>
      <c r="HX23" s="1916" t="s">
        <v>662</v>
      </c>
      <c r="HY23" s="1916" t="s">
        <v>663</v>
      </c>
      <c r="HZ23" s="1919" t="s">
        <v>659</v>
      </c>
      <c r="IA23" s="1914" t="s">
        <v>660</v>
      </c>
      <c r="IB23" s="1916" t="s">
        <v>661</v>
      </c>
      <c r="IC23" s="1916" t="s">
        <v>662</v>
      </c>
      <c r="ID23" s="1916" t="s">
        <v>663</v>
      </c>
    </row>
    <row r="24" spans="2:243" ht="19.5" customHeight="1" thickBot="1">
      <c r="B24" s="74"/>
      <c r="D24" s="1903" t="s">
        <v>633</v>
      </c>
      <c r="E24" s="1904"/>
      <c r="F24" s="181"/>
      <c r="H24" s="1063"/>
      <c r="I24" s="1915"/>
      <c r="J24" s="1915"/>
      <c r="K24" s="1917"/>
      <c r="L24" s="1917"/>
      <c r="M24" s="1922"/>
      <c r="N24" s="1920"/>
      <c r="O24" s="1915"/>
      <c r="P24" s="1917"/>
      <c r="Q24" s="1917"/>
      <c r="R24" s="1922"/>
      <c r="S24" s="1920"/>
      <c r="T24" s="1915"/>
      <c r="U24" s="1917"/>
      <c r="V24" s="1917"/>
      <c r="W24" s="1922"/>
      <c r="X24" s="1920"/>
      <c r="Y24" s="1915"/>
      <c r="Z24" s="1917"/>
      <c r="AA24" s="1917"/>
      <c r="AB24" s="1917"/>
      <c r="AC24" s="1920"/>
      <c r="AD24" s="1915"/>
      <c r="AE24" s="1917"/>
      <c r="AF24" s="1917"/>
      <c r="AG24" s="1917"/>
      <c r="AH24" s="1920"/>
      <c r="AI24" s="1915"/>
      <c r="AJ24" s="1917"/>
      <c r="AK24" s="1917"/>
      <c r="AL24" s="1917"/>
      <c r="AM24" s="1920"/>
      <c r="AN24" s="1915"/>
      <c r="AO24" s="1917"/>
      <c r="AP24" s="1917"/>
      <c r="AQ24" s="1917"/>
      <c r="AR24" s="1920"/>
      <c r="AS24" s="1915"/>
      <c r="AT24" s="1917"/>
      <c r="AU24" s="1917"/>
      <c r="AV24" s="1922"/>
      <c r="AW24" s="1920"/>
      <c r="AX24" s="1915"/>
      <c r="AY24" s="1917"/>
      <c r="AZ24" s="1917"/>
      <c r="BA24" s="1922"/>
      <c r="BB24" s="1920"/>
      <c r="BC24" s="1915"/>
      <c r="BD24" s="1917"/>
      <c r="BE24" s="1917"/>
      <c r="BF24" s="1922"/>
      <c r="BG24" s="1920"/>
      <c r="BH24" s="1915"/>
      <c r="BI24" s="1917"/>
      <c r="BJ24" s="1917"/>
      <c r="BK24" s="1922"/>
      <c r="BL24" s="1920"/>
      <c r="BM24" s="1915"/>
      <c r="BN24" s="1917"/>
      <c r="BO24" s="1917"/>
      <c r="BP24" s="1922"/>
      <c r="BQ24" s="1920"/>
      <c r="BR24" s="1915"/>
      <c r="BS24" s="1917"/>
      <c r="BT24" s="1917"/>
      <c r="BU24" s="1922"/>
      <c r="BV24" s="1920"/>
      <c r="BW24" s="1915"/>
      <c r="BX24" s="1917"/>
      <c r="BY24" s="1917"/>
      <c r="BZ24" s="1922"/>
      <c r="CA24" s="1920"/>
      <c r="CB24" s="1915"/>
      <c r="CC24" s="1917"/>
      <c r="CD24" s="1917"/>
      <c r="CE24" s="1922"/>
      <c r="CF24" s="1920"/>
      <c r="CG24" s="1915"/>
      <c r="CH24" s="1917"/>
      <c r="CI24" s="1917"/>
      <c r="CJ24" s="1922"/>
      <c r="CK24" s="1920"/>
      <c r="CL24" s="1915"/>
      <c r="CM24" s="1917"/>
      <c r="CN24" s="1917"/>
      <c r="CO24" s="1922"/>
      <c r="CP24" s="1920"/>
      <c r="CQ24" s="1915"/>
      <c r="CR24" s="1917"/>
      <c r="CS24" s="1917"/>
      <c r="CT24" s="1922"/>
      <c r="CU24" s="1920"/>
      <c r="CV24" s="1915"/>
      <c r="CW24" s="1917"/>
      <c r="CX24" s="1917"/>
      <c r="CY24" s="1922"/>
      <c r="CZ24" s="1920"/>
      <c r="DA24" s="1915"/>
      <c r="DB24" s="1917"/>
      <c r="DC24" s="1915"/>
      <c r="DD24" s="1915"/>
      <c r="DE24" s="1920"/>
      <c r="DF24" s="1915"/>
      <c r="DG24" s="1917"/>
      <c r="DH24" s="1915"/>
      <c r="DI24" s="1915"/>
      <c r="DJ24" s="1920"/>
      <c r="DK24" s="1915"/>
      <c r="DL24" s="1917"/>
      <c r="DM24" s="1915"/>
      <c r="DN24" s="1915"/>
      <c r="DO24" s="1920"/>
      <c r="DP24" s="1915"/>
      <c r="DQ24" s="1917"/>
      <c r="DR24" s="1915"/>
      <c r="DS24" s="1915"/>
      <c r="DT24" s="1920"/>
      <c r="DU24" s="1915"/>
      <c r="DV24" s="1917"/>
      <c r="DW24" s="1915"/>
      <c r="DX24" s="1915"/>
      <c r="DY24" s="1920"/>
      <c r="DZ24" s="1915"/>
      <c r="EA24" s="1917"/>
      <c r="EB24" s="1915"/>
      <c r="EC24" s="1915"/>
      <c r="ED24" s="1920"/>
      <c r="EE24" s="1915"/>
      <c r="EF24" s="1917"/>
      <c r="EG24" s="1915"/>
      <c r="EH24" s="1915"/>
      <c r="EI24" s="1920"/>
      <c r="EJ24" s="1915"/>
      <c r="EK24" s="1917"/>
      <c r="EL24" s="1915"/>
      <c r="EM24" s="1915"/>
      <c r="EN24" s="1920"/>
      <c r="EO24" s="1915"/>
      <c r="EP24" s="1917"/>
      <c r="EQ24" s="1915"/>
      <c r="ER24" s="1915"/>
      <c r="ES24" s="1920"/>
      <c r="ET24" s="1915"/>
      <c r="EU24" s="1917"/>
      <c r="EV24" s="1915"/>
      <c r="EW24" s="1915"/>
      <c r="EX24" s="1920"/>
      <c r="EY24" s="1915"/>
      <c r="EZ24" s="1917"/>
      <c r="FA24" s="1915"/>
      <c r="FB24" s="1915"/>
      <c r="FC24" s="1920"/>
      <c r="FD24" s="1915"/>
      <c r="FE24" s="1917"/>
      <c r="FF24" s="1915"/>
      <c r="FG24" s="1915"/>
      <c r="FH24" s="1920"/>
      <c r="FI24" s="1915"/>
      <c r="FJ24" s="1917"/>
      <c r="FK24" s="1915"/>
      <c r="FL24" s="1915"/>
      <c r="FM24" s="1920"/>
      <c r="FN24" s="1915"/>
      <c r="FO24" s="1917"/>
      <c r="FP24" s="1915"/>
      <c r="FQ24" s="1915"/>
      <c r="FR24" s="1920"/>
      <c r="FS24" s="1915"/>
      <c r="FT24" s="1917"/>
      <c r="FU24" s="1915"/>
      <c r="FV24" s="1915"/>
      <c r="FW24" s="1920"/>
      <c r="FX24" s="1915"/>
      <c r="FY24" s="1917"/>
      <c r="FZ24" s="1915"/>
      <c r="GA24" s="1915"/>
      <c r="GB24" s="1920"/>
      <c r="GC24" s="1915"/>
      <c r="GD24" s="1917"/>
      <c r="GE24" s="1915"/>
      <c r="GF24" s="1915"/>
      <c r="GG24" s="1920"/>
      <c r="GH24" s="1915"/>
      <c r="GI24" s="1917"/>
      <c r="GJ24" s="1915"/>
      <c r="GK24" s="1915"/>
      <c r="GL24" s="1920"/>
      <c r="GM24" s="1915"/>
      <c r="GN24" s="1917"/>
      <c r="GO24" s="1915"/>
      <c r="GP24" s="1915"/>
      <c r="GQ24" s="1920"/>
      <c r="GR24" s="1915"/>
      <c r="GS24" s="1917"/>
      <c r="GT24" s="1915"/>
      <c r="GU24" s="1915"/>
      <c r="GV24" s="1920"/>
      <c r="GW24" s="1915"/>
      <c r="GX24" s="1917"/>
      <c r="GY24" s="1915"/>
      <c r="GZ24" s="1915"/>
      <c r="HA24" s="1920"/>
      <c r="HB24" s="1915"/>
      <c r="HC24" s="1917"/>
      <c r="HD24" s="1915"/>
      <c r="HE24" s="1915"/>
      <c r="HF24" s="1920"/>
      <c r="HG24" s="1915"/>
      <c r="HH24" s="1917"/>
      <c r="HI24" s="1915"/>
      <c r="HJ24" s="1915"/>
      <c r="HK24" s="1920"/>
      <c r="HL24" s="1915"/>
      <c r="HM24" s="1917"/>
      <c r="HN24" s="1915"/>
      <c r="HO24" s="1915"/>
      <c r="HP24" s="1920"/>
      <c r="HQ24" s="1915"/>
      <c r="HR24" s="1917"/>
      <c r="HS24" s="1915"/>
      <c r="HT24" s="1915"/>
      <c r="HU24" s="1920"/>
      <c r="HV24" s="1915"/>
      <c r="HW24" s="1917"/>
      <c r="HX24" s="1915"/>
      <c r="HY24" s="1915"/>
      <c r="HZ24" s="1920"/>
      <c r="IA24" s="1915"/>
      <c r="IB24" s="1917"/>
      <c r="IC24" s="1915"/>
      <c r="ID24" s="1915"/>
    </row>
    <row r="25" spans="2:243" ht="19.5" customHeight="1">
      <c r="B25" s="71"/>
      <c r="C25" s="56"/>
      <c r="D25" s="235"/>
      <c r="E25" s="236"/>
      <c r="F25" s="56"/>
      <c r="H25" s="1064" t="s">
        <v>650</v>
      </c>
      <c r="I25" s="1065">
        <v>78.900000000000006</v>
      </c>
      <c r="J25" s="83">
        <v>69.8</v>
      </c>
      <c r="K25" s="1066">
        <v>88.4</v>
      </c>
      <c r="L25" s="193">
        <v>17.399999999999999</v>
      </c>
      <c r="M25" s="1065">
        <v>22</v>
      </c>
      <c r="N25" s="1067">
        <v>157.80000000000001</v>
      </c>
      <c r="O25" s="1065">
        <v>172.1</v>
      </c>
      <c r="P25" s="1065">
        <v>109.1</v>
      </c>
      <c r="Q25" s="1065">
        <v>37</v>
      </c>
      <c r="R25" s="1068">
        <v>23.4</v>
      </c>
      <c r="S25" s="83">
        <v>237.8</v>
      </c>
      <c r="T25" s="83">
        <v>329.9</v>
      </c>
      <c r="U25" s="83">
        <v>138.69999999999999</v>
      </c>
      <c r="V25" s="83">
        <v>55.3</v>
      </c>
      <c r="W25" s="83">
        <v>23.3</v>
      </c>
      <c r="X25" s="699">
        <v>313.2</v>
      </c>
      <c r="Y25" s="83">
        <v>338.1</v>
      </c>
      <c r="Z25" s="83">
        <v>107.9</v>
      </c>
      <c r="AA25" s="83">
        <v>89</v>
      </c>
      <c r="AB25" s="1068">
        <v>28.4</v>
      </c>
      <c r="AC25" s="699">
        <v>80.2</v>
      </c>
      <c r="AD25" s="83">
        <v>63.8</v>
      </c>
      <c r="AE25" s="83">
        <v>79.5</v>
      </c>
      <c r="AF25" s="83">
        <v>21.1</v>
      </c>
      <c r="AG25" s="1068">
        <v>26.2</v>
      </c>
      <c r="AH25" s="699">
        <v>167.9</v>
      </c>
      <c r="AI25" s="83">
        <v>130.69999999999999</v>
      </c>
      <c r="AJ25" s="83">
        <v>77.8</v>
      </c>
      <c r="AK25" s="83">
        <v>40.799999999999997</v>
      </c>
      <c r="AL25" s="1068">
        <v>24.3</v>
      </c>
      <c r="AM25" s="699">
        <v>257</v>
      </c>
      <c r="AN25" s="83">
        <v>183.6</v>
      </c>
      <c r="AO25" s="83">
        <v>71.400000000000006</v>
      </c>
      <c r="AP25" s="83">
        <v>62.6</v>
      </c>
      <c r="AQ25" s="1069">
        <v>24.4</v>
      </c>
      <c r="AR25" s="904">
        <v>343.4</v>
      </c>
      <c r="AS25" s="193">
        <v>253.2</v>
      </c>
      <c r="AT25" s="193">
        <v>73.7</v>
      </c>
      <c r="AU25" s="193">
        <v>89.2</v>
      </c>
      <c r="AV25" s="193">
        <v>26</v>
      </c>
      <c r="AW25" s="970">
        <v>98.1</v>
      </c>
      <c r="AX25" s="193">
        <v>63.2</v>
      </c>
      <c r="AY25" s="193">
        <v>64.400000000000006</v>
      </c>
      <c r="AZ25" s="193">
        <v>24.9</v>
      </c>
      <c r="BA25" s="1070">
        <v>25.4</v>
      </c>
      <c r="BB25" s="1071">
        <v>206.2</v>
      </c>
      <c r="BC25" s="192">
        <v>149.4</v>
      </c>
      <c r="BD25" s="192">
        <v>72.5</v>
      </c>
      <c r="BE25" s="1065">
        <v>56.9</v>
      </c>
      <c r="BF25" s="1072">
        <v>27.6</v>
      </c>
      <c r="BG25" s="970">
        <v>319.8</v>
      </c>
      <c r="BH25" s="193">
        <v>240.7</v>
      </c>
      <c r="BI25" s="193">
        <v>75.3</v>
      </c>
      <c r="BJ25" s="971">
        <v>86</v>
      </c>
      <c r="BK25" s="972">
        <v>26.9</v>
      </c>
      <c r="BL25" s="970">
        <v>437.1</v>
      </c>
      <c r="BM25" s="193">
        <v>311.60000000000002</v>
      </c>
      <c r="BN25" s="193">
        <v>71.3</v>
      </c>
      <c r="BO25" s="971">
        <v>125.2</v>
      </c>
      <c r="BP25" s="972">
        <v>28.6</v>
      </c>
      <c r="BQ25" s="970">
        <v>124.7</v>
      </c>
      <c r="BR25" s="193">
        <v>89.8</v>
      </c>
      <c r="BS25" s="193">
        <v>72</v>
      </c>
      <c r="BT25" s="971">
        <v>26.6</v>
      </c>
      <c r="BU25" s="972">
        <v>21.3</v>
      </c>
      <c r="BV25" s="970">
        <v>249.4</v>
      </c>
      <c r="BW25" s="193">
        <v>187.4</v>
      </c>
      <c r="BX25" s="193">
        <v>75.099999999999994</v>
      </c>
      <c r="BY25" s="971">
        <v>58.9</v>
      </c>
      <c r="BZ25" s="972">
        <v>23.6</v>
      </c>
      <c r="CA25" s="970">
        <v>373.5</v>
      </c>
      <c r="CB25" s="193">
        <v>278.39999999999998</v>
      </c>
      <c r="CC25" s="193">
        <v>74.5</v>
      </c>
      <c r="CD25" s="971">
        <v>90.3</v>
      </c>
      <c r="CE25" s="972">
        <v>24.2</v>
      </c>
      <c r="CF25" s="1073">
        <v>505.6</v>
      </c>
      <c r="CG25" s="83">
        <v>359.1</v>
      </c>
      <c r="CH25" s="83">
        <v>71</v>
      </c>
      <c r="CI25" s="1065">
        <v>125.1</v>
      </c>
      <c r="CJ25" s="1072">
        <v>24.8</v>
      </c>
      <c r="CK25" s="1074">
        <v>130.9</v>
      </c>
      <c r="CL25" s="85">
        <v>99.8</v>
      </c>
      <c r="CM25" s="85">
        <v>76.2</v>
      </c>
      <c r="CN25" s="1075">
        <v>29.2</v>
      </c>
      <c r="CO25" s="1076">
        <v>22.3</v>
      </c>
      <c r="CP25" s="1074">
        <v>265.89999999999998</v>
      </c>
      <c r="CQ25" s="85">
        <v>192.7</v>
      </c>
      <c r="CR25" s="85">
        <v>72.400000000000006</v>
      </c>
      <c r="CS25" s="1075">
        <v>64</v>
      </c>
      <c r="CT25" s="1076">
        <v>24.1</v>
      </c>
      <c r="CU25" s="1074">
        <v>396.5</v>
      </c>
      <c r="CV25" s="85">
        <v>295.5</v>
      </c>
      <c r="CW25" s="85">
        <v>74.5</v>
      </c>
      <c r="CX25" s="1075">
        <v>99.4</v>
      </c>
      <c r="CY25" s="1076">
        <v>25.1</v>
      </c>
      <c r="CZ25" s="1077">
        <v>528.1</v>
      </c>
      <c r="DA25" s="695">
        <v>399.5</v>
      </c>
      <c r="DB25" s="695">
        <v>75.7</v>
      </c>
      <c r="DC25" s="1078">
        <v>129.1</v>
      </c>
      <c r="DD25" s="1079">
        <v>24.4</v>
      </c>
      <c r="DE25" s="1074">
        <v>122.29824678600001</v>
      </c>
      <c r="DF25" s="85">
        <v>91.643853338999989</v>
      </c>
      <c r="DG25" s="85">
        <v>74.934723716326289</v>
      </c>
      <c r="DH25" s="1075">
        <v>28.533218720000001</v>
      </c>
      <c r="DI25" s="1076">
        <v>23.330848536142973</v>
      </c>
      <c r="DJ25" s="1077">
        <v>240.26497259700002</v>
      </c>
      <c r="DK25" s="695">
        <v>206.49114547100001</v>
      </c>
      <c r="DL25" s="695">
        <v>85.943091595523839</v>
      </c>
      <c r="DM25" s="1078">
        <v>54.930454798</v>
      </c>
      <c r="DN25" s="1079">
        <v>22.86244815640924</v>
      </c>
      <c r="DO25" s="1077">
        <v>360.98565295499998</v>
      </c>
      <c r="DP25" s="695">
        <v>312.79740250099997</v>
      </c>
      <c r="DQ25" s="695">
        <v>86.650923642107429</v>
      </c>
      <c r="DR25" s="1078">
        <v>80.987046449999994</v>
      </c>
      <c r="DS25" s="1079">
        <v>22.434976511406045</v>
      </c>
      <c r="DT25" s="1077">
        <v>481.3</v>
      </c>
      <c r="DU25" s="695">
        <v>418.2</v>
      </c>
      <c r="DV25" s="695">
        <v>86.9</v>
      </c>
      <c r="DW25" s="1078">
        <v>103.2</v>
      </c>
      <c r="DX25" s="1079">
        <v>21.4</v>
      </c>
      <c r="DY25" s="1074">
        <v>131.30000000000001</v>
      </c>
      <c r="DZ25" s="85">
        <v>98.1</v>
      </c>
      <c r="EA25" s="85">
        <v>74.7</v>
      </c>
      <c r="EB25" s="1075">
        <v>28.2</v>
      </c>
      <c r="EC25" s="1076">
        <v>21.5</v>
      </c>
      <c r="ED25" s="1074">
        <v>273.50629049899999</v>
      </c>
      <c r="EE25" s="85">
        <v>211.20662468099999</v>
      </c>
      <c r="EF25" s="85">
        <v>77.221852665861164</v>
      </c>
      <c r="EG25" s="1075">
        <v>62.794909298999997</v>
      </c>
      <c r="EH25" s="1076">
        <v>22.959219396538742</v>
      </c>
      <c r="EI25" s="1074">
        <v>432.35913450099997</v>
      </c>
      <c r="EJ25" s="85">
        <v>351.293663423</v>
      </c>
      <c r="EK25" s="85">
        <v>81.250431733896335</v>
      </c>
      <c r="EL25" s="1075">
        <v>94.494898641000006</v>
      </c>
      <c r="EM25" s="1076">
        <v>21.855649875435084</v>
      </c>
      <c r="EN25" s="1074">
        <v>591.75424344899989</v>
      </c>
      <c r="EO25" s="85">
        <v>505.577472973</v>
      </c>
      <c r="EP25" s="85">
        <v>85.437067595202294</v>
      </c>
      <c r="EQ25" s="1075">
        <v>129.07826250300002</v>
      </c>
      <c r="ER25" s="1076">
        <v>21.812815697049508</v>
      </c>
      <c r="ES25" s="1074">
        <v>178.02133523200001</v>
      </c>
      <c r="ET25" s="85">
        <v>156.033669436</v>
      </c>
      <c r="EU25" s="85">
        <v>87.648859184577304</v>
      </c>
      <c r="EV25" s="1075">
        <v>23.365954480999999</v>
      </c>
      <c r="EW25" s="1076">
        <v>13.125367501905963</v>
      </c>
      <c r="EX25" s="1074">
        <v>346.26696486599997</v>
      </c>
      <c r="EY25" s="85">
        <v>282.14005042899998</v>
      </c>
      <c r="EZ25" s="85">
        <v>81.480498879869728</v>
      </c>
      <c r="FA25" s="1075">
        <v>56.696825742000001</v>
      </c>
      <c r="FB25" s="1076">
        <v>16.373732262891671</v>
      </c>
      <c r="FC25" s="1077">
        <v>524.15430094400006</v>
      </c>
      <c r="FD25" s="695">
        <v>445.25665462400002</v>
      </c>
      <c r="FE25" s="695">
        <v>84.947629700279919</v>
      </c>
      <c r="FF25" s="1078">
        <v>88.661130967000005</v>
      </c>
      <c r="FG25" s="1079">
        <v>16.915082220506754</v>
      </c>
      <c r="FH25" s="1077">
        <v>700.84325795100006</v>
      </c>
      <c r="FI25" s="695">
        <v>593.75452719199995</v>
      </c>
      <c r="FJ25" s="695">
        <v>84.720016987523437</v>
      </c>
      <c r="FK25" s="1078">
        <v>129.83704878</v>
      </c>
      <c r="FL25" s="1079">
        <v>18.525832603369018</v>
      </c>
      <c r="FM25" s="1074">
        <v>155.124057177</v>
      </c>
      <c r="FN25" s="85">
        <v>121.113972561</v>
      </c>
      <c r="FO25" s="85">
        <v>78.075557566681141</v>
      </c>
      <c r="FP25" s="1075">
        <v>38.291530711999997</v>
      </c>
      <c r="FQ25" s="1076">
        <v>24.684456691529483</v>
      </c>
      <c r="FR25" s="1074">
        <v>316.09455576900001</v>
      </c>
      <c r="FS25" s="85">
        <v>257.647643286</v>
      </c>
      <c r="FT25" s="85">
        <v>81.50967442611929</v>
      </c>
      <c r="FU25" s="1075">
        <v>75.85651071800001</v>
      </c>
      <c r="FV25" s="1075">
        <v>23.998044045224081</v>
      </c>
      <c r="FW25" s="1395">
        <v>470.658238246</v>
      </c>
      <c r="FX25" s="1396">
        <v>411.488704122</v>
      </c>
      <c r="FY25" s="1396">
        <v>87.428344111322303</v>
      </c>
      <c r="FZ25" s="1397">
        <v>110.146117765</v>
      </c>
      <c r="GA25" s="1397">
        <v>23.402568746163048</v>
      </c>
      <c r="GB25" s="1077">
        <v>619.93412534999993</v>
      </c>
      <c r="GC25" s="695">
        <v>574.03161399800001</v>
      </c>
      <c r="GD25" s="695">
        <v>92.595582421586414</v>
      </c>
      <c r="GE25" s="1078">
        <v>161.02179633</v>
      </c>
      <c r="GF25" s="1078">
        <v>25.974017197245104</v>
      </c>
      <c r="GG25" s="1395">
        <v>169.779731742</v>
      </c>
      <c r="GH25" s="1396">
        <v>122.41973991600001</v>
      </c>
      <c r="GI25" s="1396">
        <v>72.105037898181507</v>
      </c>
      <c r="GJ25" s="1397">
        <v>50.093193097000004</v>
      </c>
      <c r="GK25" s="1397">
        <v>29.504813432690792</v>
      </c>
      <c r="GL25" s="1077">
        <v>349.072488572</v>
      </c>
      <c r="GM25" s="695">
        <v>232.31733231200002</v>
      </c>
      <c r="GN25" s="695">
        <v>66.552747614792921</v>
      </c>
      <c r="GO25" s="1078">
        <v>105.926897098</v>
      </c>
      <c r="GP25" s="1078">
        <v>30.345243628717373</v>
      </c>
      <c r="GQ25" s="1077">
        <v>529.706015675</v>
      </c>
      <c r="GR25" s="695">
        <v>388.939015552</v>
      </c>
      <c r="GS25" s="695">
        <v>73.425448086780406</v>
      </c>
      <c r="GT25" s="1078">
        <v>165.48372502499998</v>
      </c>
      <c r="GU25" s="1078">
        <v>31.240673152281538</v>
      </c>
      <c r="GV25" s="1395">
        <v>712.89154600400002</v>
      </c>
      <c r="GW25" s="1396">
        <v>612.73614033000001</v>
      </c>
      <c r="GX25" s="1396">
        <v>85.950821519008727</v>
      </c>
      <c r="GY25" s="1397">
        <v>262.73105328100002</v>
      </c>
      <c r="GZ25" s="1397">
        <v>36.854280956717339</v>
      </c>
      <c r="HA25" s="1395">
        <v>179.01220059299999</v>
      </c>
      <c r="HB25" s="1396">
        <v>145.449119594</v>
      </c>
      <c r="HC25" s="1396">
        <v>81.250953349649819</v>
      </c>
      <c r="HD25" s="1397">
        <v>44.384175458000001</v>
      </c>
      <c r="HE25" s="1397">
        <v>24.793938799127627</v>
      </c>
      <c r="HF25" s="1395">
        <v>390.93907136799999</v>
      </c>
      <c r="HG25" s="1396">
        <v>302.90336509699995</v>
      </c>
      <c r="HH25" s="1396">
        <v>77.480965009984885</v>
      </c>
      <c r="HI25" s="1397">
        <v>86.792368642</v>
      </c>
      <c r="HJ25" s="1397">
        <v>22.200996267344262</v>
      </c>
      <c r="HK25" s="1395">
        <v>603.48090642699992</v>
      </c>
      <c r="HL25" s="1396">
        <v>468.83502539599999</v>
      </c>
      <c r="HM25" s="1396">
        <v>77.688460463779833</v>
      </c>
      <c r="HN25" s="1397">
        <v>140.928697395</v>
      </c>
      <c r="HO25" s="1397">
        <v>23.352635666534951</v>
      </c>
      <c r="HP25" s="1395">
        <v>807.06725081700006</v>
      </c>
      <c r="HQ25" s="1396">
        <v>671.53095428299991</v>
      </c>
      <c r="HR25" s="1396">
        <v>83.206319374649908</v>
      </c>
      <c r="HS25" s="1397">
        <v>158.44832991199999</v>
      </c>
      <c r="HT25" s="1397">
        <v>19.632605554444389</v>
      </c>
      <c r="HU25" s="1395">
        <v>213.288386121</v>
      </c>
      <c r="HV25" s="1396">
        <v>184.48246598099999</v>
      </c>
      <c r="HW25" s="1396">
        <v>86.494379434397246</v>
      </c>
      <c r="HX25" s="1397">
        <v>27.330495005</v>
      </c>
      <c r="HY25" s="1397">
        <v>12.813869288454935</v>
      </c>
      <c r="HZ25" s="1080">
        <v>463.74824350699998</v>
      </c>
      <c r="IA25" s="1081">
        <v>347.20036952800001</v>
      </c>
      <c r="IB25" s="1081">
        <v>74.868287780966924</v>
      </c>
      <c r="IC25" s="1082">
        <v>84.790909808999999</v>
      </c>
      <c r="ID25" s="1082">
        <v>18.283823388264786</v>
      </c>
      <c r="IE25" s="1208"/>
      <c r="IF25" s="1208"/>
      <c r="IG25" s="1208"/>
      <c r="IH25" s="1208"/>
      <c r="II25" s="1208"/>
    </row>
    <row r="26" spans="2:243" ht="19.5" customHeight="1">
      <c r="B26" s="245"/>
      <c r="C26" s="1875" t="s">
        <v>17</v>
      </c>
      <c r="D26" s="1875"/>
      <c r="E26" s="1890"/>
      <c r="F26" s="75"/>
      <c r="H26" s="981" t="s">
        <v>651</v>
      </c>
      <c r="I26" s="120">
        <v>1542.8</v>
      </c>
      <c r="J26" s="120">
        <v>1332.8</v>
      </c>
      <c r="K26" s="911">
        <v>86.4</v>
      </c>
      <c r="L26" s="911">
        <v>268.8</v>
      </c>
      <c r="M26" s="120">
        <v>17.399999999999999</v>
      </c>
      <c r="N26" s="909">
        <v>3085</v>
      </c>
      <c r="O26" s="120">
        <v>2660.1</v>
      </c>
      <c r="P26" s="120">
        <v>86.2</v>
      </c>
      <c r="Q26" s="120">
        <v>538.6</v>
      </c>
      <c r="R26" s="1083">
        <v>17.5</v>
      </c>
      <c r="S26" s="120">
        <v>4646.6000000000004</v>
      </c>
      <c r="T26" s="120">
        <v>3979.6</v>
      </c>
      <c r="U26" s="120">
        <v>85.6</v>
      </c>
      <c r="V26" s="120">
        <v>802.5</v>
      </c>
      <c r="W26" s="120">
        <v>17.3</v>
      </c>
      <c r="X26" s="909">
        <v>6212</v>
      </c>
      <c r="Y26" s="120">
        <v>5291.5</v>
      </c>
      <c r="Z26" s="120">
        <v>85.2</v>
      </c>
      <c r="AA26" s="120">
        <v>1095.3</v>
      </c>
      <c r="AB26" s="1083">
        <v>17.600000000000001</v>
      </c>
      <c r="AC26" s="909">
        <v>1557.4</v>
      </c>
      <c r="AD26" s="120">
        <v>1338.7</v>
      </c>
      <c r="AE26" s="120">
        <v>86</v>
      </c>
      <c r="AF26" s="120">
        <v>275.39999999999998</v>
      </c>
      <c r="AG26" s="1083">
        <v>17.7</v>
      </c>
      <c r="AH26" s="909">
        <v>3131.1</v>
      </c>
      <c r="AI26" s="120">
        <v>2681.1</v>
      </c>
      <c r="AJ26" s="120">
        <v>85.6</v>
      </c>
      <c r="AK26" s="120">
        <v>553.20000000000005</v>
      </c>
      <c r="AL26" s="1083">
        <v>17.7</v>
      </c>
      <c r="AM26" s="909">
        <v>4701.2</v>
      </c>
      <c r="AN26" s="120">
        <v>4027.4</v>
      </c>
      <c r="AO26" s="120">
        <v>85.7</v>
      </c>
      <c r="AP26" s="120">
        <v>824.6</v>
      </c>
      <c r="AQ26" s="1084">
        <v>17.5</v>
      </c>
      <c r="AR26" s="912">
        <v>6275.8</v>
      </c>
      <c r="AS26" s="911">
        <v>5368.1</v>
      </c>
      <c r="AT26" s="911">
        <v>85.5</v>
      </c>
      <c r="AU26" s="911">
        <v>1107.9000000000001</v>
      </c>
      <c r="AV26" s="911">
        <v>17.7</v>
      </c>
      <c r="AW26" s="991">
        <v>1605.9</v>
      </c>
      <c r="AX26" s="911">
        <v>1367.6</v>
      </c>
      <c r="AY26" s="911">
        <v>85.2</v>
      </c>
      <c r="AZ26" s="911">
        <v>305.7</v>
      </c>
      <c r="BA26" s="1085">
        <v>19</v>
      </c>
      <c r="BB26" s="1086">
        <v>3211.4</v>
      </c>
      <c r="BC26" s="1087">
        <v>2709.4</v>
      </c>
      <c r="BD26" s="1087">
        <v>84.4</v>
      </c>
      <c r="BE26" s="120">
        <v>616.20000000000005</v>
      </c>
      <c r="BF26" s="1088">
        <v>19.2</v>
      </c>
      <c r="BG26" s="991">
        <v>4823.7</v>
      </c>
      <c r="BH26" s="911">
        <v>4058.3</v>
      </c>
      <c r="BI26" s="911">
        <v>84.1</v>
      </c>
      <c r="BJ26" s="121">
        <v>932</v>
      </c>
      <c r="BK26" s="992">
        <v>19.3</v>
      </c>
      <c r="BL26" s="991">
        <v>6435.2</v>
      </c>
      <c r="BM26" s="911">
        <v>5366.4</v>
      </c>
      <c r="BN26" s="911">
        <v>83.4</v>
      </c>
      <c r="BO26" s="121">
        <v>1302.5999999999999</v>
      </c>
      <c r="BP26" s="992">
        <v>20.2</v>
      </c>
      <c r="BQ26" s="991">
        <v>1633.8</v>
      </c>
      <c r="BR26" s="911">
        <v>1376.7</v>
      </c>
      <c r="BS26" s="911">
        <v>84.3</v>
      </c>
      <c r="BT26" s="121">
        <v>352</v>
      </c>
      <c r="BU26" s="992">
        <v>21.5</v>
      </c>
      <c r="BV26" s="991">
        <v>3268.1</v>
      </c>
      <c r="BW26" s="911">
        <v>2722</v>
      </c>
      <c r="BX26" s="911">
        <v>83.3</v>
      </c>
      <c r="BY26" s="121">
        <v>713.2</v>
      </c>
      <c r="BZ26" s="992">
        <v>21.8</v>
      </c>
      <c r="CA26" s="991">
        <v>4907.3</v>
      </c>
      <c r="CB26" s="911">
        <v>4082.7</v>
      </c>
      <c r="CC26" s="911">
        <v>83.2</v>
      </c>
      <c r="CD26" s="121">
        <v>1062.0999999999999</v>
      </c>
      <c r="CE26" s="992">
        <v>21.6</v>
      </c>
      <c r="CF26" s="1089">
        <v>6555.9</v>
      </c>
      <c r="CG26" s="120">
        <v>5506.4</v>
      </c>
      <c r="CH26" s="120">
        <v>84</v>
      </c>
      <c r="CI26" s="120">
        <v>1420.1</v>
      </c>
      <c r="CJ26" s="1088">
        <v>21.7</v>
      </c>
      <c r="CK26" s="1090">
        <v>1661.7</v>
      </c>
      <c r="CL26" s="122">
        <v>1395.5</v>
      </c>
      <c r="CM26" s="122">
        <v>84</v>
      </c>
      <c r="CN26" s="122">
        <v>384.2</v>
      </c>
      <c r="CO26" s="1091">
        <v>23.1</v>
      </c>
      <c r="CP26" s="1090">
        <v>3337</v>
      </c>
      <c r="CQ26" s="122">
        <v>2800.8</v>
      </c>
      <c r="CR26" s="122">
        <v>83.9</v>
      </c>
      <c r="CS26" s="122">
        <v>768.5</v>
      </c>
      <c r="CT26" s="1091">
        <v>23</v>
      </c>
      <c r="CU26" s="1090">
        <v>5022.8</v>
      </c>
      <c r="CV26" s="122">
        <v>4241.8</v>
      </c>
      <c r="CW26" s="122">
        <v>84.5</v>
      </c>
      <c r="CX26" s="122">
        <v>1142</v>
      </c>
      <c r="CY26" s="1091">
        <v>22.7</v>
      </c>
      <c r="CZ26" s="1092">
        <v>6714.9</v>
      </c>
      <c r="DA26" s="1093">
        <v>5717.4</v>
      </c>
      <c r="DB26" s="1093">
        <v>85.1</v>
      </c>
      <c r="DC26" s="1093">
        <v>1501.7</v>
      </c>
      <c r="DD26" s="1094">
        <v>22.4</v>
      </c>
      <c r="DE26" s="1090">
        <v>1698.2528076550002</v>
      </c>
      <c r="DF26" s="122">
        <v>1494.391125765</v>
      </c>
      <c r="DG26" s="122">
        <v>87.995798919272886</v>
      </c>
      <c r="DH26" s="122">
        <v>352.81605432700007</v>
      </c>
      <c r="DI26" s="1091">
        <v>20.775237510967486</v>
      </c>
      <c r="DJ26" s="1092">
        <v>3406.2562768160001</v>
      </c>
      <c r="DK26" s="1093">
        <v>2933.069432106</v>
      </c>
      <c r="DL26" s="1093">
        <v>86.108301717323755</v>
      </c>
      <c r="DM26" s="1093">
        <v>715.2826384760001</v>
      </c>
      <c r="DN26" s="1094">
        <v>20.999084635657859</v>
      </c>
      <c r="DO26" s="1092">
        <v>5129.3870777410002</v>
      </c>
      <c r="DP26" s="1093">
        <v>4401.9185180759996</v>
      </c>
      <c r="DQ26" s="1093">
        <v>85.817631841007795</v>
      </c>
      <c r="DR26" s="1093">
        <v>1089.849127852</v>
      </c>
      <c r="DS26" s="1094">
        <v>21.247160944070796</v>
      </c>
      <c r="DT26" s="1092">
        <v>6874.5</v>
      </c>
      <c r="DU26" s="1093">
        <v>5894.3</v>
      </c>
      <c r="DV26" s="1093">
        <v>85.7</v>
      </c>
      <c r="DW26" s="1093">
        <v>1515</v>
      </c>
      <c r="DX26" s="1094">
        <v>22</v>
      </c>
      <c r="DY26" s="1090">
        <v>1765.4</v>
      </c>
      <c r="DZ26" s="122">
        <v>1509</v>
      </c>
      <c r="EA26" s="122">
        <v>85.5</v>
      </c>
      <c r="EB26" s="1093">
        <v>391.6</v>
      </c>
      <c r="EC26" s="1091">
        <v>22.3</v>
      </c>
      <c r="ED26" s="1090">
        <v>3566.0471116079998</v>
      </c>
      <c r="EE26" s="122">
        <v>3049.2840431789996</v>
      </c>
      <c r="EF26" s="122">
        <v>85.508798614946457</v>
      </c>
      <c r="EG26" s="1093">
        <v>787.1</v>
      </c>
      <c r="EH26" s="1094">
        <v>22.184012805632317</v>
      </c>
      <c r="EI26" s="1090">
        <v>5377.785596275</v>
      </c>
      <c r="EJ26" s="122">
        <v>4603.2004459769996</v>
      </c>
      <c r="EK26" s="122">
        <v>85.596578063013013</v>
      </c>
      <c r="EL26" s="1093">
        <v>1060.5</v>
      </c>
      <c r="EM26" s="1091">
        <v>21.579194670364409</v>
      </c>
      <c r="EN26" s="1090">
        <v>7225.3589286910001</v>
      </c>
      <c r="EO26" s="122">
        <v>6221.5325861090005</v>
      </c>
      <c r="EP26" s="122">
        <v>86.106899982561004</v>
      </c>
      <c r="EQ26" s="122">
        <v>1514.2099609439999</v>
      </c>
      <c r="ER26" s="1091">
        <v>20.956882223957908</v>
      </c>
      <c r="ES26" s="1090">
        <v>1881.3573502509998</v>
      </c>
      <c r="ET26" s="122">
        <v>1602.3618088179999</v>
      </c>
      <c r="EU26" s="122">
        <v>85.170518434694074</v>
      </c>
      <c r="EV26" s="122">
        <v>369.92971651800002</v>
      </c>
      <c r="EW26" s="1091">
        <v>19.662916057316068</v>
      </c>
      <c r="EX26" s="1090">
        <v>3780.4028327360002</v>
      </c>
      <c r="EY26" s="122">
        <v>3201.9615420119999</v>
      </c>
      <c r="EZ26" s="122">
        <v>84.69895097646608</v>
      </c>
      <c r="FA26" s="122">
        <v>758.21357935799995</v>
      </c>
      <c r="FB26" s="1091">
        <v>20.056422897378269</v>
      </c>
      <c r="FC26" s="1092">
        <v>5696.3268879799998</v>
      </c>
      <c r="FD26" s="1093">
        <v>4792.3596452970005</v>
      </c>
      <c r="FE26" s="1093">
        <v>84.130699300447645</v>
      </c>
      <c r="FF26" s="1093">
        <v>1164.945894877</v>
      </c>
      <c r="FG26" s="1094">
        <v>20.450825905640869</v>
      </c>
      <c r="FH26" s="1092">
        <v>7631.0782246179997</v>
      </c>
      <c r="FI26" s="1093">
        <v>6339.6303983090002</v>
      </c>
      <c r="FJ26" s="1093">
        <v>83.076469821227022</v>
      </c>
      <c r="FK26" s="1093">
        <v>1582.8273197450001</v>
      </c>
      <c r="FL26" s="1094">
        <v>20.741856827502698</v>
      </c>
      <c r="FM26" s="1090">
        <v>1952.545845805</v>
      </c>
      <c r="FN26" s="122">
        <v>1633.2657529000001</v>
      </c>
      <c r="FO26" s="122">
        <v>83.648010437707981</v>
      </c>
      <c r="FP26" s="122">
        <v>453.52204555099991</v>
      </c>
      <c r="FQ26" s="1091">
        <v>23.227216227746027</v>
      </c>
      <c r="FR26" s="1090">
        <v>3938.665412155</v>
      </c>
      <c r="FS26" s="122">
        <v>3283.3030235689998</v>
      </c>
      <c r="FT26" s="122">
        <v>83.36080067721656</v>
      </c>
      <c r="FU26" s="122">
        <v>938.20935538499998</v>
      </c>
      <c r="FV26" s="122">
        <v>23.820488851112348</v>
      </c>
      <c r="FW26" s="1398">
        <v>5954.6818311869993</v>
      </c>
      <c r="FX26" s="1399">
        <v>4913.5164109480002</v>
      </c>
      <c r="FY26" s="1399">
        <v>82.515179656014396</v>
      </c>
      <c r="FZ26" s="1399">
        <v>1459.0448654499999</v>
      </c>
      <c r="GA26" s="1399">
        <v>24.502482362842812</v>
      </c>
      <c r="GB26" s="1092">
        <v>8015.5396917030002</v>
      </c>
      <c r="GC26" s="1093">
        <v>6573.5636519759992</v>
      </c>
      <c r="GD26" s="1093">
        <v>82.010243911341234</v>
      </c>
      <c r="GE26" s="1093">
        <v>2001.917476028</v>
      </c>
      <c r="GF26" s="1093">
        <v>24.975454592286699</v>
      </c>
      <c r="GG26" s="1398">
        <v>2091.8226687639999</v>
      </c>
      <c r="GH26" s="1399">
        <v>1710.3182005260001</v>
      </c>
      <c r="GI26" s="1399">
        <v>81.762102785537721</v>
      </c>
      <c r="GJ26" s="1399">
        <v>615.8085829370001</v>
      </c>
      <c r="GK26" s="1399">
        <v>29.438852161443702</v>
      </c>
      <c r="GL26" s="1092">
        <v>4232.5361222860001</v>
      </c>
      <c r="GM26" s="1093">
        <v>3422.5084289620004</v>
      </c>
      <c r="GN26" s="1093">
        <v>80.861883515680375</v>
      </c>
      <c r="GO26" s="1093">
        <v>1176.5908493750001</v>
      </c>
      <c r="GP26" s="1093">
        <v>27.798719618239698</v>
      </c>
      <c r="GQ26" s="1092">
        <v>6409.0606490550008</v>
      </c>
      <c r="GR26" s="1093">
        <v>5145.8661350950006</v>
      </c>
      <c r="GS26" s="1093">
        <v>80.290488994728818</v>
      </c>
      <c r="GT26" s="1093">
        <v>1806.2404255250001</v>
      </c>
      <c r="GU26" s="1093">
        <v>28.182607786545528</v>
      </c>
      <c r="GV26" s="1398">
        <v>8623.5471335310012</v>
      </c>
      <c r="GW26" s="1399">
        <v>6820.1386978709997</v>
      </c>
      <c r="GX26" s="1399">
        <v>79.08739399535726</v>
      </c>
      <c r="GY26" s="1399">
        <v>2481.2318658280001</v>
      </c>
      <c r="GZ26" s="1399">
        <v>28.772752411594162</v>
      </c>
      <c r="HA26" s="1398">
        <v>2263.42645017</v>
      </c>
      <c r="HB26" s="1399">
        <v>1810.4094238570001</v>
      </c>
      <c r="HC26" s="1399">
        <v>79.985343624531083</v>
      </c>
      <c r="HD26" s="1399">
        <v>652.46769385699997</v>
      </c>
      <c r="HE26" s="1399">
        <v>28.826547193879211</v>
      </c>
      <c r="HF26" s="1398">
        <v>4577.7718206900008</v>
      </c>
      <c r="HG26" s="1399">
        <v>3657.7434765449998</v>
      </c>
      <c r="HH26" s="1399">
        <v>79.902267299851431</v>
      </c>
      <c r="HI26" s="1399">
        <v>1331.984606381</v>
      </c>
      <c r="HJ26" s="1399">
        <v>29.096788974078486</v>
      </c>
      <c r="HK26" s="1398">
        <v>6924.1841131020001</v>
      </c>
      <c r="HL26" s="1399">
        <v>5589.5587586299998</v>
      </c>
      <c r="HM26" s="1399">
        <v>80.725160789029133</v>
      </c>
      <c r="HN26" s="1399">
        <v>1999.3510086019999</v>
      </c>
      <c r="HO26" s="1399">
        <v>28.874896680156308</v>
      </c>
      <c r="HP26" s="1398">
        <v>9289.0821383289986</v>
      </c>
      <c r="HQ26" s="1399">
        <v>7570.4687888749995</v>
      </c>
      <c r="HR26" s="1399">
        <v>81.498566555218787</v>
      </c>
      <c r="HS26" s="1399">
        <v>2643.1763935509994</v>
      </c>
      <c r="HT26" s="1399">
        <v>28.454656274860728</v>
      </c>
      <c r="HU26" s="1398">
        <v>2437.7523638289999</v>
      </c>
      <c r="HV26" s="1399">
        <v>1997.7978241919998</v>
      </c>
      <c r="HW26" s="1399">
        <v>81.952451521943786</v>
      </c>
      <c r="HX26" s="1399">
        <v>656.58484396300003</v>
      </c>
      <c r="HY26" s="1399">
        <v>26.934025527174395</v>
      </c>
      <c r="HZ26" s="1095">
        <v>4905.4308935510007</v>
      </c>
      <c r="IA26" s="1096">
        <v>4051.3877576329996</v>
      </c>
      <c r="IB26" s="1096">
        <v>82.589844715970173</v>
      </c>
      <c r="IC26" s="1096">
        <v>1345.474453494</v>
      </c>
      <c r="ID26" s="1096">
        <v>27.428262321722819</v>
      </c>
      <c r="IE26" s="1208"/>
      <c r="IF26" s="1208"/>
      <c r="IG26" s="1208"/>
      <c r="IH26" s="1208"/>
      <c r="II26" s="1208"/>
    </row>
    <row r="27" spans="2:243" ht="19.5" customHeight="1">
      <c r="B27" s="245"/>
      <c r="C27" s="56"/>
      <c r="D27" s="235"/>
      <c r="E27" s="283"/>
      <c r="F27" s="56"/>
      <c r="H27" s="1001" t="s">
        <v>652</v>
      </c>
      <c r="I27" s="83">
        <v>1424.3</v>
      </c>
      <c r="J27" s="83">
        <v>1200.4000000000001</v>
      </c>
      <c r="K27" s="193">
        <v>84.3</v>
      </c>
      <c r="L27" s="193">
        <v>255.9</v>
      </c>
      <c r="M27" s="83">
        <v>18</v>
      </c>
      <c r="N27" s="699">
        <v>2849.4</v>
      </c>
      <c r="O27" s="83">
        <v>2390.4</v>
      </c>
      <c r="P27" s="83">
        <v>83.9</v>
      </c>
      <c r="Q27" s="83">
        <v>513.1</v>
      </c>
      <c r="R27" s="1068">
        <v>18</v>
      </c>
      <c r="S27" s="83">
        <v>4295.8</v>
      </c>
      <c r="T27" s="83">
        <v>3580.7</v>
      </c>
      <c r="U27" s="83">
        <v>83.4</v>
      </c>
      <c r="V27" s="83">
        <v>765.8</v>
      </c>
      <c r="W27" s="83">
        <v>17.8</v>
      </c>
      <c r="X27" s="699">
        <v>5745.3</v>
      </c>
      <c r="Y27" s="83">
        <v>4761.7</v>
      </c>
      <c r="Z27" s="83">
        <v>82.9</v>
      </c>
      <c r="AA27" s="83">
        <v>1045.7</v>
      </c>
      <c r="AB27" s="1068">
        <v>18.2</v>
      </c>
      <c r="AC27" s="699">
        <v>1446</v>
      </c>
      <c r="AD27" s="83">
        <v>1208.5999999999999</v>
      </c>
      <c r="AE27" s="83">
        <v>83.6</v>
      </c>
      <c r="AF27" s="83">
        <v>264.5</v>
      </c>
      <c r="AG27" s="1068">
        <v>18.3</v>
      </c>
      <c r="AH27" s="699">
        <v>2910</v>
      </c>
      <c r="AI27" s="83">
        <v>2420.5</v>
      </c>
      <c r="AJ27" s="83">
        <v>83.2</v>
      </c>
      <c r="AK27" s="83">
        <v>531.79999999999995</v>
      </c>
      <c r="AL27" s="1068">
        <v>18.3</v>
      </c>
      <c r="AM27" s="699">
        <v>4372.3</v>
      </c>
      <c r="AN27" s="83">
        <v>3640.5</v>
      </c>
      <c r="AO27" s="83">
        <v>83.3</v>
      </c>
      <c r="AP27" s="83">
        <v>793.3</v>
      </c>
      <c r="AQ27" s="1097">
        <v>18.100000000000001</v>
      </c>
      <c r="AR27" s="904">
        <v>5838</v>
      </c>
      <c r="AS27" s="193">
        <v>4856.6000000000004</v>
      </c>
      <c r="AT27" s="193">
        <v>83.2</v>
      </c>
      <c r="AU27" s="193">
        <v>1065.9000000000001</v>
      </c>
      <c r="AV27" s="193">
        <v>18.3</v>
      </c>
      <c r="AW27" s="970">
        <v>1501.5</v>
      </c>
      <c r="AX27" s="193">
        <v>1244.5</v>
      </c>
      <c r="AY27" s="193">
        <v>82.9</v>
      </c>
      <c r="AZ27" s="193">
        <v>296.60000000000002</v>
      </c>
      <c r="BA27" s="1070">
        <v>19.8</v>
      </c>
      <c r="BB27" s="1071">
        <v>3004.1</v>
      </c>
      <c r="BC27" s="192">
        <v>2463.1999999999998</v>
      </c>
      <c r="BD27" s="192">
        <v>82</v>
      </c>
      <c r="BE27" s="83">
        <v>597.5</v>
      </c>
      <c r="BF27" s="1098">
        <v>19.899999999999999</v>
      </c>
      <c r="BG27" s="970">
        <v>4514.8999999999996</v>
      </c>
      <c r="BH27" s="193">
        <v>3689.7</v>
      </c>
      <c r="BI27" s="193">
        <v>81.7</v>
      </c>
      <c r="BJ27" s="84">
        <v>905.1</v>
      </c>
      <c r="BK27" s="1011">
        <v>20</v>
      </c>
      <c r="BL27" s="970">
        <v>6024.9</v>
      </c>
      <c r="BM27" s="193">
        <v>4878.6000000000004</v>
      </c>
      <c r="BN27" s="193">
        <v>81</v>
      </c>
      <c r="BO27" s="84">
        <v>1266.5</v>
      </c>
      <c r="BP27" s="1011">
        <v>21</v>
      </c>
      <c r="BQ27" s="970">
        <v>1537.1</v>
      </c>
      <c r="BR27" s="193">
        <v>1258.3</v>
      </c>
      <c r="BS27" s="193">
        <v>81.900000000000006</v>
      </c>
      <c r="BT27" s="84">
        <v>344.4</v>
      </c>
      <c r="BU27" s="1011">
        <v>22.4</v>
      </c>
      <c r="BV27" s="970">
        <v>3077.4</v>
      </c>
      <c r="BW27" s="193">
        <v>2488.6</v>
      </c>
      <c r="BX27" s="193">
        <v>80.900000000000006</v>
      </c>
      <c r="BY27" s="84">
        <v>698.4</v>
      </c>
      <c r="BZ27" s="1011">
        <v>22.7</v>
      </c>
      <c r="CA27" s="970">
        <v>4624.6000000000004</v>
      </c>
      <c r="CB27" s="193">
        <v>3732.4</v>
      </c>
      <c r="CC27" s="193">
        <v>80.7</v>
      </c>
      <c r="CD27" s="84">
        <v>1040.8</v>
      </c>
      <c r="CE27" s="1011">
        <v>22.5</v>
      </c>
      <c r="CF27" s="1073">
        <v>6181.6</v>
      </c>
      <c r="CG27" s="83">
        <v>5038.5</v>
      </c>
      <c r="CH27" s="83">
        <v>81.5</v>
      </c>
      <c r="CI27" s="83">
        <v>1392.6</v>
      </c>
      <c r="CJ27" s="1098">
        <v>22.5</v>
      </c>
      <c r="CK27" s="1074">
        <v>1574.3</v>
      </c>
      <c r="CL27" s="85">
        <v>1286.3</v>
      </c>
      <c r="CM27" s="85">
        <v>81.7</v>
      </c>
      <c r="CN27" s="85">
        <v>378.5</v>
      </c>
      <c r="CO27" s="1099">
        <v>24</v>
      </c>
      <c r="CP27" s="1074">
        <v>3164.6</v>
      </c>
      <c r="CQ27" s="85">
        <v>2582.1</v>
      </c>
      <c r="CR27" s="85">
        <v>81.599999999999994</v>
      </c>
      <c r="CS27" s="85">
        <v>757.4</v>
      </c>
      <c r="CT27" s="1099">
        <v>23.9</v>
      </c>
      <c r="CU27" s="1074">
        <v>4768.5</v>
      </c>
      <c r="CV27" s="85">
        <v>3917.9</v>
      </c>
      <c r="CW27" s="85">
        <v>82.2</v>
      </c>
      <c r="CX27" s="85">
        <v>1125.8</v>
      </c>
      <c r="CY27" s="1099">
        <v>23.6</v>
      </c>
      <c r="CZ27" s="1077">
        <v>6382</v>
      </c>
      <c r="DA27" s="695">
        <v>5289.1</v>
      </c>
      <c r="DB27" s="695">
        <v>82.9</v>
      </c>
      <c r="DC27" s="695">
        <v>1481.3</v>
      </c>
      <c r="DD27" s="1100">
        <v>23.2</v>
      </c>
      <c r="DE27" s="1074">
        <v>1625.890824459</v>
      </c>
      <c r="DF27" s="85">
        <v>1397.178710811</v>
      </c>
      <c r="DG27" s="85">
        <v>85.933119849907399</v>
      </c>
      <c r="DH27" s="85">
        <v>350.55664491700003</v>
      </c>
      <c r="DI27" s="1099">
        <v>21.560896933755959</v>
      </c>
      <c r="DJ27" s="1077">
        <v>3264.8262023780003</v>
      </c>
      <c r="DK27" s="695">
        <v>2741.5460270969998</v>
      </c>
      <c r="DL27" s="695">
        <v>83.972188936125931</v>
      </c>
      <c r="DM27" s="695">
        <v>707.76663171300004</v>
      </c>
      <c r="DN27" s="1100">
        <v>21.678539310836342</v>
      </c>
      <c r="DO27" s="1077">
        <v>4921.6758973780006</v>
      </c>
      <c r="DP27" s="695">
        <v>4119.2469043410001</v>
      </c>
      <c r="DQ27" s="695">
        <v>83.696021238121531</v>
      </c>
      <c r="DR27" s="695">
        <v>1078.20917695</v>
      </c>
      <c r="DS27" s="1100">
        <v>21.907358376125718</v>
      </c>
      <c r="DT27" s="1077">
        <v>6601.6</v>
      </c>
      <c r="DU27" s="695">
        <v>5522.1</v>
      </c>
      <c r="DV27" s="695">
        <v>83.6</v>
      </c>
      <c r="DW27" s="695">
        <v>1499.5</v>
      </c>
      <c r="DX27" s="1100">
        <v>22.7</v>
      </c>
      <c r="DY27" s="1074">
        <v>1706.5</v>
      </c>
      <c r="DZ27" s="85">
        <v>1425.5</v>
      </c>
      <c r="EA27" s="85">
        <v>83.5</v>
      </c>
      <c r="EB27" s="85">
        <v>389.4</v>
      </c>
      <c r="EC27" s="1099">
        <v>22.8</v>
      </c>
      <c r="ED27" s="1074">
        <v>3452.2254326459997</v>
      </c>
      <c r="EE27" s="85">
        <v>2885.586551888</v>
      </c>
      <c r="EF27" s="85">
        <v>83.586272339008502</v>
      </c>
      <c r="EG27" s="695">
        <v>782.69585766900002</v>
      </c>
      <c r="EH27" s="1100">
        <v>22.1</v>
      </c>
      <c r="EI27" s="1074">
        <v>5212.1495990909998</v>
      </c>
      <c r="EJ27" s="85">
        <v>4359.6167331850002</v>
      </c>
      <c r="EK27" s="85">
        <v>83.643353865846791</v>
      </c>
      <c r="EL27" s="85">
        <v>1117.4168392099998</v>
      </c>
      <c r="EM27" s="1099">
        <v>21.438694687598332</v>
      </c>
      <c r="EN27" s="1074">
        <v>7010.1309757359995</v>
      </c>
      <c r="EO27" s="85">
        <v>5913.4470522969996</v>
      </c>
      <c r="EP27" s="85">
        <v>84.355728484461608</v>
      </c>
      <c r="EQ27" s="85">
        <v>1506.031555523</v>
      </c>
      <c r="ER27" s="1099">
        <v>21.483643611450219</v>
      </c>
      <c r="ES27" s="1074">
        <v>1837.3289825200002</v>
      </c>
      <c r="ET27" s="85">
        <v>1533.3967908069999</v>
      </c>
      <c r="EU27" s="85">
        <v>83.457932977460572</v>
      </c>
      <c r="EV27" s="85">
        <v>368.15942685900001</v>
      </c>
      <c r="EW27" s="1099">
        <v>20.03775210436449</v>
      </c>
      <c r="EX27" s="1074">
        <v>3695.5538387730003</v>
      </c>
      <c r="EY27" s="85">
        <v>3064.9805173350001</v>
      </c>
      <c r="EZ27" s="85">
        <v>82.936973754186639</v>
      </c>
      <c r="FA27" s="85">
        <v>754.842113079</v>
      </c>
      <c r="FB27" s="1099">
        <v>20.425683023728403</v>
      </c>
      <c r="FC27" s="1077">
        <v>5572.9692178559999</v>
      </c>
      <c r="FD27" s="695">
        <v>4588.4865175179993</v>
      </c>
      <c r="FE27" s="695">
        <v>82.334682610776284</v>
      </c>
      <c r="FF27" s="695">
        <v>1160.097079202</v>
      </c>
      <c r="FG27" s="1100">
        <v>20.81649895867011</v>
      </c>
      <c r="FH27" s="1077">
        <v>7470.0234123069995</v>
      </c>
      <c r="FI27" s="695">
        <v>6073.858994878</v>
      </c>
      <c r="FJ27" s="695">
        <v>81.309771865924901</v>
      </c>
      <c r="FK27" s="695">
        <v>1576.35482323</v>
      </c>
      <c r="FL27" s="1100">
        <v>21.102408067863973</v>
      </c>
      <c r="FM27" s="1074">
        <v>1917.9255028699999</v>
      </c>
      <c r="FN27" s="85">
        <v>1566.967209616</v>
      </c>
      <c r="FO27" s="85">
        <v>81.701150919114269</v>
      </c>
      <c r="FP27" s="85">
        <v>452.10897025399993</v>
      </c>
      <c r="FQ27" s="1099">
        <v>23.572811852048488</v>
      </c>
      <c r="FR27" s="1074">
        <v>3870.8076568900001</v>
      </c>
      <c r="FS27" s="85">
        <v>3153.7582736619997</v>
      </c>
      <c r="FT27" s="85">
        <v>81.475458178562306</v>
      </c>
      <c r="FU27" s="85">
        <v>935.39108343700002</v>
      </c>
      <c r="FV27" s="85">
        <v>24.165269017488196</v>
      </c>
      <c r="FW27" s="1395">
        <v>5854.6580525489999</v>
      </c>
      <c r="FX27" s="1396">
        <v>4720.8388147160003</v>
      </c>
      <c r="FY27" s="1396">
        <v>80.633894795284291</v>
      </c>
      <c r="FZ27" s="1396">
        <v>1454.8817600340001</v>
      </c>
      <c r="GA27" s="1396">
        <v>24.849986915983489</v>
      </c>
      <c r="GB27" s="1077">
        <v>7882.8761060729994</v>
      </c>
      <c r="GC27" s="695">
        <v>6320.4887832369996</v>
      </c>
      <c r="GD27" s="695">
        <v>80.179983779875343</v>
      </c>
      <c r="GE27" s="695">
        <v>1996.1074043870001</v>
      </c>
      <c r="GF27" s="695">
        <v>25.322069984700015</v>
      </c>
      <c r="GG27" s="1395">
        <v>2062.2269067719999</v>
      </c>
      <c r="GH27" s="1396">
        <v>1647.801731087</v>
      </c>
      <c r="GI27" s="1396">
        <v>79.903997260238498</v>
      </c>
      <c r="GJ27" s="1396">
        <v>614.33503041799997</v>
      </c>
      <c r="GK27" s="1396">
        <v>29.789885312844529</v>
      </c>
      <c r="GL27" s="1077">
        <v>4174.8959329899999</v>
      </c>
      <c r="GM27" s="695">
        <v>3300.3033837110002</v>
      </c>
      <c r="GN27" s="695">
        <v>79.051153290601206</v>
      </c>
      <c r="GO27" s="695">
        <v>1173.8590110740001</v>
      </c>
      <c r="GP27" s="695">
        <v>28.117084351688241</v>
      </c>
      <c r="GQ27" s="1077">
        <v>6324.6144599810004</v>
      </c>
      <c r="GR27" s="695">
        <v>4965.0977568189992</v>
      </c>
      <c r="GS27" s="695">
        <v>78.504354506281089</v>
      </c>
      <c r="GT27" s="695">
        <v>1802.0059911599999</v>
      </c>
      <c r="GU27" s="695">
        <v>28.491950024182394</v>
      </c>
      <c r="GV27" s="1395">
        <v>8512.552221023001</v>
      </c>
      <c r="GW27" s="1396">
        <v>6597.3938927870004</v>
      </c>
      <c r="GX27" s="1396">
        <v>77.501949139222475</v>
      </c>
      <c r="GY27" s="1396">
        <v>2475.7280704730001</v>
      </c>
      <c r="GZ27" s="1396">
        <v>29.083264409924265</v>
      </c>
      <c r="HA27" s="1395">
        <v>2239.5125589680001</v>
      </c>
      <c r="HB27" s="1396">
        <v>1757.897343242</v>
      </c>
      <c r="HC27" s="1396">
        <v>78.49464099688123</v>
      </c>
      <c r="HD27" s="1396">
        <v>651.35506867599997</v>
      </c>
      <c r="HE27" s="1396">
        <v>29.084680327765334</v>
      </c>
      <c r="HF27" s="1395">
        <v>4530.6896361570007</v>
      </c>
      <c r="HG27" s="1396">
        <v>3553.8885785969997</v>
      </c>
      <c r="HH27" s="1396">
        <v>78.440344936349732</v>
      </c>
      <c r="HI27" s="1396">
        <v>1329.749036898</v>
      </c>
      <c r="HJ27" s="1396">
        <v>29.349815230908494</v>
      </c>
      <c r="HK27" s="1395">
        <v>6854.3709504610006</v>
      </c>
      <c r="HL27" s="1396">
        <v>5453.5820689460006</v>
      </c>
      <c r="HM27" s="1396">
        <v>79.563567661584059</v>
      </c>
      <c r="HN27" s="1396">
        <v>1996.1609601849998</v>
      </c>
      <c r="HO27" s="1396">
        <v>29.122453024675369</v>
      </c>
      <c r="HP27" s="1395">
        <v>9196.1245036010005</v>
      </c>
      <c r="HQ27" s="1396">
        <v>7376.5288267770002</v>
      </c>
      <c r="HR27" s="1396">
        <v>80.213451045475878</v>
      </c>
      <c r="HS27" s="1396">
        <v>2638.9484661819997</v>
      </c>
      <c r="HT27" s="1396">
        <v>28.696310768178979</v>
      </c>
      <c r="HU27" s="1395">
        <v>2416.6041595180004</v>
      </c>
      <c r="HV27" s="1396">
        <v>1954.9950404309998</v>
      </c>
      <c r="HW27" s="1396">
        <v>80.898438940903333</v>
      </c>
      <c r="HX27" s="1396">
        <v>655.47160069200004</v>
      </c>
      <c r="HY27" s="1396">
        <v>27.123664341566638</v>
      </c>
      <c r="HZ27" s="1080">
        <v>4864.3083987790005</v>
      </c>
      <c r="IA27" s="1081">
        <v>3965.7907189529997</v>
      </c>
      <c r="IB27" s="1081">
        <v>81.528357041433893</v>
      </c>
      <c r="IC27" s="1081">
        <v>1343.2599290750002</v>
      </c>
      <c r="ID27" s="1081">
        <v>27.614612786725743</v>
      </c>
      <c r="IE27" s="1208"/>
      <c r="IF27" s="1208"/>
      <c r="IG27" s="1208"/>
      <c r="IH27" s="1208"/>
      <c r="II27" s="1208"/>
    </row>
    <row r="28" spans="2:243" ht="19.5" customHeight="1">
      <c r="B28" s="245"/>
      <c r="C28" s="1873" t="s">
        <v>8</v>
      </c>
      <c r="D28" s="1873"/>
      <c r="E28" s="1874"/>
      <c r="F28" s="75"/>
      <c r="H28" s="1101" t="s">
        <v>653</v>
      </c>
      <c r="I28" s="96">
        <v>118.5</v>
      </c>
      <c r="J28" s="96">
        <v>132.4</v>
      </c>
      <c r="K28" s="921">
        <v>111.8</v>
      </c>
      <c r="L28" s="921">
        <v>11.3</v>
      </c>
      <c r="M28" s="96">
        <v>9.5</v>
      </c>
      <c r="N28" s="919">
        <v>235.6</v>
      </c>
      <c r="O28" s="96">
        <v>269.7</v>
      </c>
      <c r="P28" s="96">
        <v>114.5</v>
      </c>
      <c r="Q28" s="96">
        <v>22.1</v>
      </c>
      <c r="R28" s="1102">
        <v>9.4</v>
      </c>
      <c r="S28" s="96">
        <v>350.8</v>
      </c>
      <c r="T28" s="96">
        <v>398.8</v>
      </c>
      <c r="U28" s="96">
        <v>113.7</v>
      </c>
      <c r="V28" s="96">
        <v>32</v>
      </c>
      <c r="W28" s="96">
        <v>9.1</v>
      </c>
      <c r="X28" s="919">
        <v>466.7</v>
      </c>
      <c r="Y28" s="96">
        <v>529.79999999999995</v>
      </c>
      <c r="Z28" s="96">
        <v>113.5</v>
      </c>
      <c r="AA28" s="96">
        <v>42.4</v>
      </c>
      <c r="AB28" s="1102">
        <v>9.1</v>
      </c>
      <c r="AC28" s="919">
        <v>111.4</v>
      </c>
      <c r="AD28" s="96">
        <v>130.1</v>
      </c>
      <c r="AE28" s="96">
        <v>116.8</v>
      </c>
      <c r="AF28" s="96">
        <v>9.1999999999999993</v>
      </c>
      <c r="AG28" s="1102">
        <v>8.3000000000000007</v>
      </c>
      <c r="AH28" s="919">
        <v>221.1</v>
      </c>
      <c r="AI28" s="96">
        <v>260.7</v>
      </c>
      <c r="AJ28" s="96">
        <v>117.9</v>
      </c>
      <c r="AK28" s="96">
        <v>18.100000000000001</v>
      </c>
      <c r="AL28" s="1102">
        <v>8.1999999999999993</v>
      </c>
      <c r="AM28" s="919">
        <v>329</v>
      </c>
      <c r="AN28" s="96">
        <v>386.9</v>
      </c>
      <c r="AO28" s="96">
        <v>117.6</v>
      </c>
      <c r="AP28" s="96">
        <v>26.5</v>
      </c>
      <c r="AQ28" s="1103">
        <v>8</v>
      </c>
      <c r="AR28" s="922">
        <v>437.8</v>
      </c>
      <c r="AS28" s="921">
        <v>511.4</v>
      </c>
      <c r="AT28" s="921">
        <v>116.8</v>
      </c>
      <c r="AU28" s="921">
        <v>34.700000000000003</v>
      </c>
      <c r="AV28" s="921">
        <v>7.9</v>
      </c>
      <c r="AW28" s="1028">
        <v>104.4</v>
      </c>
      <c r="AX28" s="921">
        <v>123.1</v>
      </c>
      <c r="AY28" s="921">
        <v>117.9</v>
      </c>
      <c r="AZ28" s="921">
        <v>7.7</v>
      </c>
      <c r="BA28" s="1104">
        <v>7.3</v>
      </c>
      <c r="BB28" s="1105">
        <v>207.3</v>
      </c>
      <c r="BC28" s="446">
        <v>246.2</v>
      </c>
      <c r="BD28" s="446">
        <v>118.8</v>
      </c>
      <c r="BE28" s="96">
        <v>15.2</v>
      </c>
      <c r="BF28" s="1106">
        <v>7.3</v>
      </c>
      <c r="BG28" s="1028">
        <v>308.8</v>
      </c>
      <c r="BH28" s="921">
        <v>368.6</v>
      </c>
      <c r="BI28" s="921">
        <v>119.4</v>
      </c>
      <c r="BJ28" s="115">
        <v>21.9</v>
      </c>
      <c r="BK28" s="1029">
        <v>7.1</v>
      </c>
      <c r="BL28" s="1028">
        <v>410.2</v>
      </c>
      <c r="BM28" s="921">
        <v>487.8</v>
      </c>
      <c r="BN28" s="921">
        <v>118.9</v>
      </c>
      <c r="BO28" s="115">
        <v>29.2</v>
      </c>
      <c r="BP28" s="1029">
        <v>7.1</v>
      </c>
      <c r="BQ28" s="1028">
        <v>96.7</v>
      </c>
      <c r="BR28" s="921">
        <v>118.4</v>
      </c>
      <c r="BS28" s="921">
        <v>122.5</v>
      </c>
      <c r="BT28" s="115">
        <v>6.1</v>
      </c>
      <c r="BU28" s="1029">
        <v>6.3</v>
      </c>
      <c r="BV28" s="1028">
        <v>190.7</v>
      </c>
      <c r="BW28" s="921">
        <v>233.4</v>
      </c>
      <c r="BX28" s="921">
        <v>122.4</v>
      </c>
      <c r="BY28" s="115">
        <v>11.7</v>
      </c>
      <c r="BZ28" s="1029">
        <v>6.1</v>
      </c>
      <c r="CA28" s="1028">
        <v>282.7</v>
      </c>
      <c r="CB28" s="921">
        <v>350.3</v>
      </c>
      <c r="CC28" s="921">
        <v>123.9</v>
      </c>
      <c r="CD28" s="115">
        <v>16.8</v>
      </c>
      <c r="CE28" s="1029">
        <v>5.9</v>
      </c>
      <c r="CF28" s="1107">
        <v>374.3</v>
      </c>
      <c r="CG28" s="96">
        <v>467.9</v>
      </c>
      <c r="CH28" s="96">
        <v>125</v>
      </c>
      <c r="CI28" s="96">
        <v>21.7</v>
      </c>
      <c r="CJ28" s="1106">
        <v>5.8</v>
      </c>
      <c r="CK28" s="1108">
        <v>87.3</v>
      </c>
      <c r="CL28" s="116">
        <v>109.2</v>
      </c>
      <c r="CM28" s="116">
        <v>125</v>
      </c>
      <c r="CN28" s="116">
        <v>4.2</v>
      </c>
      <c r="CO28" s="1109">
        <v>4.8</v>
      </c>
      <c r="CP28" s="1108">
        <v>172.4</v>
      </c>
      <c r="CQ28" s="116">
        <v>218.7</v>
      </c>
      <c r="CR28" s="116">
        <v>126.8</v>
      </c>
      <c r="CS28" s="116">
        <v>8.1</v>
      </c>
      <c r="CT28" s="1109">
        <v>4.7</v>
      </c>
      <c r="CU28" s="1108">
        <v>254.3</v>
      </c>
      <c r="CV28" s="116">
        <v>323.89999999999998</v>
      </c>
      <c r="CW28" s="116">
        <v>127.4</v>
      </c>
      <c r="CX28" s="116">
        <v>11.7</v>
      </c>
      <c r="CY28" s="1109">
        <v>4.5999999999999996</v>
      </c>
      <c r="CZ28" s="1110">
        <v>332.9</v>
      </c>
      <c r="DA28" s="1111">
        <v>428.4</v>
      </c>
      <c r="DB28" s="1111">
        <v>128.69999999999999</v>
      </c>
      <c r="DC28" s="1111">
        <v>14.6</v>
      </c>
      <c r="DD28" s="1112">
        <v>4.4000000000000004</v>
      </c>
      <c r="DE28" s="1108">
        <v>72.361983195999997</v>
      </c>
      <c r="DF28" s="116">
        <v>97.21241495400001</v>
      </c>
      <c r="DG28" s="116">
        <v>134.34183346065848</v>
      </c>
      <c r="DH28" s="116">
        <v>2.2594094100000004</v>
      </c>
      <c r="DI28" s="1109">
        <v>3.1223707673684862</v>
      </c>
      <c r="DJ28" s="1110">
        <v>141.43007443800002</v>
      </c>
      <c r="DK28" s="1111">
        <v>191.52340500900002</v>
      </c>
      <c r="DL28" s="1111">
        <v>135.4191502550328</v>
      </c>
      <c r="DM28" s="1111">
        <v>4.7468976430000005</v>
      </c>
      <c r="DN28" s="1112">
        <v>3.3563566036875283</v>
      </c>
      <c r="DO28" s="1110">
        <v>207.71118036299998</v>
      </c>
      <c r="DP28" s="1111">
        <v>282.67161373499999</v>
      </c>
      <c r="DQ28" s="1111">
        <v>136.08878118211919</v>
      </c>
      <c r="DR28" s="1111">
        <v>7.2672594980000005</v>
      </c>
      <c r="DS28" s="1112">
        <v>3.4987329450921227</v>
      </c>
      <c r="DT28" s="1110">
        <v>272.89999999999998</v>
      </c>
      <c r="DU28" s="1111">
        <v>372.1</v>
      </c>
      <c r="DV28" s="1111">
        <v>136.30000000000001</v>
      </c>
      <c r="DW28" s="1111">
        <v>9.6</v>
      </c>
      <c r="DX28" s="1112">
        <v>3.5</v>
      </c>
      <c r="DY28" s="1108">
        <v>58.9</v>
      </c>
      <c r="DZ28" s="116">
        <v>83.6</v>
      </c>
      <c r="EA28" s="116">
        <v>141.9</v>
      </c>
      <c r="EB28" s="116">
        <v>2.2000000000000002</v>
      </c>
      <c r="EC28" s="1109">
        <v>3.8</v>
      </c>
      <c r="ED28" s="1108">
        <v>113.82167896200001</v>
      </c>
      <c r="EE28" s="116">
        <v>163.69749129100001</v>
      </c>
      <c r="EF28" s="116">
        <v>143.81925550900661</v>
      </c>
      <c r="EG28" s="116">
        <v>4.4165393259999997</v>
      </c>
      <c r="EH28" s="1109">
        <v>3.8802268304920062</v>
      </c>
      <c r="EI28" s="1108">
        <v>165.63599718400002</v>
      </c>
      <c r="EJ28" s="116">
        <v>240.73162484900001</v>
      </c>
      <c r="EK28" s="116">
        <v>145.33774598620525</v>
      </c>
      <c r="EL28" s="116">
        <v>5.8829217209999998</v>
      </c>
      <c r="EM28" s="1109">
        <v>3.5517169099811321</v>
      </c>
      <c r="EN28" s="1108">
        <v>215.22795295499998</v>
      </c>
      <c r="EO28" s="116">
        <v>308.085533634</v>
      </c>
      <c r="EP28" s="116">
        <v>143.14382932332902</v>
      </c>
      <c r="EQ28" s="116">
        <v>8.1784054210000008</v>
      </c>
      <c r="ER28" s="1109">
        <v>3.7998806886900738</v>
      </c>
      <c r="ES28" s="1108">
        <v>44.028367730999996</v>
      </c>
      <c r="ET28" s="116">
        <v>68.965017562</v>
      </c>
      <c r="EU28" s="116">
        <v>156.63768864509217</v>
      </c>
      <c r="EV28" s="116">
        <v>1.7702896590000001</v>
      </c>
      <c r="EW28" s="1109">
        <v>4.0207932981207346</v>
      </c>
      <c r="EX28" s="1108">
        <v>84.848993962999998</v>
      </c>
      <c r="EY28" s="116">
        <v>136.98102467700002</v>
      </c>
      <c r="EZ28" s="116">
        <v>161.44095325011537</v>
      </c>
      <c r="FA28" s="116">
        <v>3.3714662790000003</v>
      </c>
      <c r="FB28" s="1109">
        <v>3.9734899867760265</v>
      </c>
      <c r="FC28" s="1110">
        <v>123.35767012399999</v>
      </c>
      <c r="FD28" s="1111">
        <v>203.87312777900001</v>
      </c>
      <c r="FE28" s="1111">
        <v>165.26992409476065</v>
      </c>
      <c r="FF28" s="1111">
        <v>4.8296787180000003</v>
      </c>
      <c r="FG28" s="1112">
        <v>3.9151831524907803</v>
      </c>
      <c r="FH28" s="1110">
        <v>161.05481231099998</v>
      </c>
      <c r="FI28" s="1111">
        <v>265.77140311700003</v>
      </c>
      <c r="FJ28" s="1111">
        <v>165.0192250100483</v>
      </c>
      <c r="FK28" s="1111">
        <v>6.4724965149999996</v>
      </c>
      <c r="FL28" s="1112">
        <v>4.0188159683806797</v>
      </c>
      <c r="FM28" s="1108">
        <v>34.620342935000004</v>
      </c>
      <c r="FN28" s="116">
        <v>66.298543280000004</v>
      </c>
      <c r="FO28" s="116">
        <v>191.50169426246327</v>
      </c>
      <c r="FP28" s="116">
        <v>1.413075297</v>
      </c>
      <c r="FQ28" s="1109">
        <v>4.0816328701684474</v>
      </c>
      <c r="FR28" s="1108">
        <v>67.857755264999994</v>
      </c>
      <c r="FS28" s="116">
        <v>129.544749903</v>
      </c>
      <c r="FT28" s="116">
        <v>190.90632956704542</v>
      </c>
      <c r="FU28" s="116">
        <v>2.818271948</v>
      </c>
      <c r="FV28" s="116">
        <v>4.1532053882330855</v>
      </c>
      <c r="FW28" s="1400">
        <v>100.02377863800001</v>
      </c>
      <c r="FX28" s="1401">
        <v>192.67759623200001</v>
      </c>
      <c r="FY28" s="1401">
        <v>192.63179101574144</v>
      </c>
      <c r="FZ28" s="1401">
        <v>4.1631054160000005</v>
      </c>
      <c r="GA28" s="1401">
        <v>4.1621157215694264</v>
      </c>
      <c r="GB28" s="1110">
        <v>132.66358563</v>
      </c>
      <c r="GC28" s="1111">
        <v>253.07486881299999</v>
      </c>
      <c r="GD28" s="1111">
        <v>190.76438165845164</v>
      </c>
      <c r="GE28" s="1111">
        <v>5.8100716410000004</v>
      </c>
      <c r="GF28" s="1111">
        <v>4.3795526959480391</v>
      </c>
      <c r="GG28" s="1400">
        <v>29.595761992</v>
      </c>
      <c r="GH28" s="1401">
        <v>62.516412238999997</v>
      </c>
      <c r="GI28" s="1401">
        <v>211.23433907834084</v>
      </c>
      <c r="GJ28" s="1401">
        <v>1.4735525190000001</v>
      </c>
      <c r="GK28" s="1401">
        <v>4.9789308327263697</v>
      </c>
      <c r="GL28" s="1110">
        <v>57.640189295999996</v>
      </c>
      <c r="GM28" s="1111">
        <v>122.204809834</v>
      </c>
      <c r="GN28" s="1111">
        <v>212.01320003728813</v>
      </c>
      <c r="GO28" s="1111">
        <v>2.7318383009999998</v>
      </c>
      <c r="GP28" s="1111">
        <v>4.7394679551990624</v>
      </c>
      <c r="GQ28" s="1110">
        <v>84.446189073999989</v>
      </c>
      <c r="GR28" s="1111">
        <v>180.76624511300002</v>
      </c>
      <c r="GS28" s="1111">
        <v>214.06086774927761</v>
      </c>
      <c r="GT28" s="1111">
        <v>4.2344343650000003</v>
      </c>
      <c r="GU28" s="1111">
        <v>5.0143581509514608</v>
      </c>
      <c r="GV28" s="1400">
        <v>110.994912508</v>
      </c>
      <c r="GW28" s="1401">
        <v>222.71511509499999</v>
      </c>
      <c r="GX28" s="1401">
        <v>200.65344443507507</v>
      </c>
      <c r="GY28" s="1401">
        <v>5.5037953550000003</v>
      </c>
      <c r="GZ28" s="1401">
        <v>4.9586014625700185</v>
      </c>
      <c r="HA28" s="1400">
        <v>23.913891201999999</v>
      </c>
      <c r="HB28" s="1401">
        <v>46.512080615000002</v>
      </c>
      <c r="HC28" s="1401">
        <v>194.49816937826515</v>
      </c>
      <c r="HD28" s="1401">
        <v>1.1126251810000001</v>
      </c>
      <c r="HE28" s="1401">
        <v>4.6526312744408047</v>
      </c>
      <c r="HF28" s="1400">
        <v>47.082184533000003</v>
      </c>
      <c r="HG28" s="1401">
        <v>91.854897948000001</v>
      </c>
      <c r="HH28" s="1401">
        <v>195.09480891571357</v>
      </c>
      <c r="HI28" s="1401">
        <v>2.2355694830000004</v>
      </c>
      <c r="HJ28" s="1401">
        <v>4.7482280297191499</v>
      </c>
      <c r="HK28" s="1400">
        <v>69.813162641000005</v>
      </c>
      <c r="HL28" s="1401">
        <v>135.97668968400001</v>
      </c>
      <c r="HM28" s="1401">
        <v>194.7722815298205</v>
      </c>
      <c r="HN28" s="1401">
        <v>3.1900484169999999</v>
      </c>
      <c r="HO28" s="1401">
        <v>4.5694082552944568</v>
      </c>
      <c r="HP28" s="1400">
        <v>92.957634728000002</v>
      </c>
      <c r="HQ28" s="1401">
        <v>193.939962098</v>
      </c>
      <c r="HR28" s="1401">
        <v>208.63263428063843</v>
      </c>
      <c r="HS28" s="1401">
        <v>4.2279273689999997</v>
      </c>
      <c r="HT28" s="1401">
        <v>4.548230364693751</v>
      </c>
      <c r="HU28" s="1400">
        <v>21.148204311000001</v>
      </c>
      <c r="HV28" s="1401">
        <v>42.802783761000001</v>
      </c>
      <c r="HW28" s="1401">
        <v>202.39441198672651</v>
      </c>
      <c r="HX28" s="1401">
        <v>1.113243271</v>
      </c>
      <c r="HY28" s="1401">
        <v>5.2640084927728781</v>
      </c>
      <c r="HZ28" s="1113">
        <v>41.122494771999996</v>
      </c>
      <c r="IA28" s="1114">
        <v>85.597038679999997</v>
      </c>
      <c r="IB28" s="1114">
        <v>208.15137591866724</v>
      </c>
      <c r="IC28" s="1114">
        <v>2.214524419</v>
      </c>
      <c r="ID28" s="1114">
        <v>5.3851898608735516</v>
      </c>
      <c r="IE28" s="1208"/>
      <c r="IF28" s="1208"/>
      <c r="IG28" s="1208"/>
      <c r="IH28" s="1208"/>
      <c r="II28" s="1208"/>
    </row>
    <row r="29" spans="2:243" ht="19.5" customHeight="1">
      <c r="B29" s="245"/>
      <c r="C29" s="227"/>
      <c r="D29" s="227"/>
      <c r="E29" s="273"/>
      <c r="F29" s="56"/>
      <c r="H29" s="1064" t="s">
        <v>654</v>
      </c>
      <c r="I29" s="83">
        <v>391</v>
      </c>
      <c r="J29" s="83">
        <v>329.5</v>
      </c>
      <c r="K29" s="193">
        <v>84.3</v>
      </c>
      <c r="L29" s="193">
        <v>83.3</v>
      </c>
      <c r="M29" s="83">
        <v>21.3</v>
      </c>
      <c r="N29" s="699">
        <v>790.4</v>
      </c>
      <c r="O29" s="83">
        <v>670.8</v>
      </c>
      <c r="P29" s="83">
        <v>84.9</v>
      </c>
      <c r="Q29" s="83">
        <v>174.8</v>
      </c>
      <c r="R29" s="1068">
        <v>22.1</v>
      </c>
      <c r="S29" s="83">
        <v>1197.5999999999999</v>
      </c>
      <c r="T29" s="83">
        <v>1034.5</v>
      </c>
      <c r="U29" s="83">
        <v>86.4</v>
      </c>
      <c r="V29" s="83">
        <v>261</v>
      </c>
      <c r="W29" s="83">
        <v>21.8</v>
      </c>
      <c r="X29" s="699">
        <v>1616.3</v>
      </c>
      <c r="Y29" s="83">
        <v>1427.1</v>
      </c>
      <c r="Z29" s="83">
        <v>88.3</v>
      </c>
      <c r="AA29" s="83">
        <v>359</v>
      </c>
      <c r="AB29" s="1068">
        <v>22.2</v>
      </c>
      <c r="AC29" s="699">
        <v>430.9</v>
      </c>
      <c r="AD29" s="83">
        <v>346.7</v>
      </c>
      <c r="AE29" s="83">
        <v>80.5</v>
      </c>
      <c r="AF29" s="83">
        <v>95</v>
      </c>
      <c r="AG29" s="1068">
        <v>22</v>
      </c>
      <c r="AH29" s="699">
        <v>876.1</v>
      </c>
      <c r="AI29" s="83">
        <v>713.1</v>
      </c>
      <c r="AJ29" s="83">
        <v>81.400000000000006</v>
      </c>
      <c r="AK29" s="83">
        <v>186.2</v>
      </c>
      <c r="AL29" s="1068">
        <v>21.3</v>
      </c>
      <c r="AM29" s="699">
        <v>1338.1</v>
      </c>
      <c r="AN29" s="83">
        <v>1070.9000000000001</v>
      </c>
      <c r="AO29" s="83">
        <v>80</v>
      </c>
      <c r="AP29" s="83">
        <v>282.60000000000002</v>
      </c>
      <c r="AQ29" s="1097">
        <v>21.1</v>
      </c>
      <c r="AR29" s="904">
        <v>1807.3</v>
      </c>
      <c r="AS29" s="193">
        <v>1480.8</v>
      </c>
      <c r="AT29" s="193">
        <v>81.900000000000006</v>
      </c>
      <c r="AU29" s="193">
        <v>389.6</v>
      </c>
      <c r="AV29" s="193">
        <v>21.6</v>
      </c>
      <c r="AW29" s="970">
        <v>468.1</v>
      </c>
      <c r="AX29" s="193">
        <v>366.9</v>
      </c>
      <c r="AY29" s="193">
        <v>78.400000000000006</v>
      </c>
      <c r="AZ29" s="193">
        <v>104.8</v>
      </c>
      <c r="BA29" s="1070">
        <v>22.4</v>
      </c>
      <c r="BB29" s="1071">
        <v>948.2</v>
      </c>
      <c r="BC29" s="192">
        <v>738.1</v>
      </c>
      <c r="BD29" s="192">
        <v>77.8</v>
      </c>
      <c r="BE29" s="83">
        <v>208.8</v>
      </c>
      <c r="BF29" s="1098">
        <v>22</v>
      </c>
      <c r="BG29" s="970">
        <v>1435.9</v>
      </c>
      <c r="BH29" s="193">
        <v>1128</v>
      </c>
      <c r="BI29" s="193">
        <v>78.599999999999994</v>
      </c>
      <c r="BJ29" s="84">
        <v>313.10000000000002</v>
      </c>
      <c r="BK29" s="1011">
        <v>21.8</v>
      </c>
      <c r="BL29" s="970">
        <v>1922.7</v>
      </c>
      <c r="BM29" s="193">
        <v>1550.9</v>
      </c>
      <c r="BN29" s="193">
        <v>80.7</v>
      </c>
      <c r="BO29" s="84">
        <v>411.4</v>
      </c>
      <c r="BP29" s="1011">
        <v>21.4</v>
      </c>
      <c r="BQ29" s="970">
        <v>471.6</v>
      </c>
      <c r="BR29" s="193">
        <v>398</v>
      </c>
      <c r="BS29" s="193">
        <v>84.4</v>
      </c>
      <c r="BT29" s="84">
        <v>98</v>
      </c>
      <c r="BU29" s="1011">
        <v>20.8</v>
      </c>
      <c r="BV29" s="970">
        <v>941.5</v>
      </c>
      <c r="BW29" s="193">
        <v>779.6</v>
      </c>
      <c r="BX29" s="193">
        <v>82.8</v>
      </c>
      <c r="BY29" s="84">
        <v>192.3</v>
      </c>
      <c r="BZ29" s="1011">
        <v>20.399999999999999</v>
      </c>
      <c r="CA29" s="970">
        <v>1413.7</v>
      </c>
      <c r="CB29" s="193">
        <v>1202.7</v>
      </c>
      <c r="CC29" s="193">
        <v>85.1</v>
      </c>
      <c r="CD29" s="84">
        <v>282.2</v>
      </c>
      <c r="CE29" s="1011">
        <v>20</v>
      </c>
      <c r="CF29" s="1073">
        <v>1882.9</v>
      </c>
      <c r="CG29" s="83">
        <v>1663</v>
      </c>
      <c r="CH29" s="83">
        <v>88.3</v>
      </c>
      <c r="CI29" s="83">
        <v>376.2</v>
      </c>
      <c r="CJ29" s="1098">
        <v>20</v>
      </c>
      <c r="CK29" s="1074">
        <v>462.5</v>
      </c>
      <c r="CL29" s="85">
        <v>397.3</v>
      </c>
      <c r="CM29" s="85">
        <v>85.9</v>
      </c>
      <c r="CN29" s="85">
        <v>95.7</v>
      </c>
      <c r="CO29" s="1099">
        <v>20.7</v>
      </c>
      <c r="CP29" s="1074">
        <v>942</v>
      </c>
      <c r="CQ29" s="85">
        <v>817.6</v>
      </c>
      <c r="CR29" s="85">
        <v>86.8</v>
      </c>
      <c r="CS29" s="85">
        <v>195.1</v>
      </c>
      <c r="CT29" s="1099">
        <v>20.7</v>
      </c>
      <c r="CU29" s="1074">
        <v>1439.3</v>
      </c>
      <c r="CV29" s="85">
        <v>1280.8</v>
      </c>
      <c r="CW29" s="85">
        <v>89</v>
      </c>
      <c r="CX29" s="85">
        <v>294</v>
      </c>
      <c r="CY29" s="1099">
        <v>20.399999999999999</v>
      </c>
      <c r="CZ29" s="1077">
        <v>1948.2</v>
      </c>
      <c r="DA29" s="695">
        <v>1792.4</v>
      </c>
      <c r="DB29" s="695">
        <v>92</v>
      </c>
      <c r="DC29" s="695">
        <v>391.3</v>
      </c>
      <c r="DD29" s="1100">
        <v>20.100000000000001</v>
      </c>
      <c r="DE29" s="1074">
        <v>514.25945147100003</v>
      </c>
      <c r="DF29" s="85">
        <v>435.44866062600005</v>
      </c>
      <c r="DG29" s="85">
        <v>84.674896957252273</v>
      </c>
      <c r="DH29" s="85">
        <v>100.60127509100001</v>
      </c>
      <c r="DI29" s="1099">
        <v>19.562358028274971</v>
      </c>
      <c r="DJ29" s="1077">
        <v>1057.6493858409999</v>
      </c>
      <c r="DK29" s="695">
        <v>881.01076196899999</v>
      </c>
      <c r="DL29" s="695">
        <v>83.298943275843342</v>
      </c>
      <c r="DM29" s="695">
        <v>203.606480605</v>
      </c>
      <c r="DN29" s="1100">
        <v>19.250848469325245</v>
      </c>
      <c r="DO29" s="1077">
        <v>1619.212528673</v>
      </c>
      <c r="DP29" s="695">
        <v>1355.98403564</v>
      </c>
      <c r="DQ29" s="695">
        <v>83.74342537673391</v>
      </c>
      <c r="DR29" s="695">
        <v>310.29400625699998</v>
      </c>
      <c r="DS29" s="1100">
        <v>19.163266140936823</v>
      </c>
      <c r="DT29" s="1077">
        <v>2221.1999999999998</v>
      </c>
      <c r="DU29" s="695">
        <v>1880.2</v>
      </c>
      <c r="DV29" s="695">
        <v>84.7</v>
      </c>
      <c r="DW29" s="695">
        <v>416.2</v>
      </c>
      <c r="DX29" s="1100">
        <v>18.7</v>
      </c>
      <c r="DY29" s="1074">
        <v>601.4</v>
      </c>
      <c r="DZ29" s="85">
        <v>481.4</v>
      </c>
      <c r="EA29" s="85">
        <v>80</v>
      </c>
      <c r="EB29" s="85">
        <v>105.5</v>
      </c>
      <c r="EC29" s="1099">
        <v>17.5</v>
      </c>
      <c r="ED29" s="1074">
        <v>1218.519736599</v>
      </c>
      <c r="EE29" s="85">
        <v>959.87687797799992</v>
      </c>
      <c r="EF29" s="85">
        <v>78.774011544294225</v>
      </c>
      <c r="EG29" s="85">
        <v>215.342270415</v>
      </c>
      <c r="EH29" s="1099">
        <v>17.672448295014075</v>
      </c>
      <c r="EI29" s="1074">
        <v>1849.8185326400001</v>
      </c>
      <c r="EJ29" s="85">
        <v>1457.8850521919999</v>
      </c>
      <c r="EK29" s="85">
        <v>78.81232815368945</v>
      </c>
      <c r="EL29" s="85">
        <v>319.58525500399998</v>
      </c>
      <c r="EM29" s="1099">
        <v>17.276573315972698</v>
      </c>
      <c r="EN29" s="1074">
        <v>2480.9541279939999</v>
      </c>
      <c r="EO29" s="85">
        <v>2020.8467866489998</v>
      </c>
      <c r="EP29" s="85">
        <v>81.454419646322734</v>
      </c>
      <c r="EQ29" s="85">
        <v>425.39962546499999</v>
      </c>
      <c r="ER29" s="1099">
        <v>17.146613904101528</v>
      </c>
      <c r="ES29" s="1074">
        <v>620.43622425299998</v>
      </c>
      <c r="ET29" s="85">
        <v>462.85155881399999</v>
      </c>
      <c r="EU29" s="85">
        <v>74.600988904422749</v>
      </c>
      <c r="EV29" s="85">
        <v>102.100808071</v>
      </c>
      <c r="EW29" s="1099">
        <v>16.456293826803638</v>
      </c>
      <c r="EX29" s="1074">
        <v>1253.72331338</v>
      </c>
      <c r="EY29" s="85">
        <v>951.13981012499994</v>
      </c>
      <c r="EZ29" s="85">
        <v>75.865208852243143</v>
      </c>
      <c r="FA29" s="85">
        <v>212.18921917900002</v>
      </c>
      <c r="FB29" s="1099">
        <v>16.92472469120354</v>
      </c>
      <c r="FC29" s="1077">
        <v>1901.0527910599999</v>
      </c>
      <c r="FD29" s="695">
        <v>1489.055424525</v>
      </c>
      <c r="FE29" s="695">
        <v>78.32793657953728</v>
      </c>
      <c r="FF29" s="695">
        <v>317.96234520799999</v>
      </c>
      <c r="FG29" s="1100">
        <v>16.725592613906777</v>
      </c>
      <c r="FH29" s="1077">
        <v>2557.0341554009997</v>
      </c>
      <c r="FI29" s="695">
        <v>2051.6086417289998</v>
      </c>
      <c r="FJ29" s="695">
        <v>80.233916210918281</v>
      </c>
      <c r="FK29" s="695">
        <v>446.23676938299997</v>
      </c>
      <c r="FL29" s="1100">
        <v>17.451341760158073</v>
      </c>
      <c r="FM29" s="1074">
        <v>653.21413610600007</v>
      </c>
      <c r="FN29" s="85">
        <v>501.60602986399999</v>
      </c>
      <c r="FO29" s="85">
        <v>76.790443154555689</v>
      </c>
      <c r="FP29" s="85">
        <v>108.05937237500001</v>
      </c>
      <c r="FQ29" s="1099">
        <v>16.542717985127119</v>
      </c>
      <c r="FR29" s="1074">
        <v>1322.644538491</v>
      </c>
      <c r="FS29" s="85">
        <v>1018.082318908</v>
      </c>
      <c r="FT29" s="85">
        <v>76.973237274281274</v>
      </c>
      <c r="FU29" s="85">
        <v>219.70070085699999</v>
      </c>
      <c r="FV29" s="85">
        <v>16.610713949467907</v>
      </c>
      <c r="FW29" s="1395">
        <v>2009.3597847440001</v>
      </c>
      <c r="FX29" s="1396">
        <v>1569.8031661570001</v>
      </c>
      <c r="FY29" s="1396">
        <v>78.124543851015645</v>
      </c>
      <c r="FZ29" s="1396">
        <v>329.112209071</v>
      </c>
      <c r="GA29" s="1396">
        <v>16.37895868971669</v>
      </c>
      <c r="GB29" s="1077">
        <v>2704.8923002699999</v>
      </c>
      <c r="GC29" s="695">
        <v>2168.5184936189999</v>
      </c>
      <c r="GD29" s="695">
        <v>80.170234260437667</v>
      </c>
      <c r="GE29" s="695">
        <v>464.49774979199998</v>
      </c>
      <c r="GF29" s="695">
        <v>17.172504418960941</v>
      </c>
      <c r="GG29" s="1395">
        <v>694.301281055</v>
      </c>
      <c r="GH29" s="1396">
        <v>554.70781683899997</v>
      </c>
      <c r="GI29" s="1396">
        <v>79.894396276514726</v>
      </c>
      <c r="GJ29" s="1396">
        <v>119.41084890100001</v>
      </c>
      <c r="GK29" s="1396">
        <v>17.198707846189428</v>
      </c>
      <c r="GL29" s="1077">
        <v>1392.466315962</v>
      </c>
      <c r="GM29" s="695">
        <v>1106.020707187</v>
      </c>
      <c r="GN29" s="695">
        <v>79.428902121980158</v>
      </c>
      <c r="GO29" s="695">
        <v>239.82974975600001</v>
      </c>
      <c r="GP29" s="695">
        <v>17.223378907396487</v>
      </c>
      <c r="GQ29" s="1077">
        <v>2103.5920738110003</v>
      </c>
      <c r="GR29" s="695">
        <v>1710.989066913</v>
      </c>
      <c r="GS29" s="695">
        <v>81.336542774344267</v>
      </c>
      <c r="GT29" s="695">
        <v>360.39328819599996</v>
      </c>
      <c r="GU29" s="695">
        <v>17.132280192665338</v>
      </c>
      <c r="GV29" s="1395">
        <v>2812.5535442939999</v>
      </c>
      <c r="GW29" s="1396">
        <v>2353.4185984319997</v>
      </c>
      <c r="GX29" s="1396">
        <v>83.675512710025529</v>
      </c>
      <c r="GY29" s="1396">
        <v>473.63587572299997</v>
      </c>
      <c r="GZ29" s="1396">
        <v>16.840066091680072</v>
      </c>
      <c r="HA29" s="1395">
        <v>693.49560131700002</v>
      </c>
      <c r="HB29" s="1396">
        <v>573.94546014700006</v>
      </c>
      <c r="HC29" s="1396">
        <v>82.76122574635437</v>
      </c>
      <c r="HD29" s="1396">
        <v>112.688116951</v>
      </c>
      <c r="HE29" s="1396">
        <v>16.249290801123589</v>
      </c>
      <c r="HF29" s="1395">
        <v>1392.9574487069999</v>
      </c>
      <c r="HG29" s="1396">
        <v>1146.045818262</v>
      </c>
      <c r="HH29" s="1396">
        <v>82.274287655075653</v>
      </c>
      <c r="HI29" s="1396">
        <v>231.018778134</v>
      </c>
      <c r="HJ29" s="1396">
        <v>16.584769215200442</v>
      </c>
      <c r="HK29" s="1395">
        <v>2107.3662421290001</v>
      </c>
      <c r="HL29" s="1396">
        <v>1799.5107970459999</v>
      </c>
      <c r="HM29" s="1396">
        <v>85.391459779103968</v>
      </c>
      <c r="HN29" s="1396">
        <v>339.07255117</v>
      </c>
      <c r="HO29" s="1396">
        <v>16.089872960451647</v>
      </c>
      <c r="HP29" s="1395">
        <v>2827.02578825</v>
      </c>
      <c r="HQ29" s="1396">
        <v>2456.696339912</v>
      </c>
      <c r="HR29" s="1396">
        <v>86.900386622675867</v>
      </c>
      <c r="HS29" s="1396">
        <v>449.56877191900003</v>
      </c>
      <c r="HT29" s="1396">
        <v>15.9025352293406</v>
      </c>
      <c r="HU29" s="1395">
        <v>712.25955621499998</v>
      </c>
      <c r="HV29" s="1396">
        <v>611.86118269600001</v>
      </c>
      <c r="HW29" s="1396">
        <v>85.904243383897253</v>
      </c>
      <c r="HX29" s="1396">
        <v>122.248498876</v>
      </c>
      <c r="HY29" s="1396">
        <v>17.163476124579862</v>
      </c>
      <c r="HZ29" s="1080">
        <v>1453.0504787979999</v>
      </c>
      <c r="IA29" s="1081">
        <v>1229.235103153</v>
      </c>
      <c r="IB29" s="1081">
        <v>84.596861643089952</v>
      </c>
      <c r="IC29" s="1081">
        <v>250.023449387</v>
      </c>
      <c r="ID29" s="1081">
        <v>17.206797219723967</v>
      </c>
      <c r="IE29" s="1208"/>
      <c r="IF29" s="1208"/>
      <c r="IG29" s="1208"/>
      <c r="IH29" s="1208"/>
      <c r="II29" s="1208"/>
    </row>
    <row r="30" spans="2:243" ht="19.5" customHeight="1" thickBot="1">
      <c r="B30" s="245"/>
      <c r="C30" s="1875" t="s">
        <v>25</v>
      </c>
      <c r="D30" s="1875"/>
      <c r="E30" s="1890"/>
      <c r="F30" s="56"/>
      <c r="H30" s="1033" t="s">
        <v>655</v>
      </c>
      <c r="I30" s="932">
        <v>2012.8</v>
      </c>
      <c r="J30" s="932">
        <v>1732.1</v>
      </c>
      <c r="K30" s="930">
        <v>86.1</v>
      </c>
      <c r="L30" s="930">
        <v>369.4</v>
      </c>
      <c r="M30" s="932">
        <v>18.399999999999999</v>
      </c>
      <c r="N30" s="928">
        <v>4033.2</v>
      </c>
      <c r="O30" s="932">
        <v>3503.1</v>
      </c>
      <c r="P30" s="932">
        <v>86.9</v>
      </c>
      <c r="Q30" s="932">
        <v>750.4</v>
      </c>
      <c r="R30" s="1115">
        <v>18.600000000000001</v>
      </c>
      <c r="S30" s="932">
        <v>6082</v>
      </c>
      <c r="T30" s="932">
        <v>5344</v>
      </c>
      <c r="U30" s="932">
        <v>87.9</v>
      </c>
      <c r="V30" s="932">
        <v>1118.9000000000001</v>
      </c>
      <c r="W30" s="932">
        <v>18.399999999999999</v>
      </c>
      <c r="X30" s="928">
        <v>8141.5</v>
      </c>
      <c r="Y30" s="932">
        <v>7056.7</v>
      </c>
      <c r="Z30" s="932">
        <v>86.7</v>
      </c>
      <c r="AA30" s="932">
        <v>1543.3</v>
      </c>
      <c r="AB30" s="1115">
        <v>19</v>
      </c>
      <c r="AC30" s="928">
        <v>2068.5</v>
      </c>
      <c r="AD30" s="932">
        <v>1749.2</v>
      </c>
      <c r="AE30" s="932">
        <v>84.6</v>
      </c>
      <c r="AF30" s="932">
        <v>391.4</v>
      </c>
      <c r="AG30" s="1115">
        <v>18.899999999999999</v>
      </c>
      <c r="AH30" s="928">
        <v>4175.1000000000004</v>
      </c>
      <c r="AI30" s="932">
        <v>3524.9</v>
      </c>
      <c r="AJ30" s="932">
        <v>84.4</v>
      </c>
      <c r="AK30" s="932">
        <v>780.2</v>
      </c>
      <c r="AL30" s="1115">
        <v>18.7</v>
      </c>
      <c r="AM30" s="928">
        <v>6296.3</v>
      </c>
      <c r="AN30" s="932">
        <v>5282</v>
      </c>
      <c r="AO30" s="932">
        <v>83.9</v>
      </c>
      <c r="AP30" s="932">
        <v>1169.7</v>
      </c>
      <c r="AQ30" s="1116">
        <v>18.600000000000001</v>
      </c>
      <c r="AR30" s="931">
        <v>8426.6</v>
      </c>
      <c r="AS30" s="930">
        <v>7102.1</v>
      </c>
      <c r="AT30" s="930">
        <v>84.3</v>
      </c>
      <c r="AU30" s="930">
        <v>1586.7</v>
      </c>
      <c r="AV30" s="930">
        <v>18.8</v>
      </c>
      <c r="AW30" s="1043">
        <v>2172.1</v>
      </c>
      <c r="AX30" s="930">
        <v>1797.7</v>
      </c>
      <c r="AY30" s="930">
        <v>82.8</v>
      </c>
      <c r="AZ30" s="930">
        <v>435.4</v>
      </c>
      <c r="BA30" s="1117">
        <v>20</v>
      </c>
      <c r="BB30" s="1118">
        <v>4365.8</v>
      </c>
      <c r="BC30" s="1119">
        <v>3596.9</v>
      </c>
      <c r="BD30" s="1119">
        <v>82.4</v>
      </c>
      <c r="BE30" s="932">
        <v>881.9</v>
      </c>
      <c r="BF30" s="1120">
        <v>20.2</v>
      </c>
      <c r="BG30" s="1043">
        <v>6579.4</v>
      </c>
      <c r="BH30" s="930">
        <v>5427</v>
      </c>
      <c r="BI30" s="930">
        <v>82.5</v>
      </c>
      <c r="BJ30" s="1044">
        <v>1331.1</v>
      </c>
      <c r="BK30" s="1045">
        <v>20.2</v>
      </c>
      <c r="BL30" s="1043">
        <v>8795</v>
      </c>
      <c r="BM30" s="930">
        <v>7228.9</v>
      </c>
      <c r="BN30" s="930">
        <v>82.2</v>
      </c>
      <c r="BO30" s="1044">
        <v>1839.3</v>
      </c>
      <c r="BP30" s="1045">
        <v>20.9</v>
      </c>
      <c r="BQ30" s="1043">
        <v>2230.1</v>
      </c>
      <c r="BR30" s="930">
        <v>1864.5</v>
      </c>
      <c r="BS30" s="930">
        <v>83.6</v>
      </c>
      <c r="BT30" s="1044">
        <v>476.6</v>
      </c>
      <c r="BU30" s="1045">
        <v>21.4</v>
      </c>
      <c r="BV30" s="1043">
        <v>4459</v>
      </c>
      <c r="BW30" s="930">
        <v>3688.9</v>
      </c>
      <c r="BX30" s="930">
        <v>82.7</v>
      </c>
      <c r="BY30" s="1044">
        <v>964.4</v>
      </c>
      <c r="BZ30" s="1045">
        <v>21.6</v>
      </c>
      <c r="CA30" s="1043">
        <v>6694.4</v>
      </c>
      <c r="CB30" s="930">
        <v>5563.8</v>
      </c>
      <c r="CC30" s="930">
        <v>83.1</v>
      </c>
      <c r="CD30" s="1044">
        <v>1434.6</v>
      </c>
      <c r="CE30" s="1045">
        <v>21.4</v>
      </c>
      <c r="CF30" s="1121">
        <v>8944.4</v>
      </c>
      <c r="CG30" s="932">
        <v>7528.5</v>
      </c>
      <c r="CH30" s="932">
        <v>84.2</v>
      </c>
      <c r="CI30" s="932">
        <v>1921.5</v>
      </c>
      <c r="CJ30" s="1120">
        <v>21.5</v>
      </c>
      <c r="CK30" s="1122">
        <v>2255.1</v>
      </c>
      <c r="CL30" s="1123">
        <v>1892.6</v>
      </c>
      <c r="CM30" s="1123">
        <v>83.9</v>
      </c>
      <c r="CN30" s="1123">
        <v>509.1</v>
      </c>
      <c r="CO30" s="1124">
        <v>22.6</v>
      </c>
      <c r="CP30" s="1122">
        <v>4545</v>
      </c>
      <c r="CQ30" s="1123">
        <v>3811.1</v>
      </c>
      <c r="CR30" s="1123">
        <v>83.9</v>
      </c>
      <c r="CS30" s="1123">
        <v>1027.5999999999999</v>
      </c>
      <c r="CT30" s="1124">
        <v>22.6</v>
      </c>
      <c r="CU30" s="1122">
        <v>6858.5</v>
      </c>
      <c r="CV30" s="1123">
        <v>5818.1</v>
      </c>
      <c r="CW30" s="1123">
        <v>84.8</v>
      </c>
      <c r="CX30" s="1123">
        <v>1535.5</v>
      </c>
      <c r="CY30" s="1124">
        <v>22.4</v>
      </c>
      <c r="CZ30" s="1125">
        <v>9191.2000000000007</v>
      </c>
      <c r="DA30" s="1126">
        <v>7909.3</v>
      </c>
      <c r="DB30" s="1126">
        <v>86.1</v>
      </c>
      <c r="DC30" s="1126">
        <v>2022</v>
      </c>
      <c r="DD30" s="1127">
        <v>22</v>
      </c>
      <c r="DE30" s="1122">
        <v>2334.8105059119998</v>
      </c>
      <c r="DF30" s="1123">
        <v>2021.48363973</v>
      </c>
      <c r="DG30" s="1123">
        <v>86.580201460091871</v>
      </c>
      <c r="DH30" s="1123">
        <v>483.44819991700001</v>
      </c>
      <c r="DI30" s="1124">
        <v>20.706100075053431</v>
      </c>
      <c r="DJ30" s="1125">
        <v>4704.1706352540004</v>
      </c>
      <c r="DK30" s="1126">
        <v>4020.5713395460002</v>
      </c>
      <c r="DL30" s="1126">
        <v>85.468229179762957</v>
      </c>
      <c r="DM30" s="1126">
        <v>973.81957387900002</v>
      </c>
      <c r="DN30" s="1127">
        <v>20.701195798064813</v>
      </c>
      <c r="DO30" s="1125">
        <v>7109.5852593689997</v>
      </c>
      <c r="DP30" s="1126">
        <v>6070.6999562170004</v>
      </c>
      <c r="DQ30" s="1126">
        <v>85.387539986485734</v>
      </c>
      <c r="DR30" s="1126">
        <v>1481.1301805590001</v>
      </c>
      <c r="DS30" s="1127">
        <v>20.832863332037114</v>
      </c>
      <c r="DT30" s="1125">
        <v>9577</v>
      </c>
      <c r="DU30" s="1126">
        <v>8192.6</v>
      </c>
      <c r="DV30" s="1126">
        <v>85.5</v>
      </c>
      <c r="DW30" s="1126">
        <v>2034.5</v>
      </c>
      <c r="DX30" s="1127">
        <v>21.2</v>
      </c>
      <c r="DY30" s="1122">
        <v>2498.1999999999998</v>
      </c>
      <c r="DZ30" s="1123">
        <v>2088.5</v>
      </c>
      <c r="EA30" s="1123">
        <v>83.6</v>
      </c>
      <c r="EB30" s="1123">
        <v>527.20000000000005</v>
      </c>
      <c r="EC30" s="1124">
        <v>21.1</v>
      </c>
      <c r="ED30" s="1122">
        <v>5058.0731387059996</v>
      </c>
      <c r="EE30" s="1123">
        <v>4220.3675458380003</v>
      </c>
      <c r="EF30" s="1123">
        <v>83.438246741479333</v>
      </c>
      <c r="EG30" s="1123">
        <v>1069.2295276079999</v>
      </c>
      <c r="EH30" s="1124">
        <v>21.139068144861572</v>
      </c>
      <c r="EI30" s="1122">
        <v>7659.9632634159998</v>
      </c>
      <c r="EJ30" s="1123">
        <v>6412.3791615919999</v>
      </c>
      <c r="EK30" s="1123">
        <v>83.712923170500517</v>
      </c>
      <c r="EL30" s="1123">
        <v>1580.336080801</v>
      </c>
      <c r="EM30" s="1124">
        <v>20.631118276358954</v>
      </c>
      <c r="EN30" s="1122">
        <v>10298.067300134</v>
      </c>
      <c r="EO30" s="1123">
        <v>8747.9568457309997</v>
      </c>
      <c r="EP30" s="1123">
        <v>84.947559486401587</v>
      </c>
      <c r="EQ30" s="1123">
        <v>2076.3534771089999</v>
      </c>
      <c r="ER30" s="1124">
        <v>20.162554939624272</v>
      </c>
      <c r="ES30" s="1122">
        <v>2679.8149097360001</v>
      </c>
      <c r="ET30" s="1123">
        <v>2221.2470370680003</v>
      </c>
      <c r="EU30" s="1123">
        <v>82.888076672684264</v>
      </c>
      <c r="EV30" s="1123">
        <v>497.27422453299999</v>
      </c>
      <c r="EW30" s="1124">
        <v>18.55628994100897</v>
      </c>
      <c r="EX30" s="1122">
        <v>5380.3931109819996</v>
      </c>
      <c r="EY30" s="1123">
        <v>4435.241402566</v>
      </c>
      <c r="EZ30" s="1123">
        <v>82.433407951422055</v>
      </c>
      <c r="FA30" s="1123">
        <v>1030.668672951</v>
      </c>
      <c r="FB30" s="1124">
        <v>19.156010568210842</v>
      </c>
      <c r="FC30" s="1125">
        <v>8121.5339799840003</v>
      </c>
      <c r="FD30" s="1126">
        <v>6726.6717244459996</v>
      </c>
      <c r="FE30" s="1126">
        <v>82.825137973002128</v>
      </c>
      <c r="FF30" s="1126">
        <v>1576.7497863459998</v>
      </c>
      <c r="FG30" s="1127">
        <v>19.414433162897463</v>
      </c>
      <c r="FH30" s="1125">
        <v>10888.955637970001</v>
      </c>
      <c r="FI30" s="1126">
        <v>8984.9935672299998</v>
      </c>
      <c r="FJ30" s="1126">
        <v>82.514741229169417</v>
      </c>
      <c r="FK30" s="1126">
        <v>2166.541362041</v>
      </c>
      <c r="FL30" s="1127">
        <v>19.896686459867905</v>
      </c>
      <c r="FM30" s="1122">
        <v>2760.884039088</v>
      </c>
      <c r="FN30" s="1123">
        <v>2255.9857553249999</v>
      </c>
      <c r="FO30" s="1123">
        <v>81.712441500086229</v>
      </c>
      <c r="FP30" s="1123">
        <v>601.9165117340001</v>
      </c>
      <c r="FQ30" s="1124">
        <v>21.801586130101665</v>
      </c>
      <c r="FR30" s="1122">
        <v>5577.4045064150005</v>
      </c>
      <c r="FS30" s="1123">
        <v>4559.0329857630004</v>
      </c>
      <c r="FT30" s="1123">
        <v>81.741121349891472</v>
      </c>
      <c r="FU30" s="1123">
        <v>1233.7665669599999</v>
      </c>
      <c r="FV30" s="1123">
        <v>22.120801271289366</v>
      </c>
      <c r="FW30" s="1402">
        <v>8434.6998541770008</v>
      </c>
      <c r="FX30" s="1403">
        <v>6894.8082812270004</v>
      </c>
      <c r="FY30" s="1403">
        <v>81.743374398942947</v>
      </c>
      <c r="FZ30" s="1403">
        <v>1898.303192286</v>
      </c>
      <c r="GA30" s="1403">
        <v>22.505877210863993</v>
      </c>
      <c r="GB30" s="1125">
        <v>11340.366117322999</v>
      </c>
      <c r="GC30" s="1126">
        <v>9316.1137595930013</v>
      </c>
      <c r="GD30" s="1126">
        <v>82.150026403134831</v>
      </c>
      <c r="GE30" s="1126">
        <v>2627.4370221499998</v>
      </c>
      <c r="GF30" s="1126">
        <v>23.168890624584449</v>
      </c>
      <c r="GG30" s="1402">
        <v>2955.9036815610002</v>
      </c>
      <c r="GH30" s="1403">
        <v>2387.4457572809997</v>
      </c>
      <c r="GI30" s="1403">
        <v>80.76872640248547</v>
      </c>
      <c r="GJ30" s="1403">
        <v>785.31262493500003</v>
      </c>
      <c r="GK30" s="1403">
        <v>26.567598593749842</v>
      </c>
      <c r="GL30" s="1125">
        <v>5974.0749268199997</v>
      </c>
      <c r="GM30" s="1126">
        <v>4760.8464684610008</v>
      </c>
      <c r="GN30" s="1126">
        <v>79.691776999442482</v>
      </c>
      <c r="GO30" s="1126">
        <v>1522.3474962289999</v>
      </c>
      <c r="GP30" s="1126">
        <v>25.482564495376113</v>
      </c>
      <c r="GQ30" s="1125">
        <v>9042.3587385409992</v>
      </c>
      <c r="GR30" s="1126">
        <v>7245.7942175600001</v>
      </c>
      <c r="GS30" s="1126">
        <v>80.131682750834116</v>
      </c>
      <c r="GT30" s="1126">
        <v>2332.1174387460001</v>
      </c>
      <c r="GU30" s="1126">
        <v>25.791029820636062</v>
      </c>
      <c r="GV30" s="1402">
        <v>12148.992223829</v>
      </c>
      <c r="GW30" s="1403">
        <v>9786.293436633001</v>
      </c>
      <c r="GX30" s="1403">
        <v>80.55230636692805</v>
      </c>
      <c r="GY30" s="1403">
        <v>3217.5987948319998</v>
      </c>
      <c r="GZ30" s="1403">
        <v>26.484491351644873</v>
      </c>
      <c r="HA30" s="1402">
        <v>3135.9342520800001</v>
      </c>
      <c r="HB30" s="1403">
        <v>2529.8040035980002</v>
      </c>
      <c r="HC30" s="1403">
        <v>80.671461843309814</v>
      </c>
      <c r="HD30" s="1403">
        <v>809.53998626599991</v>
      </c>
      <c r="HE30" s="1403">
        <v>25.9</v>
      </c>
      <c r="HF30" s="1402">
        <v>6361.6683407650007</v>
      </c>
      <c r="HG30" s="1403">
        <v>5106.6926599039998</v>
      </c>
      <c r="HH30" s="1403">
        <v>80.272852754375307</v>
      </c>
      <c r="HI30" s="1403">
        <v>1649.795753157</v>
      </c>
      <c r="HJ30" s="1403">
        <v>25.933382012156414</v>
      </c>
      <c r="HK30" s="1402">
        <v>9635.0312616579995</v>
      </c>
      <c r="HL30" s="1403">
        <v>7857.9045810719999</v>
      </c>
      <c r="HM30" s="1403">
        <v>81.555569127648155</v>
      </c>
      <c r="HN30" s="1403">
        <v>2479.3522571670001</v>
      </c>
      <c r="HO30" s="1403">
        <v>25.732685134436732</v>
      </c>
      <c r="HP30" s="1402">
        <v>12923.175177395999</v>
      </c>
      <c r="HQ30" s="1403">
        <v>10698.696083069999</v>
      </c>
      <c r="HR30" s="1403">
        <v>82.786899784374583</v>
      </c>
      <c r="HS30" s="1403">
        <v>3251.193495382</v>
      </c>
      <c r="HT30" s="1403">
        <v>25.157853629258859</v>
      </c>
      <c r="HU30" s="1402">
        <v>3363.3003061650002</v>
      </c>
      <c r="HV30" s="1403">
        <v>2794.1414728689992</v>
      </c>
      <c r="HW30" s="1403">
        <v>83.077370990252618</v>
      </c>
      <c r="HX30" s="1403">
        <v>806.163837844</v>
      </c>
      <c r="HY30" s="1403">
        <v>23.969427778015682</v>
      </c>
      <c r="HZ30" s="1128">
        <v>6822.2296158560002</v>
      </c>
      <c r="IA30" s="1129">
        <v>5627.8232303139994</v>
      </c>
      <c r="IB30" s="1129">
        <v>82.492433518127257</v>
      </c>
      <c r="IC30" s="1129">
        <v>1680.28881269</v>
      </c>
      <c r="ID30" s="1129">
        <v>24.629613884363089</v>
      </c>
      <c r="IE30" s="1208"/>
      <c r="IF30" s="1208"/>
      <c r="IG30" s="1208"/>
      <c r="IH30" s="1208"/>
      <c r="II30" s="1208"/>
    </row>
    <row r="31" spans="2:243" ht="19.5" customHeight="1">
      <c r="B31" s="245"/>
      <c r="C31" s="235"/>
      <c r="D31" s="235"/>
      <c r="E31" s="283"/>
      <c r="F31" s="56"/>
      <c r="H31" s="892" t="s">
        <v>656</v>
      </c>
      <c r="I31" s="837"/>
      <c r="J31" s="837"/>
      <c r="K31" s="837"/>
      <c r="L31" s="837"/>
      <c r="M31" s="837"/>
      <c r="N31" s="837"/>
      <c r="O31" s="837"/>
      <c r="P31" s="837"/>
      <c r="Q31" s="837"/>
      <c r="R31" s="837"/>
      <c r="S31" s="837"/>
      <c r="T31" s="837"/>
      <c r="U31" s="837"/>
      <c r="V31" s="837"/>
      <c r="W31" s="837"/>
      <c r="X31" s="837"/>
      <c r="Y31" s="837"/>
      <c r="Z31" s="837"/>
      <c r="AA31" s="837"/>
      <c r="AB31" s="837"/>
      <c r="AC31" s="837"/>
      <c r="AD31" s="837"/>
      <c r="AE31" s="837"/>
      <c r="AF31" s="837"/>
      <c r="AG31" s="837"/>
      <c r="AH31" s="837"/>
      <c r="AI31" s="837"/>
      <c r="AJ31" s="837"/>
      <c r="AK31" s="837"/>
      <c r="AL31" s="837"/>
      <c r="AM31" s="837"/>
      <c r="AN31" s="837"/>
      <c r="AO31" s="837"/>
      <c r="AP31" s="837"/>
      <c r="AQ31" s="837"/>
      <c r="AR31" s="837"/>
      <c r="AS31" s="837"/>
      <c r="AT31" s="837"/>
      <c r="AU31" s="837"/>
      <c r="AV31" s="837"/>
      <c r="AW31" s="837"/>
      <c r="AX31" s="837"/>
      <c r="AY31" s="837"/>
      <c r="AZ31" s="837"/>
      <c r="BA31" s="837"/>
      <c r="BB31" s="837"/>
      <c r="BC31" s="837"/>
      <c r="BD31" s="837"/>
      <c r="BE31" s="837"/>
      <c r="BF31" s="837"/>
      <c r="BG31" s="837"/>
      <c r="BH31" s="837"/>
      <c r="BI31" s="837"/>
      <c r="BJ31" s="837"/>
      <c r="BK31" s="837"/>
      <c r="BL31" s="837"/>
      <c r="BM31" s="837"/>
      <c r="BN31" s="837"/>
      <c r="BO31" s="837"/>
      <c r="BP31" s="837"/>
      <c r="BQ31" s="837"/>
      <c r="BR31" s="837"/>
      <c r="BS31" s="837"/>
      <c r="BT31" s="837"/>
      <c r="BU31" s="837"/>
      <c r="BV31" s="837"/>
      <c r="BW31" s="837"/>
      <c r="BX31" s="837"/>
      <c r="BY31" s="837"/>
      <c r="BZ31" s="837"/>
      <c r="CA31" s="837"/>
      <c r="CB31" s="837"/>
      <c r="CC31" s="837"/>
      <c r="CD31" s="837"/>
      <c r="CE31" s="837"/>
      <c r="CF31" s="837"/>
      <c r="CG31" s="837"/>
      <c r="CH31" s="837"/>
      <c r="CI31" s="837"/>
      <c r="CJ31" s="837"/>
      <c r="CK31" s="837"/>
      <c r="CL31" s="837"/>
      <c r="CM31" s="837"/>
      <c r="CN31" s="837"/>
      <c r="CO31" s="837"/>
      <c r="CP31" s="837"/>
      <c r="CQ31" s="837"/>
      <c r="CR31" s="837"/>
      <c r="CS31" s="837"/>
      <c r="CT31" s="837"/>
      <c r="CU31" s="837"/>
      <c r="CV31" s="837"/>
      <c r="CW31" s="837"/>
      <c r="CX31" s="837"/>
      <c r="CY31" s="837"/>
      <c r="CZ31" s="838"/>
      <c r="DA31" s="838"/>
      <c r="DB31" s="838"/>
      <c r="DC31" s="838"/>
      <c r="DD31" s="838"/>
      <c r="DE31" s="837"/>
      <c r="DF31" s="837"/>
      <c r="DG31" s="837"/>
      <c r="DH31" s="837"/>
      <c r="DI31" s="837"/>
      <c r="DJ31" s="837"/>
      <c r="DK31" s="837"/>
      <c r="DL31" s="837"/>
      <c r="DM31" s="837"/>
      <c r="DN31" s="837"/>
      <c r="DO31" s="838"/>
      <c r="DP31" s="838"/>
      <c r="DQ31" s="838"/>
      <c r="DR31" s="838"/>
      <c r="DS31" s="838"/>
      <c r="DT31" s="837"/>
      <c r="DU31" s="837"/>
      <c r="DV31" s="837"/>
      <c r="DW31" s="837"/>
      <c r="DX31" s="837"/>
      <c r="DY31" s="837"/>
      <c r="DZ31" s="837"/>
      <c r="EA31" s="837"/>
      <c r="EB31" s="1130"/>
      <c r="EC31" s="837"/>
      <c r="ED31" s="837"/>
      <c r="EE31" s="837"/>
      <c r="EF31" s="837"/>
      <c r="EG31" s="1130"/>
      <c r="EH31" s="1130"/>
      <c r="EI31" s="837"/>
      <c r="EJ31" s="837"/>
      <c r="EK31" s="837"/>
      <c r="EL31" s="837"/>
      <c r="EM31" s="837"/>
      <c r="EN31" s="837"/>
      <c r="EO31" s="837"/>
      <c r="EP31" s="837"/>
      <c r="EQ31" s="837"/>
      <c r="ER31" s="837"/>
      <c r="ES31" s="837"/>
      <c r="ET31" s="837"/>
      <c r="EU31" s="837"/>
      <c r="EV31" s="837"/>
      <c r="EW31" s="837"/>
      <c r="EX31" s="837"/>
      <c r="EY31" s="837"/>
      <c r="EZ31" s="837"/>
      <c r="FA31" s="837"/>
      <c r="FB31" s="837"/>
      <c r="FC31" s="837"/>
      <c r="FD31" s="837"/>
      <c r="FE31" s="837"/>
      <c r="FF31" s="837"/>
      <c r="FG31" s="837"/>
      <c r="FH31" s="837"/>
      <c r="FI31" s="837"/>
      <c r="FJ31" s="837"/>
      <c r="FK31" s="837"/>
      <c r="FL31" s="837"/>
      <c r="FM31" s="837"/>
      <c r="FN31" s="837"/>
      <c r="FO31" s="837"/>
      <c r="FP31" s="837"/>
      <c r="FQ31" s="837"/>
      <c r="FR31" s="837"/>
      <c r="FS31" s="837"/>
      <c r="FT31" s="837"/>
      <c r="FU31" s="837"/>
      <c r="FV31" s="837"/>
      <c r="FW31" s="837"/>
      <c r="FX31" s="837"/>
      <c r="FY31" s="837"/>
      <c r="FZ31" s="837"/>
      <c r="GA31" s="837"/>
      <c r="GB31" s="837"/>
      <c r="GC31" s="837"/>
      <c r="GD31" s="837"/>
      <c r="GE31" s="837"/>
      <c r="GF31" s="837"/>
      <c r="GG31" s="1498"/>
      <c r="GH31" s="1498"/>
      <c r="GI31" s="1498"/>
      <c r="GJ31" s="1498"/>
      <c r="GK31" s="1498"/>
      <c r="GL31" s="837"/>
      <c r="GM31" s="837"/>
      <c r="GN31" s="837"/>
      <c r="GO31" s="837"/>
      <c r="GP31" s="837"/>
      <c r="GQ31" s="837"/>
      <c r="GR31" s="837"/>
      <c r="GS31" s="837"/>
      <c r="GT31" s="837"/>
      <c r="GU31" s="837"/>
      <c r="GV31" s="837"/>
      <c r="GW31" s="837"/>
      <c r="GX31" s="837"/>
      <c r="GY31" s="837"/>
      <c r="GZ31" s="837"/>
      <c r="HA31" s="837"/>
      <c r="HB31" s="837"/>
      <c r="HC31" s="837"/>
      <c r="HD31" s="837"/>
      <c r="HE31" s="837"/>
      <c r="HF31" s="837"/>
      <c r="HG31" s="837"/>
      <c r="HH31" s="837"/>
      <c r="HI31" s="837"/>
      <c r="HJ31" s="837"/>
      <c r="HK31" s="837"/>
      <c r="HL31" s="837"/>
      <c r="HM31" s="837"/>
      <c r="HN31" s="837"/>
      <c r="HO31" s="837"/>
      <c r="HP31" s="837"/>
      <c r="HQ31" s="837"/>
      <c r="HR31" s="837"/>
      <c r="HS31" s="837"/>
      <c r="HT31" s="837"/>
      <c r="HU31" s="1498"/>
      <c r="HV31" s="1498"/>
      <c r="HW31" s="1498"/>
      <c r="HX31" s="1498"/>
      <c r="HY31" s="1498"/>
      <c r="HZ31" s="837"/>
      <c r="IA31" s="837"/>
      <c r="IB31" s="837"/>
      <c r="IC31" s="837"/>
      <c r="ID31" s="837"/>
    </row>
    <row r="32" spans="2:243" ht="19.5" customHeight="1">
      <c r="B32" s="245"/>
      <c r="C32" s="1875" t="s">
        <v>32</v>
      </c>
      <c r="D32" s="1875"/>
      <c r="E32" s="1890"/>
      <c r="H32" s="625"/>
      <c r="I32" s="625"/>
      <c r="J32" s="941"/>
      <c r="K32" s="941"/>
      <c r="L32" s="941"/>
      <c r="M32" s="941"/>
      <c r="N32" s="941"/>
      <c r="O32" s="941"/>
      <c r="P32" s="941"/>
      <c r="Q32" s="941"/>
      <c r="R32" s="941"/>
      <c r="S32" s="942"/>
      <c r="T32" s="941"/>
      <c r="U32" s="941"/>
      <c r="V32" s="941"/>
      <c r="W32" s="941"/>
      <c r="X32" s="945"/>
      <c r="Y32" s="945"/>
      <c r="Z32" s="945"/>
      <c r="AA32" s="945"/>
      <c r="AB32" s="945"/>
      <c r="AC32" s="945"/>
      <c r="AD32" s="945"/>
      <c r="AE32" s="945"/>
      <c r="AF32" s="945"/>
      <c r="AG32" s="945"/>
      <c r="AH32" s="945"/>
      <c r="AI32" s="945"/>
      <c r="AJ32" s="945"/>
      <c r="AK32" s="945"/>
      <c r="AL32" s="945"/>
      <c r="AM32" s="945"/>
      <c r="AN32" s="945"/>
      <c r="AO32" s="945"/>
      <c r="AP32" s="945"/>
      <c r="AQ32" s="938"/>
      <c r="AR32" s="938"/>
      <c r="AS32" s="938"/>
      <c r="AT32" s="938"/>
      <c r="AU32" s="938"/>
      <c r="AV32" s="938"/>
      <c r="AW32" s="938"/>
      <c r="AX32" s="938"/>
      <c r="AY32" s="938"/>
      <c r="AZ32" s="938"/>
      <c r="BA32" s="938"/>
      <c r="BB32" s="938"/>
      <c r="BC32" s="938"/>
      <c r="BD32" s="938"/>
      <c r="BE32" s="943"/>
      <c r="BF32" s="943"/>
      <c r="BG32" s="943"/>
      <c r="BH32" s="943"/>
      <c r="BI32" s="943"/>
      <c r="BJ32" s="943"/>
      <c r="BK32" s="943"/>
      <c r="BL32" s="943"/>
      <c r="BM32" s="943"/>
      <c r="BN32" s="943"/>
      <c r="BO32" s="943"/>
      <c r="BP32" s="943"/>
      <c r="BQ32" s="938"/>
      <c r="BR32" s="938"/>
      <c r="BS32" s="938"/>
      <c r="BT32" s="943"/>
      <c r="BU32" s="943"/>
      <c r="BV32" s="943"/>
      <c r="BW32" s="943"/>
      <c r="BX32" s="943"/>
      <c r="BY32" s="943"/>
      <c r="BZ32" s="943"/>
      <c r="CA32" s="943"/>
      <c r="CB32" s="943"/>
      <c r="CC32" s="943"/>
      <c r="CD32" s="943"/>
      <c r="CE32" s="943"/>
      <c r="CF32" s="943"/>
      <c r="CG32" s="943"/>
      <c r="CH32" s="943"/>
      <c r="CI32" s="943"/>
      <c r="CJ32" s="943"/>
      <c r="CK32" s="943"/>
      <c r="CL32" s="943"/>
      <c r="CM32" s="943"/>
      <c r="CN32" s="943"/>
      <c r="CO32" s="943"/>
      <c r="CP32" s="943"/>
      <c r="CQ32" s="943"/>
      <c r="CR32" s="943"/>
      <c r="CS32" s="943"/>
      <c r="CT32" s="943"/>
      <c r="CU32" s="943"/>
      <c r="CV32" s="943"/>
      <c r="CW32" s="943"/>
      <c r="CX32" s="943"/>
      <c r="CY32" s="943"/>
      <c r="CZ32" s="943"/>
      <c r="DA32" s="943"/>
      <c r="DB32" s="943"/>
      <c r="DC32" s="943"/>
      <c r="DD32" s="943"/>
      <c r="DE32" s="943"/>
      <c r="DF32" s="943"/>
      <c r="DG32" s="943"/>
      <c r="DH32" s="943"/>
      <c r="DI32" s="943"/>
      <c r="DJ32" s="943"/>
      <c r="DK32" s="943"/>
      <c r="DL32" s="943"/>
      <c r="DM32" s="943"/>
      <c r="DN32" s="943"/>
      <c r="DO32" s="943"/>
      <c r="DP32" s="943"/>
      <c r="DQ32" s="943"/>
      <c r="DR32" s="939"/>
      <c r="DS32" s="939"/>
      <c r="DT32" s="939"/>
      <c r="DU32" s="939"/>
      <c r="DV32" s="939"/>
      <c r="DW32" s="939"/>
      <c r="DX32" s="939"/>
      <c r="DY32" s="939"/>
      <c r="DZ32" s="939"/>
      <c r="EA32" s="939"/>
      <c r="EB32" s="939"/>
      <c r="EC32" s="939"/>
      <c r="ED32" s="939"/>
      <c r="EE32" s="939"/>
      <c r="EF32" s="939"/>
      <c r="EG32" s="939"/>
      <c r="EH32" s="939"/>
      <c r="EI32" s="939"/>
      <c r="EJ32" s="939"/>
      <c r="EK32" s="939"/>
      <c r="EL32" s="939"/>
      <c r="EM32" s="939"/>
      <c r="EN32" s="939"/>
      <c r="EO32" s="939"/>
      <c r="EP32" s="939"/>
      <c r="EQ32" s="939"/>
      <c r="ER32" s="939"/>
      <c r="ES32" s="939"/>
      <c r="ET32" s="939"/>
      <c r="EU32" s="939"/>
      <c r="EV32" s="939"/>
      <c r="EW32" s="939"/>
      <c r="EX32" s="939"/>
      <c r="EY32" s="939"/>
      <c r="EZ32" s="939"/>
      <c r="FA32" s="939"/>
      <c r="FB32" s="939"/>
      <c r="FC32" s="939"/>
      <c r="FD32" s="939"/>
      <c r="FE32" s="939"/>
      <c r="FF32" s="939"/>
      <c r="FG32" s="939"/>
      <c r="FH32" s="939"/>
      <c r="FI32" s="939"/>
      <c r="FJ32" s="939"/>
      <c r="FK32" s="939"/>
      <c r="FL32" s="939"/>
      <c r="FM32" s="939"/>
      <c r="FN32" s="939"/>
      <c r="FO32" s="939"/>
      <c r="FP32" s="939"/>
      <c r="FQ32" s="939"/>
      <c r="FR32" s="939"/>
      <c r="FS32" s="939"/>
      <c r="FT32" s="939"/>
      <c r="FU32" s="939"/>
      <c r="FV32" s="939"/>
      <c r="FW32" s="939"/>
      <c r="FX32" s="939"/>
      <c r="FY32" s="939"/>
      <c r="FZ32" s="939"/>
      <c r="GA32" s="939"/>
      <c r="GB32" s="939"/>
      <c r="GC32" s="939"/>
      <c r="GD32" s="939"/>
      <c r="GE32" s="939"/>
      <c r="GF32" s="939"/>
      <c r="GG32" s="939"/>
      <c r="GH32" s="939"/>
      <c r="GI32" s="939"/>
      <c r="GJ32" s="939"/>
      <c r="GK32" s="939"/>
      <c r="GL32" s="939"/>
      <c r="GM32" s="939"/>
      <c r="GN32" s="939"/>
      <c r="GO32" s="939"/>
      <c r="GP32" s="939"/>
      <c r="GQ32" s="939"/>
      <c r="GR32" s="939"/>
      <c r="GS32" s="939"/>
      <c r="GT32" s="939"/>
      <c r="GU32" s="939"/>
      <c r="GV32" s="939"/>
      <c r="GW32" s="939"/>
      <c r="GX32" s="939"/>
      <c r="GY32" s="939"/>
      <c r="GZ32" s="939"/>
      <c r="HA32" s="939"/>
      <c r="HB32" s="939"/>
      <c r="HC32" s="939"/>
      <c r="HD32" s="939"/>
      <c r="HE32" s="939"/>
      <c r="HF32" s="939"/>
      <c r="HG32" s="939"/>
      <c r="HH32" s="939"/>
      <c r="HI32" s="939"/>
      <c r="HJ32" s="939"/>
      <c r="HK32" s="939"/>
      <c r="HL32" s="939"/>
      <c r="HM32" s="939"/>
      <c r="HN32" s="939"/>
      <c r="HO32" s="939"/>
      <c r="HP32" s="939"/>
      <c r="HQ32" s="939"/>
      <c r="HR32" s="939"/>
      <c r="HS32" s="939"/>
      <c r="HT32" s="939"/>
      <c r="HU32" s="939"/>
      <c r="HV32" s="939"/>
      <c r="HW32" s="939"/>
      <c r="HX32" s="939"/>
      <c r="HY32" s="939"/>
      <c r="HZ32" s="939"/>
      <c r="IA32" s="939"/>
      <c r="IB32" s="939"/>
      <c r="IC32" s="939"/>
      <c r="ID32" s="939"/>
    </row>
    <row r="33" spans="1:238" ht="19.5" customHeight="1" thickBot="1">
      <c r="B33" s="296"/>
      <c r="C33" s="297"/>
      <c r="D33" s="297"/>
      <c r="E33" s="298"/>
      <c r="H33" s="415"/>
      <c r="I33" s="945"/>
      <c r="J33" s="945"/>
      <c r="K33" s="945"/>
      <c r="L33" s="945"/>
      <c r="M33" s="946"/>
      <c r="N33" s="946"/>
      <c r="O33" s="938"/>
      <c r="P33" s="938"/>
      <c r="Q33" s="945"/>
      <c r="R33" s="945"/>
      <c r="S33" s="945"/>
      <c r="T33" s="945"/>
      <c r="U33" s="945"/>
      <c r="V33" s="945"/>
      <c r="W33" s="945"/>
      <c r="X33" s="945"/>
      <c r="Y33" s="945"/>
      <c r="Z33" s="945"/>
      <c r="AA33" s="945"/>
      <c r="AB33" s="945"/>
      <c r="AC33" s="945"/>
      <c r="AD33" s="945"/>
      <c r="AE33" s="945"/>
      <c r="AF33" s="945"/>
      <c r="AG33" s="945"/>
      <c r="AH33" s="945"/>
      <c r="AI33" s="945"/>
      <c r="AJ33" s="945"/>
      <c r="AK33" s="945"/>
      <c r="AL33" s="945"/>
      <c r="AM33" s="945"/>
      <c r="AN33" s="945"/>
      <c r="AO33" s="945"/>
      <c r="AP33" s="945"/>
      <c r="AQ33" s="938"/>
      <c r="AR33" s="938"/>
      <c r="AS33" s="938"/>
      <c r="AT33" s="938"/>
      <c r="AU33" s="938"/>
      <c r="AV33" s="938"/>
      <c r="AW33" s="938"/>
      <c r="AX33" s="938"/>
      <c r="AY33" s="938"/>
      <c r="AZ33" s="938"/>
      <c r="BA33" s="938"/>
      <c r="BB33" s="938"/>
      <c r="BC33" s="938"/>
      <c r="BD33" s="938"/>
      <c r="BE33" s="943"/>
      <c r="BF33" s="943"/>
      <c r="BG33" s="943"/>
      <c r="BH33" s="943"/>
      <c r="BI33" s="943"/>
      <c r="BJ33" s="943"/>
      <c r="BK33" s="943"/>
      <c r="BL33" s="943"/>
      <c r="BM33" s="943"/>
      <c r="BN33" s="943"/>
      <c r="BO33" s="943"/>
      <c r="BP33" s="943"/>
      <c r="BQ33" s="938"/>
      <c r="BR33" s="938"/>
      <c r="BS33" s="938"/>
      <c r="BT33" s="943"/>
      <c r="BU33" s="943"/>
      <c r="BV33" s="943"/>
      <c r="BW33" s="943"/>
      <c r="BX33" s="943"/>
      <c r="BY33" s="943"/>
      <c r="BZ33" s="943"/>
      <c r="CA33" s="943"/>
      <c r="CB33" s="943"/>
      <c r="CC33" s="943"/>
      <c r="CD33" s="943"/>
      <c r="CE33" s="943"/>
      <c r="CF33" s="943"/>
      <c r="CG33" s="943"/>
      <c r="CH33" s="943"/>
      <c r="CI33" s="943"/>
      <c r="CJ33" s="943"/>
      <c r="CK33" s="943"/>
      <c r="CL33" s="943"/>
      <c r="CM33" s="943"/>
      <c r="CN33" s="943"/>
      <c r="CO33" s="943"/>
      <c r="CP33" s="943"/>
      <c r="CQ33" s="943"/>
      <c r="CR33" s="943"/>
      <c r="CS33" s="943"/>
      <c r="CT33" s="943"/>
      <c r="CU33" s="943"/>
      <c r="CV33" s="943"/>
      <c r="CW33" s="943"/>
      <c r="CX33" s="943"/>
      <c r="CY33" s="943"/>
      <c r="CZ33" s="943"/>
      <c r="DA33" s="943"/>
      <c r="DB33" s="943"/>
      <c r="DC33" s="943"/>
      <c r="DD33" s="943"/>
      <c r="DE33" s="943"/>
      <c r="DF33" s="943"/>
      <c r="DG33" s="943"/>
      <c r="DH33" s="943"/>
      <c r="DI33" s="943"/>
      <c r="DJ33" s="943"/>
      <c r="DK33" s="943"/>
      <c r="DL33" s="943"/>
      <c r="DM33" s="943"/>
      <c r="DN33" s="943"/>
      <c r="DO33" s="943"/>
      <c r="DP33" s="943"/>
      <c r="DQ33" s="943"/>
      <c r="DR33" s="939"/>
      <c r="DS33" s="939"/>
      <c r="DT33" s="939"/>
      <c r="DU33" s="939"/>
      <c r="DV33" s="939"/>
      <c r="DW33" s="939"/>
      <c r="DX33" s="939"/>
      <c r="DY33" s="939"/>
      <c r="DZ33" s="939"/>
      <c r="EA33" s="939"/>
      <c r="EB33" s="939"/>
      <c r="EC33" s="939"/>
      <c r="ED33" s="939"/>
      <c r="EE33" s="939"/>
      <c r="EF33" s="939"/>
      <c r="EG33" s="939"/>
      <c r="EH33" s="939"/>
      <c r="EI33" s="939"/>
      <c r="EJ33" s="939"/>
      <c r="EK33" s="939"/>
      <c r="EL33" s="939"/>
      <c r="EM33" s="939"/>
      <c r="EN33" s="939"/>
      <c r="EO33" s="939"/>
      <c r="EP33" s="939"/>
      <c r="EQ33" s="939"/>
      <c r="ER33" s="939"/>
      <c r="ES33" s="939"/>
      <c r="ET33" s="939"/>
      <c r="EU33" s="939"/>
      <c r="EV33" s="939"/>
      <c r="EW33" s="939"/>
      <c r="EX33" s="939"/>
      <c r="EY33" s="939"/>
      <c r="EZ33" s="939"/>
      <c r="FA33" s="939"/>
      <c r="FB33" s="939"/>
      <c r="FC33" s="939"/>
      <c r="FD33" s="939"/>
      <c r="FE33" s="939"/>
      <c r="FF33" s="939"/>
      <c r="FG33" s="939"/>
      <c r="FH33" s="939"/>
      <c r="FI33" s="939"/>
      <c r="FJ33" s="939"/>
      <c r="FK33" s="939"/>
      <c r="FL33" s="939"/>
      <c r="FM33" s="939"/>
      <c r="FN33" s="939"/>
      <c r="FO33" s="939"/>
      <c r="FP33" s="939"/>
      <c r="FQ33" s="939"/>
      <c r="FR33" s="939"/>
      <c r="FS33" s="939"/>
      <c r="FT33" s="939"/>
      <c r="FU33" s="939"/>
      <c r="FV33" s="939"/>
      <c r="FW33" s="939"/>
      <c r="FX33" s="939"/>
      <c r="FY33" s="939"/>
      <c r="FZ33" s="939"/>
      <c r="GA33" s="939"/>
      <c r="GB33" s="939"/>
      <c r="GC33" s="939"/>
      <c r="GD33" s="939"/>
      <c r="GE33" s="939"/>
      <c r="GF33" s="939"/>
      <c r="GG33" s="939"/>
      <c r="GH33" s="939"/>
      <c r="GI33" s="939"/>
      <c r="GJ33" s="939"/>
      <c r="GK33" s="939"/>
      <c r="GL33" s="939"/>
      <c r="GM33" s="939"/>
      <c r="GN33" s="939"/>
      <c r="GO33" s="939"/>
      <c r="GP33" s="939"/>
      <c r="GQ33" s="939"/>
      <c r="GR33" s="939"/>
      <c r="GS33" s="939"/>
      <c r="GT33" s="939"/>
      <c r="GU33" s="939"/>
      <c r="GV33" s="939"/>
      <c r="GW33" s="939"/>
      <c r="GX33" s="939"/>
      <c r="GY33" s="939"/>
      <c r="GZ33" s="939"/>
      <c r="HA33" s="939"/>
      <c r="HB33" s="939"/>
      <c r="HC33" s="939"/>
      <c r="HD33" s="939"/>
      <c r="HE33" s="939"/>
      <c r="HF33" s="939"/>
      <c r="HG33" s="939"/>
      <c r="HH33" s="939"/>
      <c r="HI33" s="939"/>
      <c r="HJ33" s="939"/>
      <c r="HK33" s="939"/>
      <c r="HL33" s="939"/>
      <c r="HM33" s="939"/>
      <c r="HN33" s="939"/>
      <c r="HO33" s="939"/>
      <c r="HP33" s="939"/>
      <c r="HQ33" s="939"/>
      <c r="HR33" s="939"/>
      <c r="HS33" s="939"/>
      <c r="HT33" s="939"/>
      <c r="HU33" s="939"/>
      <c r="HV33" s="939"/>
      <c r="HW33" s="939"/>
      <c r="HX33" s="939"/>
      <c r="HY33" s="939"/>
      <c r="HZ33" s="939"/>
      <c r="IA33" s="939"/>
      <c r="IB33" s="939"/>
      <c r="IC33" s="939"/>
      <c r="ID33" s="939"/>
    </row>
    <row r="34" spans="1:238" ht="19.5" customHeight="1" thickTop="1">
      <c r="H34" s="415"/>
      <c r="I34" s="945"/>
      <c r="J34" s="945"/>
      <c r="K34" s="945"/>
      <c r="L34" s="945"/>
      <c r="M34" s="946"/>
      <c r="N34" s="946"/>
      <c r="O34" s="938"/>
      <c r="P34" s="938"/>
      <c r="Q34" s="945"/>
      <c r="R34" s="945"/>
      <c r="S34" s="945"/>
      <c r="T34" s="945"/>
      <c r="U34" s="945"/>
      <c r="V34" s="945"/>
      <c r="W34" s="945"/>
      <c r="X34" s="945"/>
      <c r="Y34" s="945"/>
      <c r="Z34" s="945"/>
      <c r="AA34" s="945"/>
      <c r="AB34" s="945"/>
      <c r="AC34" s="945"/>
      <c r="AD34" s="945"/>
      <c r="AE34" s="945"/>
      <c r="AF34" s="945"/>
      <c r="AG34" s="945"/>
      <c r="AH34" s="945"/>
      <c r="AI34" s="945"/>
      <c r="AJ34" s="945"/>
      <c r="AK34" s="945"/>
      <c r="AL34" s="945"/>
      <c r="AM34" s="945"/>
      <c r="AN34" s="945"/>
      <c r="AO34" s="945"/>
      <c r="AP34" s="945"/>
      <c r="AQ34" s="938"/>
      <c r="AR34" s="938"/>
      <c r="AS34" s="938"/>
      <c r="AT34" s="938"/>
      <c r="AU34" s="938"/>
      <c r="AV34" s="938"/>
      <c r="AW34" s="938"/>
      <c r="AX34" s="938"/>
      <c r="AY34" s="938"/>
      <c r="AZ34" s="938"/>
      <c r="BA34" s="938"/>
      <c r="BB34" s="938"/>
      <c r="BC34" s="938"/>
      <c r="BD34" s="938"/>
      <c r="BE34" s="943"/>
      <c r="BF34" s="943"/>
      <c r="BG34" s="943"/>
      <c r="BH34" s="943"/>
      <c r="BI34" s="943"/>
      <c r="BJ34" s="943"/>
      <c r="BK34" s="943"/>
      <c r="BL34" s="943"/>
      <c r="BM34" s="943"/>
      <c r="BN34" s="943"/>
      <c r="BO34" s="943"/>
      <c r="BP34" s="943"/>
      <c r="BQ34" s="938"/>
      <c r="BR34" s="938"/>
      <c r="BS34" s="938"/>
      <c r="BT34" s="943"/>
      <c r="BU34" s="943"/>
      <c r="BV34" s="943"/>
      <c r="BW34" s="943"/>
      <c r="BX34" s="943"/>
      <c r="BY34" s="943"/>
      <c r="BZ34" s="943"/>
      <c r="CA34" s="943"/>
      <c r="CB34" s="943"/>
      <c r="CC34" s="943"/>
      <c r="CD34" s="943"/>
      <c r="CE34" s="943"/>
      <c r="CF34" s="943"/>
      <c r="CG34" s="943"/>
      <c r="CH34" s="943"/>
      <c r="CI34" s="943"/>
      <c r="CJ34" s="943"/>
      <c r="CK34" s="943"/>
      <c r="CL34" s="943"/>
      <c r="CM34" s="943"/>
      <c r="CN34" s="943"/>
      <c r="CO34" s="943"/>
      <c r="CP34" s="943"/>
      <c r="CQ34" s="943"/>
      <c r="CR34" s="943"/>
      <c r="CS34" s="943"/>
      <c r="CT34" s="943"/>
      <c r="CU34" s="943"/>
      <c r="CV34" s="943"/>
      <c r="CW34" s="943"/>
      <c r="CX34" s="943"/>
      <c r="CY34" s="943"/>
      <c r="CZ34" s="943"/>
      <c r="DA34" s="943"/>
      <c r="DB34" s="943"/>
      <c r="DC34" s="943"/>
      <c r="DD34" s="943"/>
      <c r="DE34" s="943"/>
      <c r="DF34" s="943"/>
      <c r="DG34" s="943"/>
      <c r="DH34" s="943"/>
      <c r="DI34" s="943"/>
      <c r="DJ34" s="943"/>
      <c r="DK34" s="943"/>
      <c r="DL34" s="943"/>
      <c r="DM34" s="943"/>
      <c r="DN34" s="943"/>
      <c r="DO34" s="943"/>
      <c r="DP34" s="943"/>
      <c r="DQ34" s="943"/>
      <c r="DR34" s="939"/>
      <c r="DS34" s="939"/>
      <c r="DT34" s="939"/>
      <c r="DU34" s="939"/>
      <c r="DV34" s="939"/>
      <c r="DW34" s="939"/>
      <c r="DX34" s="939"/>
      <c r="DY34" s="939"/>
      <c r="DZ34" s="939"/>
      <c r="EA34" s="939"/>
      <c r="EB34" s="939"/>
      <c r="EC34" s="939"/>
      <c r="ED34" s="939"/>
      <c r="EE34" s="939"/>
      <c r="EF34" s="939"/>
      <c r="EG34" s="939"/>
      <c r="EH34" s="939"/>
      <c r="EI34" s="939"/>
      <c r="EJ34" s="939"/>
      <c r="EK34" s="939"/>
      <c r="EL34" s="939"/>
      <c r="EM34" s="939"/>
      <c r="EN34" s="939"/>
      <c r="EO34" s="939"/>
      <c r="EP34" s="939"/>
      <c r="EQ34" s="939"/>
      <c r="ER34" s="939"/>
      <c r="ES34" s="939"/>
      <c r="ET34" s="939"/>
      <c r="EU34" s="939"/>
      <c r="EV34" s="939"/>
      <c r="EW34" s="939"/>
      <c r="EX34" s="939"/>
      <c r="EY34" s="939"/>
      <c r="EZ34" s="939"/>
      <c r="FA34" s="939"/>
      <c r="FB34" s="939"/>
      <c r="FC34" s="939"/>
      <c r="FD34" s="939"/>
      <c r="FE34" s="939"/>
      <c r="FF34" s="939"/>
      <c r="FG34" s="939"/>
      <c r="FH34" s="939"/>
      <c r="FI34" s="939"/>
      <c r="FJ34" s="939"/>
      <c r="FK34" s="939"/>
      <c r="FL34" s="939"/>
      <c r="FM34" s="939"/>
      <c r="FN34" s="939"/>
      <c r="FO34" s="939"/>
      <c r="FP34" s="939"/>
      <c r="FQ34" s="939"/>
      <c r="FR34" s="939"/>
      <c r="FS34" s="939"/>
      <c r="FT34" s="939"/>
      <c r="FU34" s="939"/>
      <c r="FV34" s="939"/>
      <c r="FW34" s="939"/>
      <c r="FX34" s="939"/>
      <c r="FY34" s="939"/>
      <c r="FZ34" s="939"/>
      <c r="GA34" s="939"/>
      <c r="GB34" s="939"/>
      <c r="GC34" s="939"/>
      <c r="GD34" s="939"/>
      <c r="GE34" s="939"/>
      <c r="GF34" s="939"/>
      <c r="GG34" s="939"/>
      <c r="GH34" s="939"/>
      <c r="GI34" s="939"/>
      <c r="GJ34" s="939"/>
      <c r="GK34" s="939"/>
      <c r="GL34" s="939"/>
      <c r="GM34" s="939"/>
      <c r="GN34" s="939"/>
      <c r="GO34" s="939"/>
      <c r="GP34" s="939"/>
      <c r="GQ34" s="939"/>
      <c r="GR34" s="939"/>
      <c r="GS34" s="939"/>
      <c r="GT34" s="939"/>
      <c r="GU34" s="939"/>
      <c r="GV34" s="939"/>
      <c r="GW34" s="939"/>
      <c r="GX34" s="939"/>
      <c r="GY34" s="939"/>
      <c r="GZ34" s="939"/>
      <c r="HA34" s="939"/>
      <c r="HB34" s="939"/>
      <c r="HC34" s="939"/>
      <c r="HD34" s="939"/>
      <c r="HE34" s="939"/>
      <c r="HF34" s="939"/>
      <c r="HG34" s="939"/>
      <c r="HH34" s="939"/>
      <c r="HI34" s="939"/>
      <c r="HJ34" s="939"/>
      <c r="HK34" s="939"/>
      <c r="HL34" s="939"/>
      <c r="HM34" s="939"/>
      <c r="HN34" s="939"/>
      <c r="HO34" s="939"/>
      <c r="HP34" s="939"/>
      <c r="HQ34" s="939"/>
      <c r="HR34" s="939"/>
      <c r="HS34" s="939"/>
      <c r="HT34" s="939"/>
      <c r="HU34" s="939"/>
      <c r="HV34" s="939"/>
      <c r="HW34" s="939"/>
      <c r="HX34" s="939"/>
      <c r="HY34" s="939"/>
      <c r="HZ34" s="939"/>
      <c r="IA34" s="939"/>
      <c r="IB34" s="939"/>
      <c r="IC34" s="939"/>
      <c r="ID34" s="939"/>
    </row>
    <row r="35" spans="1:238" ht="19.5" customHeight="1">
      <c r="H35" s="415"/>
      <c r="I35" s="945"/>
      <c r="J35" s="945"/>
      <c r="K35" s="945"/>
      <c r="L35" s="945"/>
      <c r="M35" s="946"/>
      <c r="N35" s="946"/>
      <c r="O35" s="938"/>
      <c r="P35" s="938"/>
      <c r="Q35" s="945"/>
      <c r="R35" s="945"/>
      <c r="S35" s="945"/>
      <c r="T35" s="945"/>
      <c r="U35" s="945"/>
      <c r="V35" s="945"/>
      <c r="W35" s="945"/>
      <c r="X35" s="945"/>
      <c r="Y35" s="945"/>
      <c r="Z35" s="945"/>
      <c r="AA35" s="945"/>
      <c r="AB35" s="945"/>
      <c r="AC35" s="945"/>
      <c r="AD35" s="945"/>
      <c r="AE35" s="945"/>
      <c r="AF35" s="945"/>
      <c r="AG35" s="945"/>
      <c r="AH35" s="945"/>
      <c r="AI35" s="945"/>
      <c r="AJ35" s="945"/>
      <c r="AK35" s="945"/>
      <c r="AL35" s="945"/>
      <c r="AM35" s="945"/>
      <c r="AN35" s="945"/>
      <c r="AO35" s="945"/>
      <c r="AP35" s="945"/>
      <c r="AQ35" s="938"/>
      <c r="AR35" s="938"/>
      <c r="AS35" s="938"/>
      <c r="AT35" s="938"/>
      <c r="AU35" s="938"/>
      <c r="AV35" s="938"/>
      <c r="AW35" s="938"/>
      <c r="AX35" s="938"/>
      <c r="AY35" s="938"/>
      <c r="AZ35" s="938"/>
      <c r="BA35" s="938"/>
      <c r="BB35" s="938"/>
      <c r="BC35" s="938"/>
      <c r="BD35" s="938"/>
      <c r="BE35" s="943"/>
      <c r="BF35" s="943"/>
      <c r="BG35" s="943"/>
      <c r="BH35" s="943"/>
      <c r="BI35" s="943"/>
      <c r="BJ35" s="943"/>
      <c r="BK35" s="943"/>
      <c r="BL35" s="943"/>
      <c r="BM35" s="943"/>
      <c r="BN35" s="943"/>
      <c r="BO35" s="943"/>
      <c r="BP35" s="943"/>
      <c r="BQ35" s="938"/>
      <c r="BR35" s="938"/>
      <c r="BS35" s="938"/>
      <c r="BT35" s="943"/>
      <c r="BU35" s="943"/>
      <c r="BV35" s="943"/>
      <c r="BW35" s="943"/>
      <c r="BX35" s="943"/>
      <c r="BY35" s="943"/>
      <c r="BZ35" s="943"/>
      <c r="CA35" s="943"/>
      <c r="CB35" s="943"/>
      <c r="CC35" s="943"/>
      <c r="CD35" s="943"/>
      <c r="CE35" s="943"/>
      <c r="CF35" s="943"/>
      <c r="CG35" s="943"/>
      <c r="CH35" s="943"/>
      <c r="CI35" s="943"/>
      <c r="CJ35" s="943"/>
      <c r="CK35" s="943"/>
      <c r="CL35" s="943"/>
      <c r="CM35" s="943"/>
      <c r="CN35" s="943"/>
      <c r="CO35" s="943"/>
      <c r="CP35" s="943"/>
      <c r="CQ35" s="943"/>
      <c r="CR35" s="943"/>
      <c r="CS35" s="943"/>
      <c r="CT35" s="943"/>
      <c r="CU35" s="943"/>
      <c r="CV35" s="943"/>
      <c r="CW35" s="943"/>
      <c r="CX35" s="943"/>
      <c r="CY35" s="943"/>
      <c r="CZ35" s="943"/>
      <c r="DA35" s="943"/>
      <c r="DB35" s="943"/>
      <c r="DC35" s="943"/>
      <c r="DD35" s="943"/>
      <c r="DE35" s="943"/>
      <c r="DF35" s="943"/>
      <c r="DG35" s="943"/>
      <c r="DH35" s="943"/>
      <c r="DI35" s="943"/>
      <c r="DJ35" s="943"/>
      <c r="DK35" s="943"/>
      <c r="DL35" s="943"/>
      <c r="DM35" s="943"/>
      <c r="DN35" s="943"/>
      <c r="DO35" s="943"/>
      <c r="DP35" s="943"/>
      <c r="DQ35" s="943"/>
      <c r="DR35" s="939"/>
      <c r="DS35" s="939"/>
      <c r="DT35" s="939"/>
      <c r="DU35" s="939"/>
      <c r="DV35" s="939"/>
      <c r="DW35" s="939"/>
      <c r="DX35" s="939"/>
      <c r="DY35" s="939"/>
      <c r="DZ35" s="939"/>
      <c r="EA35" s="939"/>
      <c r="EB35" s="939"/>
      <c r="EC35" s="939"/>
      <c r="ED35" s="939"/>
      <c r="EE35" s="939"/>
      <c r="EF35" s="939"/>
      <c r="EG35" s="939"/>
      <c r="EH35" s="939"/>
      <c r="EI35" s="939"/>
      <c r="EJ35" s="939"/>
      <c r="EK35" s="939"/>
      <c r="EL35" s="939"/>
      <c r="EM35" s="939"/>
      <c r="EN35" s="939"/>
      <c r="EO35" s="939"/>
      <c r="EP35" s="939"/>
      <c r="EQ35" s="939"/>
      <c r="ER35" s="939"/>
      <c r="ES35" s="939"/>
      <c r="ET35" s="939"/>
      <c r="EU35" s="939"/>
      <c r="EV35" s="939"/>
      <c r="EW35" s="939"/>
      <c r="EX35" s="939"/>
      <c r="EY35" s="939"/>
      <c r="EZ35" s="939"/>
      <c r="FA35" s="939"/>
      <c r="FB35" s="939"/>
      <c r="FC35" s="939"/>
      <c r="FD35" s="939"/>
      <c r="FE35" s="939"/>
      <c r="FF35" s="939"/>
      <c r="FG35" s="939"/>
      <c r="FH35" s="939"/>
      <c r="FI35" s="939"/>
      <c r="FJ35" s="939"/>
      <c r="FK35" s="939"/>
      <c r="FL35" s="939"/>
      <c r="FM35" s="939"/>
      <c r="FN35" s="939"/>
      <c r="FO35" s="939"/>
      <c r="FP35" s="939"/>
      <c r="FQ35" s="939"/>
      <c r="FR35" s="939"/>
      <c r="FS35" s="939"/>
      <c r="FT35" s="939"/>
      <c r="FU35" s="939"/>
      <c r="FV35" s="939"/>
      <c r="FW35" s="939"/>
      <c r="FX35" s="939"/>
      <c r="FY35" s="939"/>
      <c r="FZ35" s="939"/>
      <c r="GA35" s="939"/>
      <c r="GB35" s="939"/>
      <c r="GC35" s="939"/>
      <c r="GD35" s="939"/>
      <c r="GE35" s="939"/>
      <c r="GF35" s="939"/>
      <c r="GG35" s="939"/>
      <c r="GH35" s="939"/>
      <c r="GI35" s="939"/>
      <c r="GJ35" s="939"/>
      <c r="GK35" s="939"/>
      <c r="GL35" s="939"/>
      <c r="GM35" s="939"/>
      <c r="GN35" s="939"/>
      <c r="GO35" s="939"/>
      <c r="GP35" s="939"/>
      <c r="GQ35" s="939"/>
      <c r="GR35" s="939"/>
      <c r="GS35" s="939"/>
      <c r="GT35" s="939"/>
      <c r="GU35" s="939"/>
      <c r="GV35" s="939"/>
      <c r="GW35" s="939"/>
      <c r="GX35" s="939"/>
      <c r="GY35" s="939"/>
      <c r="GZ35" s="939"/>
      <c r="HA35" s="939"/>
      <c r="HB35" s="939"/>
      <c r="HC35" s="939"/>
      <c r="HD35" s="939"/>
      <c r="HE35" s="939"/>
      <c r="HF35" s="939"/>
      <c r="HG35" s="939"/>
      <c r="HH35" s="939"/>
      <c r="HI35" s="939"/>
      <c r="HJ35" s="939"/>
      <c r="HK35" s="939"/>
      <c r="HL35" s="939"/>
      <c r="HM35" s="939"/>
      <c r="HN35" s="939"/>
      <c r="HO35" s="939"/>
      <c r="HP35" s="939"/>
      <c r="HQ35" s="939"/>
      <c r="HR35" s="939"/>
      <c r="HS35" s="939"/>
      <c r="HT35" s="939"/>
      <c r="HU35" s="939"/>
      <c r="HV35" s="939"/>
      <c r="HW35" s="939"/>
      <c r="HX35" s="939"/>
      <c r="HY35" s="939"/>
      <c r="HZ35" s="939"/>
      <c r="IA35" s="939"/>
      <c r="IB35" s="939"/>
      <c r="IC35" s="939"/>
      <c r="ID35" s="939"/>
    </row>
    <row r="36" spans="1:238" ht="19.5" customHeight="1">
      <c r="H36" s="415"/>
      <c r="I36" s="945"/>
      <c r="J36" s="945"/>
      <c r="K36" s="945"/>
      <c r="L36" s="945"/>
      <c r="M36" s="946"/>
      <c r="N36" s="946"/>
      <c r="O36" s="938"/>
      <c r="P36" s="938"/>
      <c r="Q36" s="945"/>
      <c r="R36" s="945"/>
      <c r="S36" s="945"/>
      <c r="T36" s="945"/>
      <c r="U36" s="945"/>
      <c r="V36" s="945"/>
      <c r="W36" s="945"/>
      <c r="X36" s="945"/>
      <c r="Y36" s="945"/>
      <c r="Z36" s="945"/>
      <c r="AA36" s="945"/>
      <c r="AB36" s="945"/>
      <c r="AC36" s="945"/>
      <c r="AD36" s="945"/>
      <c r="AE36" s="945"/>
      <c r="AF36" s="945"/>
      <c r="AG36" s="945"/>
      <c r="AH36" s="945"/>
      <c r="AI36" s="945"/>
      <c r="AJ36" s="945"/>
      <c r="AK36" s="945"/>
      <c r="AL36" s="945"/>
      <c r="AM36" s="945"/>
      <c r="AN36" s="945"/>
      <c r="AO36" s="945"/>
      <c r="AP36" s="945"/>
      <c r="AQ36" s="938"/>
      <c r="AR36" s="938"/>
      <c r="AS36" s="938"/>
      <c r="AT36" s="938"/>
      <c r="AU36" s="938"/>
      <c r="AV36" s="938"/>
      <c r="AW36" s="938"/>
      <c r="AX36" s="938"/>
      <c r="AY36" s="938"/>
      <c r="AZ36" s="938"/>
      <c r="BA36" s="938"/>
      <c r="BB36" s="938"/>
      <c r="BC36" s="938"/>
      <c r="BD36" s="938"/>
      <c r="BE36" s="943"/>
      <c r="BF36" s="943"/>
      <c r="BG36" s="943"/>
      <c r="BH36" s="943"/>
      <c r="BI36" s="943"/>
      <c r="BJ36" s="943"/>
      <c r="BK36" s="943"/>
      <c r="BL36" s="943"/>
      <c r="BM36" s="943"/>
      <c r="BN36" s="943"/>
      <c r="BO36" s="943"/>
      <c r="BP36" s="943"/>
      <c r="BQ36" s="938"/>
      <c r="BR36" s="938"/>
      <c r="BS36" s="938"/>
      <c r="BT36" s="943"/>
      <c r="BU36" s="943"/>
      <c r="BV36" s="943"/>
      <c r="BW36" s="943"/>
      <c r="BX36" s="943"/>
      <c r="BY36" s="943"/>
      <c r="BZ36" s="943"/>
      <c r="CA36" s="943"/>
      <c r="CB36" s="943"/>
      <c r="CC36" s="943"/>
      <c r="CD36" s="943"/>
      <c r="CE36" s="943"/>
      <c r="CF36" s="943"/>
      <c r="CG36" s="943"/>
      <c r="CH36" s="943"/>
      <c r="CI36" s="943"/>
      <c r="CJ36" s="943"/>
      <c r="CK36" s="943"/>
      <c r="CL36" s="943"/>
      <c r="CM36" s="943"/>
      <c r="CN36" s="943"/>
      <c r="CO36" s="943"/>
      <c r="CP36" s="943"/>
      <c r="CQ36" s="943"/>
      <c r="CR36" s="943"/>
      <c r="CS36" s="943"/>
      <c r="CT36" s="943"/>
      <c r="CU36" s="943"/>
      <c r="CV36" s="943"/>
      <c r="CW36" s="943"/>
      <c r="CX36" s="943"/>
      <c r="CY36" s="943"/>
      <c r="CZ36" s="943"/>
      <c r="DA36" s="943"/>
      <c r="DB36" s="943"/>
      <c r="DC36" s="943"/>
      <c r="DD36" s="943"/>
      <c r="DE36" s="943"/>
      <c r="DF36" s="943"/>
      <c r="DG36" s="943"/>
      <c r="DH36" s="943"/>
      <c r="DI36" s="943"/>
      <c r="DJ36" s="943"/>
      <c r="DK36" s="943"/>
      <c r="DL36" s="943"/>
      <c r="DM36" s="943"/>
      <c r="DN36" s="943"/>
      <c r="DO36" s="943"/>
      <c r="DP36" s="943"/>
      <c r="DQ36" s="943"/>
      <c r="DR36" s="939"/>
      <c r="DS36" s="939"/>
      <c r="DT36" s="939"/>
      <c r="DU36" s="939"/>
      <c r="DV36" s="939"/>
      <c r="DW36" s="939"/>
      <c r="DX36" s="939"/>
      <c r="DY36" s="939"/>
      <c r="DZ36" s="939"/>
      <c r="EA36" s="939"/>
      <c r="EB36" s="939"/>
      <c r="EC36" s="939"/>
      <c r="ED36" s="939"/>
      <c r="EE36" s="939"/>
      <c r="EF36" s="939"/>
      <c r="EG36" s="939"/>
      <c r="EH36" s="939"/>
      <c r="EI36" s="939"/>
      <c r="EJ36" s="939"/>
      <c r="EK36" s="939"/>
      <c r="EL36" s="939"/>
      <c r="EM36" s="939"/>
      <c r="EN36" s="939"/>
      <c r="EO36" s="939"/>
      <c r="EP36" s="939"/>
      <c r="EQ36" s="939"/>
      <c r="ER36" s="939"/>
      <c r="ES36" s="939"/>
      <c r="ET36" s="939"/>
      <c r="EU36" s="939"/>
      <c r="EV36" s="939"/>
      <c r="EW36" s="939"/>
      <c r="EX36" s="939"/>
      <c r="EY36" s="939"/>
      <c r="EZ36" s="939"/>
      <c r="FA36" s="939"/>
      <c r="FB36" s="939"/>
      <c r="FC36" s="939"/>
      <c r="FD36" s="939"/>
      <c r="FE36" s="939"/>
      <c r="FF36" s="939"/>
      <c r="FG36" s="939"/>
      <c r="FH36" s="939"/>
      <c r="FI36" s="939"/>
      <c r="FJ36" s="939"/>
      <c r="FK36" s="939"/>
      <c r="FL36" s="939"/>
      <c r="FM36" s="939"/>
      <c r="FN36" s="939"/>
      <c r="FO36" s="939"/>
      <c r="FP36" s="939"/>
      <c r="FQ36" s="939"/>
      <c r="FR36" s="939"/>
      <c r="FS36" s="939"/>
      <c r="FT36" s="939"/>
      <c r="FU36" s="939"/>
      <c r="FV36" s="939"/>
      <c r="FW36" s="939"/>
      <c r="FX36" s="939"/>
      <c r="FY36" s="939"/>
      <c r="FZ36" s="939"/>
      <c r="GA36" s="939"/>
      <c r="GB36" s="939"/>
      <c r="GC36" s="939"/>
      <c r="GD36" s="939"/>
      <c r="GE36" s="939"/>
      <c r="GF36" s="939"/>
      <c r="GG36" s="939"/>
      <c r="GH36" s="939"/>
      <c r="GI36" s="939"/>
      <c r="GJ36" s="939"/>
      <c r="GK36" s="939"/>
      <c r="GL36" s="939"/>
      <c r="GM36" s="939"/>
      <c r="GN36" s="939"/>
      <c r="GO36" s="939"/>
      <c r="GP36" s="939"/>
      <c r="GQ36" s="939"/>
      <c r="GR36" s="939"/>
      <c r="GS36" s="939"/>
      <c r="GT36" s="939"/>
      <c r="GU36" s="939"/>
      <c r="GV36" s="939"/>
      <c r="GW36" s="939"/>
      <c r="GX36" s="939"/>
      <c r="GY36" s="939"/>
      <c r="GZ36" s="939"/>
      <c r="HA36" s="939"/>
      <c r="HB36" s="939"/>
      <c r="HC36" s="939"/>
      <c r="HD36" s="939"/>
      <c r="HE36" s="939"/>
      <c r="HF36" s="939"/>
      <c r="HG36" s="939"/>
      <c r="HH36" s="939"/>
      <c r="HI36" s="939"/>
      <c r="HJ36" s="939"/>
      <c r="HK36" s="939"/>
      <c r="HL36" s="939"/>
      <c r="HM36" s="939"/>
      <c r="HN36" s="939"/>
      <c r="HO36" s="939"/>
      <c r="HP36" s="939"/>
      <c r="HQ36" s="939"/>
      <c r="HR36" s="939"/>
      <c r="HS36" s="939"/>
      <c r="HT36" s="939"/>
      <c r="HU36" s="939"/>
      <c r="HV36" s="939"/>
      <c r="HW36" s="939"/>
      <c r="HX36" s="939"/>
      <c r="HY36" s="939"/>
      <c r="HZ36" s="939"/>
      <c r="IA36" s="939"/>
      <c r="IB36" s="939"/>
      <c r="IC36" s="939"/>
      <c r="ID36" s="939"/>
    </row>
    <row r="37" spans="1:238" ht="19.5" customHeight="1">
      <c r="H37" s="416"/>
      <c r="I37" s="945"/>
      <c r="J37" s="945"/>
      <c r="K37" s="945"/>
      <c r="L37" s="945"/>
      <c r="M37" s="946"/>
      <c r="N37" s="946"/>
      <c r="O37" s="938"/>
      <c r="P37" s="938"/>
      <c r="Q37" s="945"/>
      <c r="R37" s="945"/>
      <c r="S37" s="945"/>
      <c r="T37" s="945"/>
      <c r="U37" s="945"/>
      <c r="V37" s="945"/>
      <c r="W37" s="945"/>
      <c r="X37" s="945"/>
      <c r="Y37" s="945"/>
      <c r="Z37" s="945"/>
      <c r="AA37" s="945"/>
      <c r="AB37" s="945"/>
      <c r="AC37" s="945"/>
      <c r="AD37" s="945"/>
      <c r="AE37" s="945"/>
      <c r="AF37" s="945"/>
      <c r="AG37" s="945"/>
      <c r="AH37" s="945"/>
      <c r="AI37" s="945"/>
      <c r="AJ37" s="945"/>
      <c r="AK37" s="945"/>
      <c r="AL37" s="945"/>
      <c r="AM37" s="945"/>
      <c r="AN37" s="945"/>
      <c r="AO37" s="945"/>
      <c r="AP37" s="945"/>
      <c r="AQ37" s="938"/>
      <c r="AR37" s="938"/>
      <c r="AS37" s="938"/>
      <c r="AT37" s="938"/>
      <c r="AU37" s="938"/>
      <c r="AV37" s="938"/>
      <c r="AW37" s="938"/>
      <c r="AX37" s="938"/>
      <c r="AY37" s="938"/>
      <c r="AZ37" s="938"/>
      <c r="BA37" s="938"/>
      <c r="BB37" s="938"/>
      <c r="BC37" s="938"/>
      <c r="BD37" s="938"/>
      <c r="BE37" s="943"/>
      <c r="BF37" s="943"/>
      <c r="BG37" s="943"/>
      <c r="BH37" s="943"/>
      <c r="BI37" s="943"/>
      <c r="BJ37" s="943"/>
      <c r="BK37" s="943"/>
      <c r="BL37" s="943"/>
      <c r="BM37" s="943"/>
      <c r="BN37" s="943"/>
      <c r="BO37" s="943"/>
      <c r="BP37" s="943"/>
      <c r="BQ37" s="938"/>
      <c r="BR37" s="938"/>
      <c r="BS37" s="938"/>
      <c r="BT37" s="943"/>
      <c r="BU37" s="943"/>
      <c r="BV37" s="943"/>
      <c r="BW37" s="943"/>
      <c r="BX37" s="943"/>
      <c r="BY37" s="943"/>
      <c r="BZ37" s="943"/>
      <c r="CA37" s="943"/>
      <c r="CB37" s="943"/>
      <c r="CC37" s="943"/>
      <c r="CD37" s="943"/>
      <c r="CE37" s="943"/>
      <c r="CF37" s="943"/>
      <c r="CG37" s="943"/>
      <c r="CH37" s="943"/>
      <c r="CI37" s="943"/>
      <c r="CJ37" s="943"/>
      <c r="CK37" s="943"/>
      <c r="CL37" s="943"/>
      <c r="CM37" s="943"/>
      <c r="CN37" s="943"/>
      <c r="CO37" s="943"/>
      <c r="CP37" s="943"/>
      <c r="CQ37" s="943"/>
      <c r="CR37" s="943"/>
      <c r="CS37" s="943"/>
      <c r="CT37" s="943"/>
      <c r="CU37" s="943"/>
      <c r="CV37" s="943"/>
      <c r="CW37" s="943"/>
      <c r="CX37" s="943"/>
      <c r="CY37" s="943"/>
      <c r="CZ37" s="943"/>
      <c r="DA37" s="943"/>
      <c r="DB37" s="943"/>
      <c r="DC37" s="943"/>
      <c r="DD37" s="943"/>
      <c r="DE37" s="943"/>
      <c r="DF37" s="943"/>
      <c r="DG37" s="943"/>
      <c r="DH37" s="943"/>
      <c r="DI37" s="943"/>
      <c r="DJ37" s="943"/>
      <c r="DK37" s="943"/>
      <c r="DL37" s="943"/>
      <c r="DM37" s="943"/>
      <c r="DN37" s="943"/>
      <c r="DO37" s="943"/>
      <c r="DP37" s="943"/>
      <c r="DQ37" s="943"/>
      <c r="DR37" s="943"/>
      <c r="DS37" s="943"/>
      <c r="DT37" s="943"/>
      <c r="DU37" s="943"/>
      <c r="DV37" s="943"/>
      <c r="DW37" s="943"/>
      <c r="DX37" s="943"/>
      <c r="DY37" s="943"/>
      <c r="DZ37" s="943"/>
      <c r="EA37" s="943"/>
      <c r="EB37" s="943"/>
      <c r="EC37" s="943"/>
      <c r="ED37" s="943"/>
      <c r="EE37" s="943"/>
      <c r="EF37" s="943"/>
      <c r="EG37" s="943"/>
      <c r="EH37" s="943"/>
      <c r="EI37" s="943"/>
      <c r="EJ37" s="943"/>
      <c r="EK37" s="943"/>
      <c r="EL37" s="943"/>
      <c r="EM37" s="943"/>
      <c r="EN37" s="943"/>
      <c r="EO37" s="943"/>
      <c r="EP37" s="943"/>
      <c r="EQ37" s="943"/>
      <c r="ER37" s="943"/>
      <c r="ES37" s="943"/>
      <c r="ET37" s="943"/>
      <c r="EU37" s="943"/>
      <c r="EV37" s="943"/>
      <c r="EW37" s="943"/>
      <c r="EX37" s="943"/>
      <c r="EY37" s="943"/>
      <c r="EZ37" s="943"/>
      <c r="FA37" s="943"/>
      <c r="FB37" s="943"/>
      <c r="FC37" s="943"/>
      <c r="FD37" s="943"/>
      <c r="FE37" s="943"/>
      <c r="FF37" s="943"/>
      <c r="FG37" s="943"/>
      <c r="FH37" s="943"/>
      <c r="FI37" s="943"/>
      <c r="FJ37" s="943"/>
      <c r="FK37" s="943"/>
      <c r="FL37" s="943"/>
      <c r="FM37" s="943"/>
      <c r="FN37" s="943"/>
      <c r="FO37" s="943"/>
      <c r="FP37" s="943"/>
      <c r="FQ37" s="943"/>
      <c r="FR37" s="943"/>
      <c r="FS37" s="943"/>
      <c r="FT37" s="943"/>
      <c r="FU37" s="943"/>
      <c r="FV37" s="943"/>
      <c r="FW37" s="943"/>
      <c r="FX37" s="943"/>
      <c r="FY37" s="943"/>
      <c r="FZ37" s="943"/>
      <c r="GA37" s="943"/>
      <c r="GB37" s="943"/>
      <c r="GC37" s="943"/>
      <c r="GD37" s="943"/>
      <c r="GE37" s="943"/>
      <c r="GF37" s="943"/>
      <c r="GG37" s="943"/>
      <c r="GH37" s="943"/>
      <c r="GI37" s="943"/>
      <c r="GJ37" s="943"/>
      <c r="GK37" s="943"/>
      <c r="GL37" s="943"/>
      <c r="GM37" s="943"/>
      <c r="GN37" s="943"/>
      <c r="GO37" s="943"/>
      <c r="GP37" s="943"/>
      <c r="GQ37" s="943"/>
      <c r="GR37" s="943"/>
      <c r="GS37" s="943"/>
      <c r="GT37" s="943"/>
      <c r="GU37" s="943"/>
      <c r="GV37" s="943"/>
      <c r="GW37" s="943"/>
      <c r="GX37" s="943"/>
      <c r="GY37" s="943"/>
      <c r="GZ37" s="943"/>
      <c r="HA37" s="943"/>
      <c r="HB37" s="943"/>
      <c r="HC37" s="943"/>
      <c r="HD37" s="943"/>
      <c r="HE37" s="943"/>
      <c r="HF37" s="943"/>
      <c r="HG37" s="943"/>
      <c r="HH37" s="943"/>
      <c r="HI37" s="943"/>
      <c r="HJ37" s="943"/>
      <c r="HK37" s="943"/>
      <c r="HL37" s="943"/>
      <c r="HM37" s="943"/>
      <c r="HN37" s="943"/>
      <c r="HO37" s="943"/>
      <c r="HP37" s="943"/>
      <c r="HQ37" s="943"/>
      <c r="HR37" s="943"/>
      <c r="HS37" s="943"/>
      <c r="HT37" s="943"/>
      <c r="HU37" s="943"/>
      <c r="HV37" s="943"/>
      <c r="HW37" s="943"/>
      <c r="HX37" s="943"/>
      <c r="HY37" s="943"/>
      <c r="HZ37" s="943"/>
      <c r="IA37" s="943"/>
      <c r="IB37" s="943"/>
      <c r="IC37" s="943"/>
      <c r="ID37" s="943"/>
    </row>
    <row r="38" spans="1:238" ht="19.5" customHeight="1">
      <c r="H38" s="417"/>
      <c r="I38" s="947"/>
      <c r="J38" s="947"/>
      <c r="K38" s="947"/>
      <c r="L38" s="947"/>
      <c r="M38" s="947"/>
      <c r="N38" s="947"/>
      <c r="O38" s="947"/>
      <c r="P38" s="947"/>
      <c r="Q38" s="947"/>
      <c r="R38" s="947"/>
      <c r="S38" s="947"/>
      <c r="T38" s="947"/>
      <c r="U38" s="947"/>
      <c r="V38" s="947"/>
      <c r="W38" s="947"/>
      <c r="X38" s="947"/>
      <c r="Y38" s="947"/>
      <c r="Z38" s="947"/>
      <c r="AA38" s="947"/>
      <c r="AB38" s="947"/>
      <c r="AC38" s="947"/>
      <c r="AD38" s="947"/>
      <c r="AE38" s="947"/>
      <c r="AF38" s="947"/>
      <c r="AG38" s="947"/>
      <c r="AH38" s="947"/>
      <c r="AI38" s="947"/>
      <c r="AJ38" s="947"/>
      <c r="AK38" s="947"/>
      <c r="AL38" s="947"/>
      <c r="AM38" s="947"/>
      <c r="AN38" s="947"/>
      <c r="AO38" s="947"/>
      <c r="AP38" s="947"/>
      <c r="AQ38" s="947"/>
      <c r="AR38" s="947"/>
      <c r="AS38" s="947"/>
      <c r="AT38" s="947"/>
      <c r="AU38" s="947"/>
      <c r="AV38" s="947"/>
      <c r="AW38" s="947"/>
      <c r="AX38" s="947"/>
      <c r="AY38" s="947"/>
      <c r="AZ38" s="947"/>
      <c r="BA38" s="947"/>
      <c r="BB38" s="947"/>
      <c r="BC38" s="947"/>
      <c r="BD38" s="947"/>
      <c r="BE38" s="947"/>
      <c r="BF38" s="947"/>
      <c r="BG38" s="947"/>
      <c r="BH38" s="947"/>
      <c r="BI38" s="947"/>
      <c r="BJ38" s="947"/>
      <c r="BK38" s="947"/>
      <c r="BL38" s="947"/>
      <c r="BM38" s="947"/>
      <c r="BN38" s="947"/>
      <c r="BO38" s="947"/>
      <c r="BP38" s="947"/>
      <c r="BQ38" s="947"/>
      <c r="BR38" s="947"/>
      <c r="BS38" s="947"/>
      <c r="BT38" s="947"/>
      <c r="BU38" s="947"/>
      <c r="BV38" s="947"/>
      <c r="BW38" s="947"/>
      <c r="BX38" s="947"/>
      <c r="BY38" s="947"/>
      <c r="BZ38" s="947"/>
      <c r="CA38" s="947"/>
      <c r="CB38" s="947"/>
      <c r="CC38" s="947"/>
      <c r="CD38" s="947"/>
      <c r="CE38" s="947"/>
      <c r="CF38" s="947"/>
      <c r="CG38" s="947"/>
      <c r="CH38" s="947"/>
      <c r="CI38" s="947"/>
      <c r="CJ38" s="947"/>
      <c r="CK38" s="947"/>
      <c r="CL38" s="947"/>
      <c r="CM38" s="947"/>
      <c r="CN38" s="947"/>
      <c r="CO38" s="947"/>
      <c r="CP38" s="947"/>
      <c r="CQ38" s="947"/>
      <c r="CR38" s="947"/>
      <c r="CS38" s="947"/>
      <c r="CT38" s="947"/>
      <c r="CU38" s="947"/>
      <c r="CV38" s="947"/>
      <c r="CW38" s="947"/>
      <c r="CX38" s="947"/>
      <c r="CY38" s="947"/>
      <c r="CZ38" s="947"/>
      <c r="DA38" s="947"/>
      <c r="DB38" s="947"/>
      <c r="DC38" s="947"/>
      <c r="DD38" s="947"/>
      <c r="DE38" s="947"/>
      <c r="DF38" s="947"/>
      <c r="DG38" s="947"/>
      <c r="DH38" s="947"/>
      <c r="DI38" s="947"/>
      <c r="DJ38" s="947"/>
      <c r="DK38" s="947"/>
      <c r="DL38" s="947"/>
      <c r="DM38" s="947"/>
      <c r="DN38" s="947"/>
      <c r="DO38" s="947"/>
      <c r="DP38" s="947"/>
      <c r="DQ38" s="947"/>
      <c r="DR38" s="947"/>
      <c r="DS38" s="947"/>
      <c r="DT38" s="947"/>
      <c r="DU38" s="947"/>
      <c r="DV38" s="947"/>
      <c r="DW38" s="947"/>
      <c r="DX38" s="947"/>
      <c r="DY38" s="947"/>
      <c r="DZ38" s="947"/>
      <c r="EA38" s="947"/>
      <c r="EB38" s="947"/>
      <c r="EC38" s="947"/>
      <c r="ED38" s="947"/>
      <c r="EE38" s="947"/>
      <c r="EF38" s="947"/>
      <c r="EG38" s="947"/>
      <c r="EH38" s="947"/>
      <c r="EI38" s="947"/>
      <c r="EJ38" s="947"/>
      <c r="EK38" s="947"/>
      <c r="EL38" s="947"/>
      <c r="EM38" s="947"/>
      <c r="EN38" s="947"/>
      <c r="EO38" s="947"/>
      <c r="EP38" s="947"/>
      <c r="EQ38" s="947"/>
      <c r="ER38" s="947"/>
      <c r="ES38" s="947"/>
      <c r="ET38" s="947"/>
      <c r="EU38" s="947"/>
      <c r="EV38" s="947"/>
      <c r="EW38" s="947"/>
      <c r="EX38" s="947"/>
      <c r="EY38" s="947"/>
      <c r="EZ38" s="947"/>
      <c r="FA38" s="947"/>
      <c r="FB38" s="947"/>
      <c r="FC38" s="947"/>
      <c r="FD38" s="947"/>
      <c r="FE38" s="947"/>
      <c r="FF38" s="947"/>
      <c r="FG38" s="947"/>
      <c r="FH38" s="947"/>
      <c r="FI38" s="947"/>
      <c r="FJ38" s="947"/>
      <c r="FK38" s="947"/>
      <c r="FL38" s="947"/>
      <c r="FM38" s="947"/>
      <c r="FN38" s="947"/>
      <c r="FO38" s="947"/>
      <c r="FP38" s="947"/>
      <c r="FQ38" s="947"/>
      <c r="FR38" s="947"/>
      <c r="FS38" s="947"/>
      <c r="FT38" s="947"/>
      <c r="FU38" s="947"/>
      <c r="FV38" s="947"/>
      <c r="FW38" s="947"/>
      <c r="FX38" s="947"/>
      <c r="FY38" s="947"/>
      <c r="FZ38" s="947"/>
      <c r="GA38" s="947"/>
      <c r="GB38" s="947"/>
      <c r="GC38" s="947"/>
      <c r="GD38" s="947"/>
      <c r="GE38" s="947"/>
      <c r="GF38" s="947"/>
      <c r="GG38" s="947"/>
      <c r="GH38" s="947"/>
      <c r="GI38" s="947"/>
      <c r="GJ38" s="947"/>
      <c r="GK38" s="947"/>
      <c r="GL38" s="947"/>
      <c r="GM38" s="947"/>
      <c r="GN38" s="947"/>
      <c r="GO38" s="947"/>
      <c r="GP38" s="947"/>
      <c r="GQ38" s="947"/>
      <c r="GR38" s="947"/>
      <c r="GS38" s="947"/>
      <c r="GT38" s="947"/>
      <c r="GU38" s="947"/>
      <c r="GV38" s="947"/>
      <c r="GW38" s="947"/>
      <c r="GX38" s="947"/>
      <c r="GY38" s="947"/>
      <c r="GZ38" s="947"/>
      <c r="HA38" s="947"/>
      <c r="HB38" s="947"/>
      <c r="HC38" s="947"/>
      <c r="HD38" s="947"/>
      <c r="HE38" s="947"/>
      <c r="HF38" s="947"/>
      <c r="HG38" s="947"/>
      <c r="HH38" s="947"/>
      <c r="HI38" s="947"/>
      <c r="HJ38" s="947"/>
      <c r="HK38" s="947"/>
      <c r="HL38" s="947"/>
      <c r="HM38" s="947"/>
      <c r="HN38" s="947"/>
      <c r="HO38" s="947"/>
      <c r="HP38" s="947"/>
      <c r="HQ38" s="947"/>
      <c r="HR38" s="947"/>
      <c r="HS38" s="947"/>
      <c r="HT38" s="947"/>
      <c r="HU38" s="947"/>
      <c r="HV38" s="947"/>
      <c r="HW38" s="947"/>
      <c r="HX38" s="947"/>
      <c r="HY38" s="947"/>
      <c r="HZ38" s="947"/>
      <c r="IA38" s="947"/>
      <c r="IB38" s="947"/>
      <c r="IC38" s="947"/>
      <c r="ID38" s="947"/>
    </row>
    <row r="39" spans="1:238" ht="19.5" customHeight="1">
      <c r="H39" s="416"/>
      <c r="I39" s="945"/>
      <c r="J39" s="945"/>
      <c r="K39" s="945"/>
      <c r="L39" s="945"/>
      <c r="M39" s="946"/>
      <c r="N39" s="946"/>
      <c r="O39" s="938"/>
      <c r="P39" s="938"/>
      <c r="Q39" s="945"/>
      <c r="R39" s="945"/>
      <c r="S39" s="945"/>
      <c r="T39" s="945"/>
      <c r="U39" s="945"/>
      <c r="V39" s="945"/>
      <c r="W39" s="945"/>
      <c r="X39" s="945"/>
      <c r="Y39" s="945"/>
      <c r="Z39" s="945"/>
      <c r="AA39" s="945"/>
      <c r="AB39" s="945"/>
      <c r="AC39" s="945"/>
      <c r="AD39" s="945"/>
      <c r="AE39" s="945"/>
      <c r="AF39" s="945"/>
      <c r="AG39" s="945"/>
      <c r="AH39" s="945"/>
      <c r="AI39" s="945"/>
      <c r="AJ39" s="945"/>
      <c r="AK39" s="945"/>
      <c r="AL39" s="945"/>
      <c r="AM39" s="945"/>
      <c r="AN39" s="945"/>
      <c r="AO39" s="945"/>
      <c r="AP39" s="945"/>
      <c r="AQ39" s="938"/>
      <c r="AR39" s="938"/>
      <c r="AS39" s="938"/>
      <c r="AT39" s="938"/>
      <c r="AU39" s="938"/>
      <c r="AV39" s="938"/>
      <c r="AW39" s="938"/>
      <c r="AX39" s="938"/>
      <c r="AY39" s="938"/>
      <c r="AZ39" s="938"/>
      <c r="BA39" s="938"/>
      <c r="BB39" s="938"/>
      <c r="BC39" s="938"/>
      <c r="BD39" s="938"/>
      <c r="BE39" s="90"/>
      <c r="BF39" s="90"/>
      <c r="BG39" s="90"/>
      <c r="BH39" s="90"/>
      <c r="BI39" s="90"/>
      <c r="BJ39" s="90"/>
      <c r="BK39" s="90"/>
      <c r="BL39" s="90"/>
      <c r="BM39" s="90"/>
      <c r="BN39" s="90"/>
      <c r="BO39" s="90"/>
      <c r="BP39" s="90"/>
      <c r="BQ39" s="938"/>
      <c r="BR39" s="938"/>
      <c r="BS39" s="938"/>
      <c r="BT39" s="90"/>
      <c r="BU39" s="90"/>
      <c r="BV39" s="90"/>
      <c r="BW39" s="90"/>
      <c r="BX39" s="90"/>
      <c r="BY39" s="90"/>
      <c r="BZ39" s="90"/>
      <c r="CA39" s="90"/>
      <c r="CB39" s="90"/>
      <c r="CC39" s="90"/>
      <c r="CD39" s="90"/>
      <c r="CE39" s="90"/>
      <c r="CF39" s="90"/>
      <c r="CG39" s="90"/>
      <c r="CH39" s="90"/>
      <c r="CI39" s="90"/>
      <c r="CJ39" s="90"/>
      <c r="CK39" s="90"/>
      <c r="CL39" s="90"/>
      <c r="CM39" s="90"/>
      <c r="CN39" s="90"/>
      <c r="CO39" s="90"/>
      <c r="CP39" s="90"/>
      <c r="CQ39" s="90"/>
      <c r="CR39" s="90"/>
      <c r="CS39" s="90"/>
      <c r="CT39" s="90"/>
      <c r="CU39" s="90"/>
      <c r="CV39" s="90"/>
      <c r="CW39" s="90"/>
      <c r="CX39" s="90"/>
      <c r="CY39" s="90"/>
      <c r="CZ39" s="90"/>
      <c r="DA39" s="90"/>
      <c r="DB39" s="90"/>
      <c r="DC39" s="90"/>
      <c r="DD39" s="90"/>
      <c r="DE39" s="90"/>
      <c r="DF39" s="90"/>
      <c r="DG39" s="90"/>
      <c r="DH39" s="90"/>
      <c r="DI39" s="90"/>
      <c r="DJ39" s="90"/>
      <c r="DK39" s="90"/>
      <c r="DL39" s="90"/>
      <c r="DM39" s="90"/>
      <c r="DN39" s="90"/>
      <c r="DO39" s="90"/>
      <c r="DP39" s="90"/>
      <c r="DQ39" s="90"/>
      <c r="DR39" s="90"/>
      <c r="DS39" s="90"/>
      <c r="DT39" s="90"/>
      <c r="DU39" s="90"/>
      <c r="DV39" s="90"/>
      <c r="DW39" s="90"/>
      <c r="DX39" s="90"/>
      <c r="DY39" s="90"/>
      <c r="DZ39" s="90"/>
      <c r="EA39" s="90"/>
      <c r="EB39" s="90"/>
      <c r="EC39" s="90"/>
      <c r="ED39" s="90"/>
      <c r="EE39" s="90"/>
      <c r="EF39" s="90"/>
      <c r="EG39" s="90"/>
      <c r="EH39" s="90"/>
      <c r="EI39" s="90"/>
      <c r="EJ39" s="90"/>
      <c r="EK39" s="90"/>
      <c r="EL39" s="90"/>
      <c r="EM39" s="90"/>
      <c r="EN39" s="90"/>
      <c r="EO39" s="90"/>
      <c r="EP39" s="90"/>
      <c r="EQ39" s="90"/>
      <c r="ER39" s="90"/>
      <c r="ES39" s="90"/>
      <c r="ET39" s="90"/>
      <c r="EU39" s="90"/>
      <c r="EV39" s="90"/>
      <c r="EW39" s="90"/>
      <c r="EX39" s="90"/>
      <c r="EY39" s="90"/>
      <c r="EZ39" s="90"/>
      <c r="FA39" s="90"/>
      <c r="FB39" s="90"/>
      <c r="FC39" s="90"/>
      <c r="FD39" s="90"/>
      <c r="FE39" s="90"/>
      <c r="FF39" s="90"/>
      <c r="FG39" s="90"/>
      <c r="FH39" s="90"/>
      <c r="FI39" s="90"/>
      <c r="FJ39" s="90"/>
      <c r="FK39" s="90"/>
      <c r="FL39" s="90"/>
      <c r="FM39" s="90"/>
      <c r="FN39" s="90"/>
      <c r="FO39" s="90"/>
      <c r="FP39" s="90"/>
      <c r="FQ39" s="90"/>
      <c r="FR39" s="90"/>
      <c r="FS39" s="90"/>
      <c r="FT39" s="90"/>
      <c r="FU39" s="90"/>
      <c r="FV39" s="90"/>
      <c r="FW39" s="90"/>
      <c r="FX39" s="90"/>
      <c r="FY39" s="90"/>
      <c r="FZ39" s="90"/>
      <c r="GA39" s="90"/>
      <c r="GB39" s="90"/>
      <c r="GC39" s="90"/>
      <c r="GD39" s="90"/>
      <c r="GE39" s="90"/>
      <c r="GF39" s="90"/>
      <c r="GG39" s="90"/>
      <c r="GH39" s="90"/>
      <c r="GI39" s="90"/>
      <c r="GJ39" s="90"/>
      <c r="GK39" s="90"/>
      <c r="GL39" s="90"/>
      <c r="GM39" s="90"/>
      <c r="GN39" s="90"/>
      <c r="GO39" s="90"/>
      <c r="GP39" s="90"/>
      <c r="GQ39" s="90"/>
      <c r="GR39" s="90"/>
      <c r="GS39" s="90"/>
      <c r="GT39" s="90"/>
      <c r="GU39" s="90"/>
      <c r="GV39" s="90"/>
      <c r="GW39" s="90"/>
      <c r="GX39" s="90"/>
      <c r="GY39" s="90"/>
      <c r="GZ39" s="90"/>
      <c r="HA39" s="90"/>
      <c r="HB39" s="90"/>
      <c r="HC39" s="90"/>
      <c r="HD39" s="90"/>
      <c r="HE39" s="90"/>
      <c r="HF39" s="90"/>
      <c r="HG39" s="90"/>
      <c r="HH39" s="90"/>
      <c r="HI39" s="90"/>
      <c r="HJ39" s="90"/>
      <c r="HK39" s="90"/>
      <c r="HL39" s="90"/>
      <c r="HM39" s="90"/>
      <c r="HN39" s="90"/>
      <c r="HO39" s="90"/>
      <c r="HP39" s="90"/>
      <c r="HQ39" s="90"/>
      <c r="HR39" s="90"/>
      <c r="HS39" s="90"/>
      <c r="HT39" s="90"/>
      <c r="HU39" s="90"/>
      <c r="HV39" s="90"/>
      <c r="HW39" s="90"/>
      <c r="HX39" s="90"/>
      <c r="HY39" s="90"/>
      <c r="HZ39" s="90"/>
      <c r="IA39" s="90"/>
      <c r="IB39" s="90"/>
      <c r="IC39" s="90"/>
      <c r="ID39" s="90"/>
    </row>
    <row r="40" spans="1:238" ht="19.5" customHeight="1">
      <c r="H40" s="418"/>
      <c r="I40" s="944"/>
      <c r="J40" s="944"/>
      <c r="K40" s="944"/>
      <c r="L40" s="944"/>
      <c r="M40" s="944"/>
      <c r="N40" s="944"/>
      <c r="O40" s="944"/>
      <c r="P40" s="944"/>
      <c r="Q40" s="944"/>
      <c r="R40" s="944"/>
      <c r="S40" s="944"/>
      <c r="T40" s="944"/>
      <c r="U40" s="944"/>
      <c r="V40" s="944"/>
      <c r="W40" s="944"/>
      <c r="X40" s="944"/>
      <c r="Y40" s="944"/>
      <c r="Z40" s="944"/>
      <c r="AA40" s="944"/>
      <c r="AB40" s="944"/>
      <c r="AC40" s="944"/>
      <c r="AD40" s="944"/>
      <c r="AE40" s="944"/>
      <c r="AF40" s="944"/>
      <c r="AG40" s="944"/>
      <c r="AH40" s="944"/>
      <c r="AI40" s="944"/>
      <c r="AJ40" s="944"/>
      <c r="AK40" s="944"/>
      <c r="AL40" s="944"/>
      <c r="AM40" s="944"/>
      <c r="AN40" s="944"/>
      <c r="AO40" s="944"/>
      <c r="AP40" s="944"/>
      <c r="AQ40" s="944"/>
      <c r="AR40" s="944"/>
      <c r="AS40" s="944"/>
      <c r="AT40" s="944"/>
      <c r="AU40" s="944"/>
      <c r="AV40" s="944"/>
      <c r="AW40" s="944"/>
      <c r="AX40" s="944"/>
      <c r="AY40" s="944"/>
      <c r="AZ40" s="944"/>
      <c r="BA40" s="944"/>
      <c r="BB40" s="944"/>
      <c r="BC40" s="944"/>
      <c r="BD40" s="944"/>
      <c r="BE40" s="943"/>
      <c r="BF40" s="943"/>
      <c r="BG40" s="943"/>
      <c r="BH40" s="943"/>
      <c r="BI40" s="943"/>
      <c r="BJ40" s="943"/>
      <c r="BK40" s="943"/>
      <c r="BL40" s="943"/>
      <c r="BM40" s="943"/>
      <c r="BN40" s="943"/>
      <c r="BO40" s="943"/>
      <c r="BP40" s="943"/>
      <c r="BQ40" s="944"/>
      <c r="BR40" s="944"/>
      <c r="BS40" s="944"/>
      <c r="BT40" s="943"/>
      <c r="BU40" s="943"/>
      <c r="BV40" s="943"/>
      <c r="BW40" s="943"/>
      <c r="BX40" s="943"/>
      <c r="BY40" s="943"/>
      <c r="BZ40" s="943"/>
      <c r="CA40" s="943"/>
      <c r="CB40" s="943"/>
      <c r="CC40" s="943"/>
      <c r="CD40" s="943"/>
      <c r="CE40" s="943"/>
      <c r="CF40" s="943"/>
      <c r="CG40" s="943"/>
      <c r="CH40" s="943"/>
      <c r="CI40" s="943"/>
      <c r="CJ40" s="943"/>
      <c r="CK40" s="943"/>
      <c r="CL40" s="943"/>
      <c r="CM40" s="943"/>
      <c r="CN40" s="943"/>
      <c r="CO40" s="943"/>
      <c r="CP40" s="943"/>
      <c r="CQ40" s="943"/>
      <c r="CR40" s="943"/>
      <c r="CS40" s="943"/>
      <c r="CT40" s="943"/>
      <c r="CU40" s="943"/>
      <c r="CV40" s="943"/>
      <c r="CW40" s="943"/>
      <c r="CX40" s="943"/>
      <c r="CY40" s="943"/>
      <c r="CZ40" s="943"/>
      <c r="DA40" s="943"/>
      <c r="DB40" s="943"/>
      <c r="DC40" s="943"/>
      <c r="DD40" s="943"/>
      <c r="DE40" s="943"/>
      <c r="DF40" s="943"/>
      <c r="DG40" s="943"/>
      <c r="DH40" s="943"/>
      <c r="DI40" s="943"/>
      <c r="DJ40" s="943"/>
      <c r="DK40" s="943"/>
      <c r="DL40" s="943"/>
      <c r="DM40" s="943"/>
      <c r="DN40" s="943"/>
      <c r="DO40" s="943"/>
      <c r="DP40" s="943"/>
      <c r="DQ40" s="943"/>
      <c r="DR40" s="943"/>
      <c r="DS40" s="943"/>
      <c r="DT40" s="943"/>
      <c r="DU40" s="943"/>
      <c r="DV40" s="943"/>
      <c r="DW40" s="943"/>
      <c r="DX40" s="943"/>
      <c r="DY40" s="943"/>
      <c r="DZ40" s="943"/>
      <c r="EA40" s="943"/>
      <c r="EB40" s="943"/>
      <c r="EC40" s="943"/>
      <c r="ED40" s="943"/>
      <c r="EE40" s="943"/>
      <c r="EF40" s="943"/>
      <c r="EG40" s="943"/>
      <c r="EH40" s="943"/>
      <c r="EI40" s="943"/>
      <c r="EJ40" s="943"/>
      <c r="EK40" s="943"/>
      <c r="EL40" s="943"/>
      <c r="EM40" s="943"/>
      <c r="EN40" s="943"/>
      <c r="EO40" s="943"/>
      <c r="EP40" s="943"/>
      <c r="EQ40" s="943"/>
      <c r="ER40" s="943"/>
      <c r="ES40" s="943"/>
      <c r="ET40" s="943"/>
      <c r="EU40" s="943"/>
      <c r="EV40" s="943"/>
      <c r="EW40" s="943"/>
      <c r="EX40" s="943"/>
      <c r="EY40" s="943"/>
      <c r="EZ40" s="943"/>
      <c r="FA40" s="943"/>
      <c r="FB40" s="943"/>
      <c r="FC40" s="943"/>
      <c r="FD40" s="943"/>
      <c r="FE40" s="943"/>
      <c r="FF40" s="943"/>
      <c r="FG40" s="943"/>
      <c r="FH40" s="943"/>
      <c r="FI40" s="943"/>
      <c r="FJ40" s="943"/>
      <c r="FK40" s="943"/>
      <c r="FL40" s="943"/>
      <c r="FM40" s="943"/>
      <c r="FN40" s="943"/>
      <c r="FO40" s="943"/>
      <c r="FP40" s="943"/>
      <c r="FQ40" s="943"/>
      <c r="FR40" s="943"/>
      <c r="FS40" s="943"/>
      <c r="FT40" s="943"/>
      <c r="FU40" s="943"/>
      <c r="FV40" s="943"/>
      <c r="FW40" s="943"/>
      <c r="FX40" s="943"/>
      <c r="FY40" s="943"/>
      <c r="FZ40" s="943"/>
      <c r="GA40" s="943"/>
      <c r="GB40" s="943"/>
      <c r="GC40" s="943"/>
      <c r="GD40" s="943"/>
      <c r="GE40" s="943"/>
      <c r="GF40" s="943"/>
      <c r="GG40" s="943"/>
      <c r="GH40" s="943"/>
      <c r="GI40" s="943"/>
      <c r="GJ40" s="943"/>
      <c r="GK40" s="943"/>
      <c r="GL40" s="943"/>
      <c r="GM40" s="943"/>
      <c r="GN40" s="943"/>
      <c r="GO40" s="943"/>
      <c r="GP40" s="943"/>
      <c r="GQ40" s="943"/>
      <c r="GR40" s="943"/>
      <c r="GS40" s="943"/>
      <c r="GT40" s="943"/>
      <c r="GU40" s="943"/>
      <c r="GV40" s="943"/>
      <c r="GW40" s="943"/>
      <c r="GX40" s="943"/>
      <c r="GY40" s="943"/>
      <c r="GZ40" s="943"/>
      <c r="HA40" s="943"/>
      <c r="HB40" s="943"/>
      <c r="HC40" s="943"/>
      <c r="HD40" s="943"/>
      <c r="HE40" s="943"/>
      <c r="HF40" s="943"/>
      <c r="HG40" s="943"/>
      <c r="HH40" s="943"/>
      <c r="HI40" s="943"/>
      <c r="HJ40" s="943"/>
      <c r="HK40" s="943"/>
      <c r="HL40" s="943"/>
      <c r="HM40" s="943"/>
      <c r="HN40" s="943"/>
      <c r="HO40" s="943"/>
      <c r="HP40" s="943"/>
      <c r="HQ40" s="943"/>
      <c r="HR40" s="943"/>
      <c r="HS40" s="943"/>
      <c r="HT40" s="943"/>
      <c r="HU40" s="943"/>
      <c r="HV40" s="943"/>
      <c r="HW40" s="943"/>
      <c r="HX40" s="943"/>
      <c r="HY40" s="943"/>
      <c r="HZ40" s="943"/>
      <c r="IA40" s="943"/>
      <c r="IB40" s="943"/>
      <c r="IC40" s="943"/>
      <c r="ID40" s="943"/>
    </row>
    <row r="41" spans="1:238" ht="19.5" customHeight="1">
      <c r="H41" s="417"/>
      <c r="I41" s="949"/>
      <c r="J41" s="949"/>
      <c r="K41" s="949"/>
      <c r="L41" s="949"/>
      <c r="M41" s="588"/>
      <c r="N41" s="588"/>
      <c r="O41" s="950"/>
      <c r="P41" s="950"/>
      <c r="Q41" s="949"/>
      <c r="R41" s="949"/>
      <c r="S41" s="949"/>
      <c r="T41" s="949"/>
      <c r="U41" s="949"/>
      <c r="V41" s="949"/>
      <c r="W41" s="949"/>
      <c r="X41" s="949"/>
      <c r="Y41" s="949"/>
      <c r="Z41" s="949"/>
      <c r="AA41" s="949"/>
      <c r="AB41" s="949"/>
      <c r="AC41" s="949"/>
      <c r="AD41" s="949"/>
      <c r="AE41" s="949"/>
      <c r="AF41" s="949"/>
      <c r="AG41" s="949"/>
      <c r="AH41" s="949"/>
      <c r="AI41" s="949"/>
      <c r="AJ41" s="949"/>
      <c r="AK41" s="949"/>
      <c r="AL41" s="949"/>
      <c r="AM41" s="949"/>
      <c r="AN41" s="949"/>
      <c r="AO41" s="949"/>
      <c r="AP41" s="949"/>
      <c r="AQ41" s="950"/>
      <c r="AR41" s="950"/>
      <c r="AS41" s="950"/>
      <c r="AT41" s="950"/>
      <c r="AU41" s="950"/>
      <c r="AV41" s="950"/>
      <c r="AW41" s="950"/>
      <c r="AX41" s="950"/>
      <c r="AY41" s="950"/>
      <c r="AZ41" s="950"/>
      <c r="BA41" s="950"/>
      <c r="BB41" s="950"/>
      <c r="BC41" s="950"/>
      <c r="BD41" s="950"/>
      <c r="BE41" s="949"/>
      <c r="BF41" s="949"/>
      <c r="BG41" s="949"/>
      <c r="BH41" s="949"/>
      <c r="BI41" s="949"/>
      <c r="BJ41" s="949"/>
      <c r="BK41" s="949"/>
      <c r="BL41" s="949"/>
      <c r="BM41" s="949"/>
      <c r="BN41" s="949"/>
      <c r="BO41" s="949"/>
      <c r="BP41" s="949"/>
      <c r="BQ41" s="950"/>
      <c r="BR41" s="950"/>
      <c r="BS41" s="950"/>
      <c r="BT41" s="949"/>
      <c r="BU41" s="949"/>
      <c r="BV41" s="949"/>
      <c r="BW41" s="949"/>
      <c r="BX41" s="949"/>
      <c r="BY41" s="949"/>
      <c r="BZ41" s="949"/>
      <c r="CA41" s="949"/>
      <c r="CB41" s="949"/>
      <c r="CC41" s="949"/>
      <c r="CD41" s="949"/>
      <c r="CE41" s="949"/>
      <c r="CF41" s="949"/>
      <c r="CG41" s="949"/>
      <c r="CH41" s="949"/>
      <c r="CI41" s="949"/>
      <c r="CJ41" s="949"/>
      <c r="CK41" s="949"/>
      <c r="CL41" s="949"/>
      <c r="CM41" s="949"/>
      <c r="CN41" s="949"/>
      <c r="CO41" s="949"/>
      <c r="CP41" s="949"/>
      <c r="CQ41" s="949"/>
      <c r="CR41" s="949"/>
      <c r="CS41" s="949"/>
      <c r="CT41" s="949"/>
      <c r="CU41" s="949"/>
      <c r="CV41" s="949"/>
      <c r="CW41" s="949"/>
      <c r="CX41" s="949"/>
      <c r="CY41" s="949"/>
      <c r="CZ41" s="949"/>
      <c r="DA41" s="949"/>
      <c r="DB41" s="949"/>
      <c r="DC41" s="949"/>
      <c r="DD41" s="949"/>
      <c r="DE41" s="949"/>
      <c r="DF41" s="949"/>
      <c r="DG41" s="949"/>
      <c r="DH41" s="949"/>
      <c r="DI41" s="949"/>
      <c r="DJ41" s="949"/>
      <c r="DK41" s="949"/>
      <c r="DL41" s="949"/>
      <c r="DM41" s="949"/>
      <c r="DN41" s="949"/>
      <c r="DO41" s="949"/>
      <c r="DP41" s="949"/>
      <c r="DQ41" s="949"/>
      <c r="DR41" s="949"/>
      <c r="DS41" s="949"/>
      <c r="DT41" s="949"/>
      <c r="DU41" s="949"/>
      <c r="DV41" s="949"/>
      <c r="DW41" s="949"/>
      <c r="DX41" s="949"/>
      <c r="DY41" s="949"/>
      <c r="DZ41" s="949"/>
      <c r="EA41" s="949"/>
      <c r="EB41" s="949"/>
      <c r="EC41" s="949"/>
      <c r="ED41" s="949"/>
      <c r="EE41" s="949"/>
      <c r="EF41" s="949"/>
      <c r="EG41" s="949"/>
      <c r="EH41" s="949"/>
      <c r="EI41" s="949"/>
      <c r="EJ41" s="949"/>
      <c r="EK41" s="949"/>
      <c r="EL41" s="949"/>
      <c r="EM41" s="949"/>
      <c r="EN41" s="949"/>
      <c r="EO41" s="949"/>
      <c r="EP41" s="949"/>
      <c r="EQ41" s="949"/>
      <c r="ER41" s="949"/>
      <c r="ES41" s="949"/>
      <c r="ET41" s="949"/>
      <c r="EU41" s="949"/>
      <c r="EV41" s="949"/>
      <c r="EW41" s="949"/>
      <c r="EX41" s="949"/>
      <c r="EY41" s="949"/>
      <c r="EZ41" s="949"/>
      <c r="FA41" s="949"/>
      <c r="FB41" s="949"/>
      <c r="FC41" s="949"/>
      <c r="FD41" s="949"/>
      <c r="FE41" s="949"/>
      <c r="FF41" s="949"/>
      <c r="FG41" s="949"/>
      <c r="FH41" s="949"/>
      <c r="FI41" s="949"/>
      <c r="FJ41" s="949"/>
      <c r="FK41" s="949"/>
      <c r="FL41" s="949"/>
      <c r="FM41" s="949"/>
      <c r="FN41" s="949"/>
      <c r="FO41" s="949"/>
      <c r="FP41" s="949"/>
      <c r="FQ41" s="949"/>
      <c r="FR41" s="949"/>
      <c r="FS41" s="949"/>
      <c r="FT41" s="949"/>
      <c r="FU41" s="949"/>
      <c r="FV41" s="949"/>
      <c r="FW41" s="949"/>
      <c r="FX41" s="949"/>
      <c r="FY41" s="949"/>
      <c r="FZ41" s="949"/>
      <c r="GA41" s="949"/>
      <c r="GB41" s="949"/>
      <c r="GC41" s="949"/>
      <c r="GD41" s="949"/>
      <c r="GE41" s="949"/>
      <c r="GF41" s="949"/>
      <c r="GG41" s="949"/>
      <c r="GH41" s="949"/>
      <c r="GI41" s="949"/>
      <c r="GJ41" s="949"/>
      <c r="GK41" s="949"/>
      <c r="GL41" s="949"/>
      <c r="GM41" s="949"/>
      <c r="GN41" s="949"/>
      <c r="GO41" s="949"/>
      <c r="GP41" s="949"/>
      <c r="GQ41" s="949"/>
      <c r="GR41" s="949"/>
      <c r="GS41" s="949"/>
      <c r="GT41" s="949"/>
      <c r="GU41" s="949"/>
      <c r="GV41" s="949"/>
      <c r="GW41" s="949"/>
      <c r="GX41" s="949"/>
      <c r="GY41" s="949"/>
      <c r="GZ41" s="949"/>
      <c r="HA41" s="949"/>
      <c r="HB41" s="949"/>
      <c r="HC41" s="949"/>
      <c r="HD41" s="949"/>
      <c r="HE41" s="949"/>
      <c r="HF41" s="949"/>
      <c r="HG41" s="949"/>
      <c r="HH41" s="949"/>
      <c r="HI41" s="949"/>
      <c r="HJ41" s="949"/>
      <c r="HK41" s="949"/>
      <c r="HL41" s="949"/>
      <c r="HM41" s="949"/>
      <c r="HN41" s="949"/>
      <c r="HO41" s="949"/>
      <c r="HP41" s="949"/>
      <c r="HQ41" s="949"/>
      <c r="HR41" s="949"/>
      <c r="HS41" s="949"/>
      <c r="HT41" s="949"/>
      <c r="HU41" s="949"/>
      <c r="HV41" s="949"/>
      <c r="HW41" s="949"/>
      <c r="HX41" s="949"/>
      <c r="HY41" s="949"/>
      <c r="HZ41" s="949"/>
      <c r="IA41" s="949"/>
      <c r="IB41" s="949"/>
      <c r="IC41" s="949"/>
      <c r="ID41" s="949"/>
    </row>
    <row r="42" spans="1:238" ht="19.5" customHeight="1">
      <c r="H42" s="728"/>
      <c r="I42" s="728"/>
      <c r="J42" s="728"/>
      <c r="K42" s="728"/>
      <c r="L42" s="728"/>
      <c r="M42" s="728"/>
      <c r="N42" s="728"/>
      <c r="O42" s="728"/>
      <c r="P42" s="728"/>
      <c r="Q42" s="728"/>
      <c r="R42" s="728"/>
      <c r="S42" s="728"/>
      <c r="T42" s="728"/>
      <c r="U42" s="728"/>
      <c r="V42" s="728"/>
      <c r="W42" s="728"/>
      <c r="X42" s="728"/>
      <c r="Y42" s="728"/>
      <c r="Z42" s="728"/>
      <c r="AA42" s="728"/>
      <c r="AB42" s="728"/>
      <c r="AC42" s="728"/>
      <c r="AD42" s="728"/>
      <c r="AE42" s="728"/>
      <c r="AF42" s="728"/>
      <c r="AG42" s="728"/>
      <c r="AH42" s="728"/>
      <c r="AI42" s="728"/>
      <c r="AJ42" s="728"/>
      <c r="AK42" s="728"/>
      <c r="AL42" s="728"/>
      <c r="AM42" s="728"/>
      <c r="AN42" s="728"/>
      <c r="AO42" s="728"/>
      <c r="AP42" s="728"/>
      <c r="AQ42" s="728"/>
      <c r="AR42" s="728"/>
      <c r="AS42" s="728"/>
      <c r="AT42" s="728"/>
      <c r="AU42" s="728"/>
      <c r="AV42" s="728"/>
      <c r="AW42" s="728"/>
      <c r="AX42" s="728"/>
      <c r="AY42" s="728"/>
      <c r="AZ42" s="728"/>
      <c r="BA42" s="728"/>
      <c r="BB42" s="728"/>
      <c r="BC42" s="728"/>
      <c r="BD42" s="728"/>
      <c r="BE42" s="728"/>
      <c r="BF42" s="728"/>
      <c r="BG42" s="728"/>
      <c r="BH42" s="728"/>
      <c r="BI42" s="728"/>
      <c r="BJ42" s="728"/>
      <c r="BK42" s="728"/>
      <c r="BL42" s="728"/>
      <c r="BM42" s="728"/>
      <c r="BN42" s="728"/>
      <c r="BO42" s="728"/>
      <c r="BP42" s="728"/>
      <c r="BQ42" s="728"/>
      <c r="BR42" s="728"/>
      <c r="BS42" s="728"/>
      <c r="BT42" s="728"/>
      <c r="BU42" s="728"/>
      <c r="BV42" s="728"/>
      <c r="BW42" s="728"/>
      <c r="BX42" s="728"/>
      <c r="BY42" s="728"/>
      <c r="BZ42" s="728"/>
      <c r="CA42" s="728"/>
      <c r="CB42" s="728"/>
      <c r="CC42" s="728"/>
      <c r="CD42" s="728"/>
      <c r="CE42" s="728"/>
      <c r="CF42" s="728"/>
      <c r="CG42" s="728"/>
      <c r="CH42" s="728"/>
      <c r="CI42" s="728"/>
      <c r="CJ42" s="728"/>
      <c r="CK42" s="728"/>
      <c r="CL42" s="728"/>
      <c r="CM42" s="728"/>
      <c r="CN42" s="728"/>
      <c r="CO42" s="728"/>
      <c r="CP42" s="728"/>
      <c r="CQ42" s="728"/>
      <c r="CR42" s="728"/>
      <c r="CS42" s="728"/>
      <c r="CT42" s="728"/>
      <c r="CU42" s="728"/>
      <c r="CV42" s="728"/>
      <c r="CW42" s="728"/>
      <c r="CX42" s="728"/>
      <c r="CY42" s="728"/>
      <c r="CZ42" s="728"/>
      <c r="DA42" s="728"/>
      <c r="DB42" s="728"/>
      <c r="DC42" s="728"/>
      <c r="DD42" s="728"/>
      <c r="DE42" s="728"/>
      <c r="DF42" s="728"/>
      <c r="DG42" s="728"/>
      <c r="DH42" s="728"/>
      <c r="DI42" s="728"/>
      <c r="DJ42" s="728"/>
      <c r="DK42" s="728"/>
      <c r="DL42" s="728"/>
      <c r="DM42" s="728"/>
      <c r="DN42" s="728"/>
      <c r="DO42" s="728"/>
      <c r="DP42" s="728"/>
      <c r="DQ42" s="728"/>
      <c r="DR42" s="728"/>
      <c r="DS42" s="728"/>
      <c r="DT42" s="728"/>
      <c r="DU42" s="728"/>
      <c r="DV42" s="728"/>
      <c r="DW42" s="728"/>
      <c r="DX42" s="728"/>
      <c r="DY42" s="728"/>
      <c r="DZ42" s="728"/>
      <c r="EA42" s="728"/>
      <c r="EB42" s="728"/>
      <c r="EC42" s="728"/>
      <c r="ED42" s="728"/>
      <c r="EE42" s="728"/>
      <c r="EF42" s="728"/>
      <c r="EG42" s="728"/>
      <c r="EH42" s="728"/>
      <c r="EI42" s="728"/>
      <c r="EJ42" s="728"/>
      <c r="EK42" s="728"/>
      <c r="EL42" s="728"/>
      <c r="EM42" s="728"/>
      <c r="EN42" s="728"/>
      <c r="EO42" s="728"/>
      <c r="EP42" s="728"/>
      <c r="EQ42" s="728"/>
      <c r="ER42" s="728"/>
      <c r="ES42" s="728"/>
      <c r="ET42" s="728"/>
      <c r="EU42" s="728"/>
      <c r="EV42" s="728"/>
      <c r="EW42" s="728"/>
      <c r="EX42" s="728"/>
      <c r="EY42" s="728"/>
      <c r="EZ42" s="728"/>
      <c r="FA42" s="728"/>
      <c r="FB42" s="728"/>
      <c r="FC42" s="728"/>
      <c r="FD42" s="728"/>
      <c r="FE42" s="728"/>
      <c r="FF42" s="728"/>
      <c r="FG42" s="728"/>
      <c r="FH42" s="728"/>
      <c r="FI42" s="728"/>
      <c r="FJ42" s="728"/>
      <c r="FK42" s="728"/>
      <c r="FL42" s="728"/>
      <c r="FM42" s="728"/>
      <c r="FN42" s="728"/>
      <c r="FO42" s="728"/>
      <c r="FP42" s="728"/>
      <c r="FQ42" s="728"/>
      <c r="FR42" s="728"/>
      <c r="FS42" s="728"/>
      <c r="FT42" s="728"/>
      <c r="FU42" s="728"/>
      <c r="FV42" s="728"/>
      <c r="FW42" s="728"/>
      <c r="FX42" s="728"/>
      <c r="FY42" s="728"/>
      <c r="FZ42" s="728"/>
      <c r="GA42" s="728"/>
      <c r="GB42" s="728"/>
      <c r="GC42" s="728"/>
      <c r="GD42" s="728"/>
      <c r="GE42" s="728"/>
      <c r="GF42" s="728"/>
      <c r="GG42" s="728"/>
      <c r="GH42" s="728"/>
      <c r="GI42" s="728"/>
      <c r="GJ42" s="728"/>
      <c r="GK42" s="728"/>
      <c r="GL42" s="728"/>
      <c r="GM42" s="728"/>
      <c r="GN42" s="728"/>
      <c r="GO42" s="728"/>
      <c r="GP42" s="728"/>
      <c r="GQ42" s="728"/>
      <c r="GR42" s="728"/>
      <c r="GS42" s="728"/>
      <c r="GT42" s="728"/>
      <c r="GU42" s="728"/>
      <c r="GV42" s="728"/>
      <c r="GW42" s="728"/>
      <c r="GX42" s="728"/>
      <c r="GY42" s="728"/>
      <c r="GZ42" s="728"/>
      <c r="HA42" s="728"/>
      <c r="HB42" s="728"/>
      <c r="HC42" s="728"/>
      <c r="HD42" s="728"/>
      <c r="HE42" s="728"/>
      <c r="HF42" s="728"/>
      <c r="HG42" s="728"/>
      <c r="HH42" s="728"/>
      <c r="HI42" s="728"/>
      <c r="HJ42" s="728"/>
      <c r="HK42" s="728"/>
      <c r="HL42" s="728"/>
      <c r="HM42" s="728"/>
      <c r="HN42" s="728"/>
      <c r="HO42" s="728"/>
      <c r="HP42" s="728"/>
      <c r="HQ42" s="728"/>
      <c r="HR42" s="728"/>
      <c r="HS42" s="728"/>
      <c r="HT42" s="728"/>
      <c r="HU42" s="728"/>
      <c r="HV42" s="728"/>
      <c r="HW42" s="728"/>
      <c r="HX42" s="728"/>
      <c r="HY42" s="728"/>
      <c r="HZ42" s="728"/>
      <c r="IA42" s="728"/>
      <c r="IB42" s="728"/>
      <c r="IC42" s="728"/>
      <c r="ID42" s="728"/>
    </row>
    <row r="43" spans="1:238" ht="19.5" customHeight="1">
      <c r="H43" s="951"/>
      <c r="I43" s="327"/>
      <c r="J43" s="327"/>
      <c r="K43" s="327"/>
      <c r="L43" s="327"/>
      <c r="M43" s="327"/>
      <c r="N43" s="327"/>
      <c r="O43" s="327"/>
      <c r="P43" s="327"/>
      <c r="Q43" s="327"/>
      <c r="R43" s="327"/>
      <c r="S43" s="327"/>
      <c r="T43" s="327"/>
      <c r="U43" s="327"/>
      <c r="V43" s="327"/>
      <c r="W43" s="327"/>
      <c r="X43" s="327"/>
      <c r="Y43" s="327"/>
      <c r="Z43" s="327"/>
      <c r="AA43" s="327"/>
      <c r="AB43" s="327"/>
      <c r="AC43" s="327"/>
      <c r="AD43" s="327"/>
      <c r="AE43" s="327"/>
      <c r="AF43" s="327"/>
      <c r="AG43" s="327"/>
      <c r="AH43" s="327"/>
      <c r="AI43" s="327"/>
      <c r="AJ43" s="327"/>
      <c r="AK43" s="327"/>
      <c r="AL43" s="327"/>
      <c r="AM43" s="327"/>
      <c r="AN43" s="327"/>
      <c r="AO43" s="327"/>
      <c r="AP43" s="327"/>
      <c r="AQ43" s="327"/>
      <c r="AR43" s="327"/>
      <c r="AS43" s="327"/>
      <c r="AT43" s="327"/>
      <c r="AU43" s="327"/>
      <c r="AV43" s="327"/>
      <c r="AW43" s="327"/>
      <c r="AX43" s="327"/>
      <c r="AY43" s="327"/>
      <c r="AZ43" s="327"/>
      <c r="BA43" s="327"/>
      <c r="BB43" s="327"/>
      <c r="BC43" s="327"/>
      <c r="BD43" s="327"/>
      <c r="BE43" s="327"/>
      <c r="BF43" s="327"/>
      <c r="BG43" s="327"/>
      <c r="BH43" s="327"/>
      <c r="BI43" s="327"/>
      <c r="BJ43" s="327"/>
      <c r="BK43" s="327"/>
      <c r="BL43" s="327"/>
      <c r="BM43" s="327"/>
      <c r="BN43" s="327"/>
      <c r="BO43" s="327"/>
      <c r="BP43" s="327"/>
      <c r="BQ43" s="327"/>
      <c r="BR43" s="327"/>
      <c r="BS43" s="327"/>
      <c r="BT43" s="327"/>
      <c r="BU43" s="327"/>
      <c r="BV43" s="327"/>
      <c r="BW43" s="327"/>
      <c r="BX43" s="327"/>
      <c r="BY43" s="327"/>
      <c r="BZ43" s="327"/>
      <c r="CA43" s="327"/>
      <c r="CB43" s="327"/>
      <c r="CC43" s="327"/>
      <c r="CD43" s="327"/>
      <c r="CE43" s="327"/>
      <c r="CF43" s="327"/>
      <c r="CG43" s="327"/>
      <c r="CH43" s="327"/>
      <c r="CI43" s="327"/>
      <c r="CJ43" s="327"/>
      <c r="CK43" s="327"/>
      <c r="CL43" s="327"/>
      <c r="CM43" s="327"/>
      <c r="CN43" s="327"/>
      <c r="CO43" s="327"/>
      <c r="CP43" s="327"/>
      <c r="CQ43" s="327"/>
      <c r="CR43" s="327"/>
      <c r="CS43" s="327"/>
      <c r="CT43" s="327"/>
      <c r="CU43" s="327"/>
      <c r="CV43" s="327"/>
      <c r="CW43" s="327"/>
      <c r="CX43" s="327"/>
      <c r="CY43" s="327"/>
      <c r="CZ43" s="327"/>
      <c r="DA43" s="327"/>
      <c r="DB43" s="327"/>
      <c r="DC43" s="327"/>
      <c r="DD43" s="327"/>
      <c r="DE43" s="327"/>
      <c r="DF43" s="327"/>
      <c r="DG43" s="327"/>
      <c r="DH43" s="327"/>
      <c r="DI43" s="327"/>
      <c r="DJ43" s="327"/>
      <c r="DK43" s="327"/>
      <c r="DL43" s="327"/>
      <c r="DM43" s="327"/>
      <c r="DN43" s="327"/>
      <c r="DO43" s="327"/>
      <c r="DP43" s="327"/>
      <c r="DQ43" s="327"/>
      <c r="DR43" s="327"/>
      <c r="DS43" s="327"/>
      <c r="DT43" s="327"/>
      <c r="DU43" s="327"/>
      <c r="DV43" s="327"/>
      <c r="DW43" s="327"/>
      <c r="DX43" s="327"/>
      <c r="DY43" s="327"/>
      <c r="DZ43" s="327"/>
      <c r="EA43" s="327"/>
      <c r="EB43" s="327"/>
      <c r="EC43" s="327"/>
      <c r="ED43" s="327"/>
      <c r="EE43" s="327"/>
      <c r="EF43" s="327"/>
      <c r="EG43" s="327"/>
      <c r="EH43" s="327"/>
      <c r="EI43" s="327"/>
      <c r="EJ43" s="327"/>
      <c r="EK43" s="327"/>
      <c r="EL43" s="327"/>
      <c r="EM43" s="327"/>
      <c r="EN43" s="327"/>
      <c r="EO43" s="327"/>
      <c r="EP43" s="327"/>
      <c r="EQ43" s="327"/>
      <c r="ER43" s="327"/>
      <c r="ES43" s="327"/>
      <c r="ET43" s="327"/>
      <c r="EU43" s="327"/>
      <c r="EV43" s="327"/>
      <c r="EW43" s="327"/>
      <c r="EX43" s="327"/>
      <c r="EY43" s="327"/>
      <c r="EZ43" s="327"/>
      <c r="FA43" s="327"/>
      <c r="FB43" s="327"/>
      <c r="FC43" s="327"/>
      <c r="FD43" s="327"/>
      <c r="FE43" s="327"/>
      <c r="FF43" s="327"/>
      <c r="FG43" s="327"/>
      <c r="FH43" s="327"/>
      <c r="FI43" s="327"/>
      <c r="FJ43" s="327"/>
      <c r="FK43" s="327"/>
      <c r="FL43" s="327"/>
      <c r="FM43" s="327"/>
      <c r="FN43" s="327"/>
      <c r="FO43" s="327"/>
      <c r="FP43" s="327"/>
      <c r="FQ43" s="327"/>
      <c r="FR43" s="327"/>
      <c r="FS43" s="327"/>
      <c r="FT43" s="327"/>
      <c r="FU43" s="327"/>
      <c r="FV43" s="327"/>
      <c r="FW43" s="327"/>
      <c r="FX43" s="327"/>
      <c r="FY43" s="327"/>
      <c r="FZ43" s="327"/>
      <c r="GA43" s="327"/>
      <c r="GB43" s="327"/>
      <c r="GC43" s="327"/>
      <c r="GD43" s="327"/>
      <c r="GE43" s="327"/>
      <c r="GF43" s="327"/>
      <c r="GG43" s="327"/>
      <c r="GH43" s="327"/>
      <c r="GI43" s="327"/>
      <c r="GJ43" s="327"/>
      <c r="GK43" s="327"/>
      <c r="GL43" s="327"/>
      <c r="GM43" s="327"/>
      <c r="GN43" s="327"/>
      <c r="GO43" s="327"/>
      <c r="GP43" s="327"/>
      <c r="GQ43" s="327"/>
      <c r="GR43" s="327"/>
      <c r="GS43" s="327"/>
      <c r="GT43" s="327"/>
      <c r="GU43" s="327"/>
      <c r="GV43" s="327"/>
      <c r="GW43" s="327"/>
      <c r="GX43" s="327"/>
      <c r="GY43" s="327"/>
      <c r="GZ43" s="327"/>
      <c r="HA43" s="327"/>
      <c r="HB43" s="327"/>
      <c r="HC43" s="327"/>
      <c r="HD43" s="327"/>
      <c r="HE43" s="327"/>
      <c r="HF43" s="327"/>
      <c r="HG43" s="327"/>
      <c r="HH43" s="327"/>
      <c r="HI43" s="327"/>
      <c r="HJ43" s="327"/>
      <c r="HK43" s="327"/>
      <c r="HL43" s="327"/>
      <c r="HM43" s="327"/>
      <c r="HN43" s="327"/>
      <c r="HO43" s="327"/>
      <c r="HP43" s="327"/>
      <c r="HQ43" s="327"/>
      <c r="HR43" s="327"/>
      <c r="HS43" s="327"/>
      <c r="HT43" s="327"/>
      <c r="HU43" s="327"/>
      <c r="HV43" s="327"/>
      <c r="HW43" s="327"/>
      <c r="HX43" s="327"/>
      <c r="HY43" s="327"/>
      <c r="HZ43" s="327"/>
      <c r="IA43" s="327"/>
      <c r="IB43" s="327"/>
      <c r="IC43" s="327"/>
      <c r="ID43" s="327"/>
    </row>
    <row r="44" spans="1:238" ht="19.5" customHeight="1">
      <c r="I44" s="327"/>
      <c r="J44" s="327"/>
      <c r="K44" s="327"/>
      <c r="L44" s="327"/>
      <c r="M44" s="327"/>
      <c r="N44" s="327"/>
      <c r="O44" s="327"/>
      <c r="P44" s="327"/>
      <c r="Q44" s="327"/>
      <c r="R44" s="327"/>
      <c r="S44" s="327"/>
      <c r="T44" s="327"/>
      <c r="U44" s="327"/>
      <c r="V44" s="327"/>
      <c r="W44" s="327"/>
      <c r="X44" s="327"/>
      <c r="Y44" s="327"/>
      <c r="Z44" s="327"/>
      <c r="AA44" s="327"/>
      <c r="AB44" s="327"/>
      <c r="AC44" s="327"/>
      <c r="AD44" s="327"/>
      <c r="AE44" s="327"/>
      <c r="AF44" s="327"/>
      <c r="AG44" s="327"/>
      <c r="AH44" s="327"/>
      <c r="AI44" s="327"/>
      <c r="AJ44" s="327"/>
      <c r="AK44" s="327"/>
      <c r="AL44" s="327"/>
      <c r="AM44" s="327"/>
      <c r="AN44" s="327"/>
      <c r="AO44" s="327"/>
      <c r="AP44" s="327"/>
      <c r="AQ44" s="327"/>
      <c r="AR44" s="327"/>
      <c r="AS44" s="327"/>
      <c r="AT44" s="327"/>
      <c r="AU44" s="327"/>
      <c r="AV44" s="327"/>
      <c r="AW44" s="327"/>
      <c r="AX44" s="327"/>
      <c r="AY44" s="327"/>
      <c r="AZ44" s="327"/>
      <c r="BA44" s="327"/>
      <c r="BB44" s="327"/>
      <c r="BC44" s="327"/>
      <c r="BD44" s="327"/>
      <c r="BE44" s="327"/>
      <c r="BF44" s="327"/>
      <c r="BG44" s="327"/>
      <c r="BH44" s="327"/>
      <c r="BI44" s="327"/>
      <c r="BJ44" s="327"/>
      <c r="BK44" s="327"/>
      <c r="BL44" s="327"/>
      <c r="BM44" s="327"/>
      <c r="BN44" s="327"/>
      <c r="BO44" s="327"/>
      <c r="BP44" s="327"/>
      <c r="BQ44" s="327"/>
      <c r="BR44" s="327"/>
      <c r="BS44" s="327"/>
      <c r="BT44" s="327"/>
      <c r="BU44" s="327"/>
      <c r="BV44" s="327"/>
      <c r="BW44" s="327"/>
      <c r="BX44" s="327"/>
      <c r="BY44" s="327"/>
      <c r="BZ44" s="327"/>
      <c r="CA44" s="327"/>
      <c r="CB44" s="327"/>
      <c r="CC44" s="327"/>
      <c r="CD44" s="327"/>
      <c r="CE44" s="327"/>
      <c r="CF44" s="327"/>
      <c r="CG44" s="327"/>
      <c r="CH44" s="327"/>
      <c r="CI44" s="327"/>
      <c r="CJ44" s="327"/>
      <c r="CK44" s="327"/>
      <c r="CL44" s="327"/>
      <c r="CM44" s="327"/>
      <c r="CN44" s="327"/>
      <c r="CO44" s="327"/>
      <c r="CP44" s="327"/>
      <c r="CQ44" s="327"/>
      <c r="CR44" s="327"/>
      <c r="CS44" s="327"/>
      <c r="CT44" s="327"/>
      <c r="CU44" s="327"/>
      <c r="CV44" s="327"/>
      <c r="CW44" s="327"/>
      <c r="CX44" s="327"/>
      <c r="CY44" s="327"/>
      <c r="CZ44" s="327"/>
      <c r="DA44" s="327"/>
      <c r="DB44" s="327"/>
      <c r="DC44" s="327"/>
      <c r="DD44" s="327"/>
      <c r="DE44" s="327"/>
      <c r="DF44" s="327"/>
      <c r="DG44" s="327"/>
      <c r="DH44" s="327"/>
      <c r="DI44" s="327"/>
      <c r="DJ44" s="327"/>
      <c r="DK44" s="327"/>
      <c r="DL44" s="327"/>
      <c r="DM44" s="327"/>
      <c r="DN44" s="327"/>
      <c r="DO44" s="327"/>
      <c r="DP44" s="327"/>
      <c r="DQ44" s="327"/>
      <c r="DR44" s="327"/>
      <c r="DS44" s="327"/>
      <c r="DT44" s="327"/>
      <c r="DU44" s="327"/>
      <c r="DV44" s="327"/>
      <c r="DW44" s="327"/>
      <c r="DX44" s="327"/>
      <c r="DY44" s="327"/>
      <c r="DZ44" s="327"/>
      <c r="EA44" s="327"/>
      <c r="EB44" s="327"/>
      <c r="EC44" s="327"/>
      <c r="ED44" s="327"/>
      <c r="EE44" s="327"/>
      <c r="EF44" s="327"/>
      <c r="EG44" s="327"/>
      <c r="EH44" s="327"/>
      <c r="EI44" s="327"/>
      <c r="EJ44" s="327"/>
      <c r="EK44" s="327"/>
      <c r="EL44" s="327"/>
      <c r="EM44" s="327"/>
      <c r="EN44" s="327"/>
      <c r="EO44" s="327"/>
      <c r="EP44" s="327"/>
      <c r="EQ44" s="327"/>
      <c r="ER44" s="327"/>
      <c r="ES44" s="327"/>
      <c r="ET44" s="327"/>
      <c r="EU44" s="327"/>
      <c r="EV44" s="327"/>
      <c r="EW44" s="327"/>
      <c r="EX44" s="327"/>
      <c r="EY44" s="327"/>
      <c r="EZ44" s="327"/>
      <c r="FA44" s="327"/>
      <c r="FB44" s="327"/>
      <c r="FC44" s="327"/>
      <c r="FD44" s="327"/>
      <c r="FE44" s="327"/>
      <c r="FF44" s="327"/>
      <c r="FG44" s="327"/>
      <c r="FH44" s="327"/>
      <c r="FI44" s="327"/>
      <c r="FJ44" s="327"/>
      <c r="FK44" s="327"/>
      <c r="FL44" s="327"/>
      <c r="FM44" s="327"/>
      <c r="FN44" s="327"/>
      <c r="FO44" s="327"/>
      <c r="FP44" s="327"/>
      <c r="FQ44" s="327"/>
      <c r="FR44" s="327"/>
      <c r="FS44" s="327"/>
      <c r="FT44" s="327"/>
      <c r="FU44" s="327"/>
      <c r="FV44" s="327"/>
      <c r="FW44" s="327"/>
      <c r="FX44" s="327"/>
      <c r="FY44" s="327"/>
      <c r="FZ44" s="327"/>
      <c r="GA44" s="327"/>
      <c r="GB44" s="327"/>
      <c r="GC44" s="327"/>
      <c r="GD44" s="327"/>
      <c r="GE44" s="327"/>
      <c r="GF44" s="327"/>
      <c r="GG44" s="327"/>
      <c r="GH44" s="327"/>
      <c r="GI44" s="327"/>
      <c r="GJ44" s="327"/>
      <c r="GK44" s="327"/>
      <c r="GL44" s="327"/>
      <c r="GM44" s="327"/>
      <c r="GN44" s="327"/>
      <c r="GO44" s="327"/>
      <c r="GP44" s="327"/>
      <c r="GQ44" s="327"/>
      <c r="GR44" s="327"/>
      <c r="GS44" s="327"/>
      <c r="GT44" s="327"/>
      <c r="GU44" s="327"/>
      <c r="GV44" s="327"/>
      <c r="GW44" s="327"/>
      <c r="GX44" s="327"/>
      <c r="GY44" s="327"/>
      <c r="GZ44" s="327"/>
      <c r="HA44" s="327"/>
      <c r="HB44" s="327"/>
      <c r="HC44" s="327"/>
      <c r="HD44" s="327"/>
      <c r="HE44" s="327"/>
      <c r="HF44" s="327"/>
      <c r="HG44" s="327"/>
      <c r="HH44" s="327"/>
      <c r="HI44" s="327"/>
      <c r="HJ44" s="327"/>
      <c r="HK44" s="327"/>
      <c r="HL44" s="327"/>
      <c r="HM44" s="327"/>
      <c r="HN44" s="327"/>
      <c r="HO44" s="327"/>
      <c r="HP44" s="327"/>
      <c r="HQ44" s="327"/>
      <c r="HR44" s="327"/>
      <c r="HS44" s="327"/>
      <c r="HT44" s="327"/>
      <c r="HU44" s="327"/>
      <c r="HV44" s="327"/>
      <c r="HW44" s="327"/>
      <c r="HX44" s="327"/>
      <c r="HY44" s="327"/>
      <c r="HZ44" s="327"/>
      <c r="IA44" s="327"/>
      <c r="IB44" s="327"/>
      <c r="IC44" s="327"/>
      <c r="ID44" s="327"/>
    </row>
    <row r="45" spans="1:238" s="82" customFormat="1" ht="18" customHeight="1">
      <c r="A45" s="38"/>
      <c r="B45" s="38"/>
      <c r="C45" s="38"/>
      <c r="D45" s="38"/>
      <c r="E45" s="38"/>
      <c r="F45" s="38"/>
      <c r="G45" s="38"/>
      <c r="H45" s="952"/>
      <c r="I45" s="953"/>
      <c r="J45" s="953"/>
      <c r="K45" s="572"/>
      <c r="L45" s="572"/>
      <c r="M45" s="421"/>
      <c r="N45" s="421"/>
      <c r="O45" s="572"/>
      <c r="P45" s="572"/>
      <c r="Q45" s="572"/>
      <c r="R45" s="572"/>
      <c r="S45" s="572"/>
      <c r="T45" s="572"/>
      <c r="U45" s="572"/>
      <c r="V45" s="572"/>
      <c r="W45" s="572"/>
      <c r="X45" s="572"/>
      <c r="Y45" s="572"/>
      <c r="Z45" s="572"/>
      <c r="AA45" s="572"/>
      <c r="AB45" s="572"/>
      <c r="AC45" s="572"/>
      <c r="AD45" s="572"/>
      <c r="AE45" s="572"/>
      <c r="AF45" s="572"/>
      <c r="AG45" s="572"/>
      <c r="AH45" s="572"/>
      <c r="AI45" s="572"/>
      <c r="AJ45" s="572"/>
      <c r="AK45" s="572"/>
      <c r="AL45" s="572"/>
      <c r="AM45" s="572"/>
      <c r="AN45" s="572"/>
      <c r="AO45" s="572"/>
      <c r="AP45" s="572"/>
      <c r="AQ45" s="953"/>
      <c r="AR45" s="953"/>
      <c r="AS45" s="953"/>
      <c r="AT45" s="953"/>
      <c r="AU45" s="953"/>
      <c r="AV45" s="953"/>
      <c r="AW45" s="953"/>
      <c r="AX45" s="953"/>
      <c r="AY45" s="953"/>
      <c r="AZ45" s="953"/>
      <c r="BA45" s="953"/>
      <c r="BB45" s="953"/>
      <c r="BC45" s="953"/>
      <c r="BD45" s="953"/>
      <c r="BE45" s="421"/>
      <c r="BF45" s="421"/>
      <c r="BG45" s="421"/>
      <c r="BH45" s="421"/>
      <c r="BI45" s="421"/>
      <c r="BJ45" s="421"/>
      <c r="BK45" s="421"/>
      <c r="BL45" s="421"/>
      <c r="BM45" s="421"/>
      <c r="BN45" s="421"/>
      <c r="BO45" s="421"/>
      <c r="BP45" s="421"/>
      <c r="BQ45" s="953"/>
      <c r="BR45" s="953"/>
      <c r="BS45" s="953"/>
      <c r="BT45" s="421"/>
      <c r="BU45" s="421"/>
      <c r="BV45" s="421"/>
      <c r="BW45" s="421"/>
      <c r="BX45" s="421"/>
      <c r="BY45" s="421"/>
      <c r="BZ45" s="421"/>
      <c r="CA45" s="421"/>
      <c r="CB45" s="421"/>
      <c r="CC45" s="421"/>
      <c r="CD45" s="421"/>
      <c r="CE45" s="421"/>
      <c r="CF45" s="421"/>
      <c r="CG45" s="421"/>
      <c r="CH45" s="421"/>
      <c r="CI45" s="421"/>
      <c r="CJ45" s="421"/>
      <c r="CK45" s="421"/>
      <c r="CL45" s="421"/>
      <c r="CM45" s="421"/>
      <c r="CN45" s="421"/>
      <c r="CO45" s="421"/>
      <c r="CP45" s="421"/>
      <c r="CQ45" s="421"/>
      <c r="CR45" s="421"/>
      <c r="CS45" s="421"/>
      <c r="CT45" s="421"/>
      <c r="CU45" s="421"/>
      <c r="CV45" s="421"/>
      <c r="CW45" s="421"/>
      <c r="CX45" s="421"/>
      <c r="CY45" s="421"/>
      <c r="CZ45" s="421"/>
      <c r="DA45" s="421"/>
      <c r="DB45" s="421"/>
      <c r="DC45" s="421"/>
      <c r="DD45" s="421"/>
      <c r="DE45" s="421"/>
      <c r="DF45" s="421"/>
      <c r="DG45" s="421"/>
      <c r="DH45" s="421"/>
      <c r="DI45" s="421"/>
      <c r="DJ45" s="421"/>
      <c r="DK45" s="421"/>
      <c r="DL45" s="421"/>
      <c r="DM45" s="421"/>
      <c r="DN45" s="421"/>
      <c r="DO45" s="421"/>
      <c r="DP45" s="421"/>
      <c r="DQ45" s="421"/>
      <c r="DR45" s="421"/>
      <c r="DS45" s="421"/>
      <c r="DT45" s="421"/>
      <c r="DU45" s="421"/>
      <c r="DV45" s="421"/>
      <c r="DW45" s="421"/>
      <c r="DX45" s="421"/>
      <c r="DY45" s="421"/>
      <c r="DZ45" s="421"/>
      <c r="EA45" s="421"/>
      <c r="EB45" s="421"/>
      <c r="EC45" s="421"/>
      <c r="ED45" s="421"/>
      <c r="EE45" s="421"/>
      <c r="EF45" s="421"/>
      <c r="EG45" s="421"/>
      <c r="EH45" s="421"/>
      <c r="EI45" s="421"/>
      <c r="EJ45" s="421"/>
      <c r="EK45" s="421"/>
      <c r="EL45" s="421"/>
      <c r="EM45" s="421"/>
      <c r="EN45" s="421"/>
      <c r="EO45" s="421"/>
      <c r="EP45" s="421"/>
      <c r="EQ45" s="421"/>
      <c r="ER45" s="421"/>
      <c r="ES45" s="421"/>
      <c r="ET45" s="421"/>
      <c r="EU45" s="421"/>
      <c r="EV45" s="421"/>
      <c r="EW45" s="421"/>
      <c r="EX45" s="421"/>
      <c r="EY45" s="421"/>
      <c r="EZ45" s="421"/>
      <c r="FA45" s="421"/>
      <c r="FB45" s="421"/>
      <c r="FC45" s="421"/>
      <c r="FD45" s="421"/>
      <c r="FE45" s="421"/>
      <c r="FF45" s="421"/>
      <c r="FG45" s="421"/>
      <c r="FH45" s="421"/>
      <c r="FI45" s="421"/>
      <c r="FJ45" s="421"/>
      <c r="FK45" s="421"/>
      <c r="FL45" s="421"/>
      <c r="FM45" s="421"/>
      <c r="FN45" s="421"/>
      <c r="FO45" s="421"/>
      <c r="FP45" s="421"/>
      <c r="FQ45" s="421"/>
      <c r="FR45" s="421"/>
      <c r="FS45" s="421"/>
      <c r="FT45" s="421"/>
      <c r="FU45" s="421"/>
      <c r="FV45" s="421"/>
      <c r="FW45" s="421"/>
      <c r="FX45" s="421"/>
      <c r="FY45" s="421"/>
      <c r="FZ45" s="421"/>
      <c r="GA45" s="421"/>
      <c r="GB45" s="421"/>
      <c r="GC45" s="421"/>
      <c r="GD45" s="421"/>
      <c r="GE45" s="421"/>
      <c r="GF45" s="421"/>
      <c r="GG45" s="421"/>
      <c r="GH45" s="421"/>
      <c r="GI45" s="421"/>
      <c r="GJ45" s="421"/>
      <c r="GK45" s="421"/>
      <c r="GL45" s="421"/>
      <c r="GM45" s="421"/>
      <c r="GN45" s="421"/>
      <c r="GO45" s="421"/>
      <c r="GP45" s="421"/>
      <c r="GQ45" s="421"/>
      <c r="GR45" s="421"/>
      <c r="GS45" s="421"/>
      <c r="GT45" s="421"/>
      <c r="GU45" s="421"/>
      <c r="GV45" s="421"/>
      <c r="GW45" s="421"/>
      <c r="GX45" s="421"/>
      <c r="GY45" s="421"/>
      <c r="GZ45" s="421"/>
      <c r="HA45" s="421"/>
      <c r="HB45" s="421"/>
      <c r="HC45" s="421"/>
      <c r="HD45" s="421"/>
      <c r="HE45" s="421"/>
      <c r="HF45" s="421"/>
      <c r="HG45" s="421"/>
      <c r="HH45" s="421"/>
      <c r="HI45" s="421"/>
      <c r="HJ45" s="421"/>
      <c r="HK45" s="421"/>
      <c r="HL45" s="421"/>
      <c r="HM45" s="421"/>
      <c r="HN45" s="421"/>
      <c r="HO45" s="421"/>
      <c r="HP45" s="421"/>
      <c r="HQ45" s="421"/>
      <c r="HR45" s="421"/>
      <c r="HS45" s="421"/>
      <c r="HT45" s="421"/>
      <c r="HU45" s="421"/>
      <c r="HV45" s="421"/>
      <c r="HW45" s="421"/>
      <c r="HX45" s="421"/>
      <c r="HY45" s="421"/>
      <c r="HZ45" s="421"/>
      <c r="IA45" s="421"/>
      <c r="IB45" s="421"/>
      <c r="IC45" s="421"/>
      <c r="ID45" s="421"/>
    </row>
    <row r="46" spans="1:238" ht="18" customHeight="1">
      <c r="C46" s="82"/>
      <c r="D46" s="82"/>
      <c r="E46" s="82"/>
      <c r="F46" s="82"/>
      <c r="H46" s="954"/>
      <c r="I46" s="955"/>
      <c r="J46" s="955"/>
      <c r="K46" s="956"/>
      <c r="L46" s="956"/>
      <c r="M46" s="90"/>
      <c r="N46" s="90"/>
      <c r="O46" s="956"/>
      <c r="P46" s="956"/>
      <c r="Q46" s="956"/>
      <c r="R46" s="956"/>
      <c r="S46" s="956"/>
      <c r="T46" s="956"/>
      <c r="U46" s="956"/>
      <c r="V46" s="956"/>
      <c r="W46" s="956"/>
      <c r="X46" s="956"/>
      <c r="Y46" s="956"/>
      <c r="Z46" s="956"/>
      <c r="AA46" s="956"/>
      <c r="AB46" s="956"/>
      <c r="AC46" s="956"/>
      <c r="AD46" s="956"/>
      <c r="AE46" s="956"/>
      <c r="AF46" s="956"/>
      <c r="AG46" s="956"/>
      <c r="AH46" s="956"/>
      <c r="AI46" s="956"/>
      <c r="AJ46" s="956"/>
      <c r="AK46" s="956"/>
      <c r="AL46" s="956"/>
      <c r="AM46" s="956"/>
      <c r="AN46" s="956"/>
      <c r="AO46" s="956"/>
      <c r="AP46" s="956"/>
      <c r="AQ46" s="955"/>
      <c r="AR46" s="955"/>
      <c r="AS46" s="955"/>
      <c r="AT46" s="955"/>
      <c r="AU46" s="955"/>
      <c r="AV46" s="955"/>
      <c r="AW46" s="955"/>
      <c r="AX46" s="955"/>
      <c r="AY46" s="955"/>
      <c r="AZ46" s="955"/>
      <c r="BA46" s="955"/>
      <c r="BB46" s="955"/>
      <c r="BC46" s="955"/>
      <c r="BD46" s="955"/>
      <c r="BE46" s="90"/>
      <c r="BF46" s="90"/>
      <c r="BG46" s="90"/>
      <c r="BH46" s="90"/>
      <c r="BI46" s="90"/>
      <c r="BJ46" s="90"/>
      <c r="BK46" s="90"/>
      <c r="BL46" s="90"/>
      <c r="BM46" s="90"/>
      <c r="BN46" s="90"/>
      <c r="BO46" s="90"/>
      <c r="BP46" s="90"/>
      <c r="BQ46" s="955"/>
      <c r="BR46" s="955"/>
      <c r="BS46" s="955"/>
      <c r="BT46" s="90"/>
      <c r="BU46" s="90"/>
      <c r="BV46" s="90"/>
      <c r="BW46" s="90"/>
      <c r="BX46" s="90"/>
      <c r="BY46" s="90"/>
      <c r="BZ46" s="90"/>
      <c r="CA46" s="90"/>
      <c r="CB46" s="90"/>
      <c r="CC46" s="90"/>
      <c r="CD46" s="90"/>
      <c r="CE46" s="90"/>
      <c r="CF46" s="90"/>
      <c r="CG46" s="90"/>
      <c r="CH46" s="90"/>
      <c r="CI46" s="90"/>
      <c r="CJ46" s="90"/>
      <c r="CK46" s="90"/>
      <c r="CL46" s="90"/>
      <c r="CM46" s="90"/>
      <c r="CN46" s="90"/>
      <c r="CO46" s="90"/>
      <c r="CP46" s="90"/>
      <c r="CQ46" s="90"/>
      <c r="CR46" s="90"/>
      <c r="CS46" s="90"/>
      <c r="CT46" s="90"/>
      <c r="CU46" s="90"/>
      <c r="CV46" s="90"/>
      <c r="CW46" s="90"/>
      <c r="CX46" s="90"/>
      <c r="CY46" s="90"/>
      <c r="CZ46" s="90"/>
      <c r="DA46" s="90"/>
      <c r="DB46" s="90"/>
      <c r="DC46" s="90"/>
      <c r="DD46" s="90"/>
      <c r="DE46" s="90"/>
      <c r="DF46" s="90"/>
      <c r="DG46" s="90"/>
      <c r="DH46" s="90"/>
      <c r="DI46" s="90"/>
      <c r="DJ46" s="90"/>
      <c r="DK46" s="90"/>
      <c r="DL46" s="90"/>
      <c r="DM46" s="90"/>
      <c r="DN46" s="90"/>
      <c r="DO46" s="90"/>
      <c r="DP46" s="90"/>
      <c r="DQ46" s="90"/>
      <c r="DR46" s="90"/>
      <c r="DS46" s="90"/>
      <c r="DT46" s="90"/>
      <c r="DU46" s="90"/>
      <c r="DV46" s="90"/>
      <c r="DW46" s="90"/>
      <c r="DX46" s="90"/>
      <c r="DY46" s="90"/>
      <c r="DZ46" s="90"/>
      <c r="EA46" s="90"/>
      <c r="EB46" s="90"/>
      <c r="EC46" s="90"/>
      <c r="ED46" s="90"/>
      <c r="EE46" s="90"/>
      <c r="EF46" s="90"/>
      <c r="EG46" s="90"/>
      <c r="EH46" s="90"/>
      <c r="EI46" s="90"/>
      <c r="EJ46" s="90"/>
      <c r="EK46" s="90"/>
      <c r="EL46" s="90"/>
      <c r="EM46" s="90"/>
      <c r="EN46" s="90"/>
      <c r="EO46" s="90"/>
      <c r="EP46" s="90"/>
      <c r="EQ46" s="90"/>
      <c r="ER46" s="90"/>
      <c r="ES46" s="90"/>
      <c r="ET46" s="90"/>
      <c r="EU46" s="90"/>
      <c r="EV46" s="90"/>
      <c r="EW46" s="90"/>
      <c r="EX46" s="90"/>
      <c r="EY46" s="90"/>
      <c r="EZ46" s="90"/>
      <c r="FA46" s="90"/>
      <c r="FB46" s="90"/>
      <c r="FC46" s="90"/>
      <c r="FD46" s="90"/>
      <c r="FE46" s="90"/>
      <c r="FF46" s="90"/>
      <c r="FG46" s="90"/>
      <c r="FH46" s="90"/>
      <c r="FI46" s="90"/>
      <c r="FJ46" s="90"/>
      <c r="FK46" s="90"/>
      <c r="FL46" s="90"/>
      <c r="FM46" s="90"/>
      <c r="FN46" s="90"/>
      <c r="FO46" s="90"/>
      <c r="FP46" s="90"/>
      <c r="FQ46" s="90"/>
      <c r="FR46" s="90"/>
      <c r="FS46" s="90"/>
      <c r="FT46" s="90"/>
      <c r="FU46" s="90"/>
      <c r="FV46" s="90"/>
      <c r="FW46" s="90"/>
      <c r="FX46" s="90"/>
      <c r="FY46" s="90"/>
      <c r="FZ46" s="90"/>
      <c r="GA46" s="90"/>
      <c r="GB46" s="90"/>
      <c r="GC46" s="90"/>
      <c r="GD46" s="90"/>
      <c r="GE46" s="90"/>
      <c r="GF46" s="90"/>
      <c r="GG46" s="90"/>
      <c r="GH46" s="90"/>
      <c r="GI46" s="90"/>
      <c r="GJ46" s="90"/>
      <c r="GK46" s="90"/>
      <c r="GL46" s="90"/>
      <c r="GM46" s="90"/>
      <c r="GN46" s="90"/>
      <c r="GO46" s="90"/>
      <c r="GP46" s="90"/>
      <c r="GQ46" s="90"/>
      <c r="GR46" s="90"/>
      <c r="GS46" s="90"/>
      <c r="GT46" s="90"/>
      <c r="GU46" s="90"/>
      <c r="GV46" s="90"/>
      <c r="GW46" s="90"/>
      <c r="GX46" s="90"/>
      <c r="GY46" s="90"/>
      <c r="GZ46" s="90"/>
      <c r="HA46" s="90"/>
      <c r="HB46" s="90"/>
      <c r="HC46" s="90"/>
      <c r="HD46" s="90"/>
      <c r="HE46" s="90"/>
      <c r="HF46" s="90"/>
      <c r="HG46" s="90"/>
      <c r="HH46" s="90"/>
      <c r="HI46" s="90"/>
      <c r="HJ46" s="90"/>
      <c r="HK46" s="90"/>
      <c r="HL46" s="90"/>
      <c r="HM46" s="90"/>
      <c r="HN46" s="90"/>
      <c r="HO46" s="90"/>
      <c r="HP46" s="90"/>
      <c r="HQ46" s="90"/>
      <c r="HR46" s="90"/>
      <c r="HS46" s="90"/>
      <c r="HT46" s="90"/>
      <c r="HU46" s="90"/>
      <c r="HV46" s="90"/>
      <c r="HW46" s="90"/>
      <c r="HX46" s="90"/>
      <c r="HY46" s="90"/>
      <c r="HZ46" s="90"/>
      <c r="IA46" s="90"/>
      <c r="IB46" s="90"/>
      <c r="IC46" s="90"/>
      <c r="ID46" s="90"/>
    </row>
    <row r="47" spans="1:238" ht="18" customHeight="1">
      <c r="A47" s="82"/>
      <c r="B47" s="82"/>
      <c r="G47" s="82"/>
      <c r="H47" s="83"/>
      <c r="I47" s="955"/>
      <c r="J47" s="955"/>
      <c r="K47" s="956"/>
      <c r="L47" s="956"/>
      <c r="M47" s="83"/>
      <c r="N47" s="83"/>
      <c r="O47" s="956"/>
      <c r="P47" s="956"/>
      <c r="Q47" s="956"/>
      <c r="R47" s="956"/>
      <c r="S47" s="956"/>
      <c r="T47" s="956"/>
      <c r="U47" s="956"/>
      <c r="V47" s="956"/>
      <c r="W47" s="956"/>
      <c r="X47" s="956"/>
      <c r="Y47" s="956"/>
      <c r="Z47" s="956"/>
      <c r="AA47" s="956"/>
      <c r="AB47" s="956"/>
      <c r="AC47" s="956"/>
      <c r="AD47" s="956"/>
      <c r="AE47" s="956"/>
      <c r="AF47" s="956"/>
      <c r="AG47" s="956"/>
      <c r="AH47" s="956"/>
      <c r="AI47" s="956"/>
      <c r="AJ47" s="956"/>
      <c r="AK47" s="956"/>
      <c r="AL47" s="956"/>
      <c r="AM47" s="956"/>
      <c r="AN47" s="956"/>
      <c r="AO47" s="956"/>
      <c r="AP47" s="956"/>
      <c r="AQ47" s="955"/>
      <c r="AR47" s="955"/>
      <c r="AS47" s="955"/>
      <c r="AT47" s="955"/>
      <c r="AU47" s="955"/>
      <c r="AV47" s="955"/>
      <c r="AW47" s="955"/>
      <c r="AX47" s="955"/>
      <c r="AY47" s="955"/>
      <c r="AZ47" s="955"/>
      <c r="BA47" s="955"/>
      <c r="BB47" s="955"/>
      <c r="BC47" s="955"/>
      <c r="BD47" s="955"/>
      <c r="BE47" s="83"/>
      <c r="BF47" s="83"/>
      <c r="BG47" s="83"/>
      <c r="BH47" s="83"/>
      <c r="BI47" s="83"/>
      <c r="BJ47" s="83"/>
      <c r="BK47" s="83"/>
      <c r="BL47" s="83"/>
      <c r="BM47" s="83"/>
      <c r="BN47" s="83"/>
      <c r="BO47" s="83"/>
      <c r="BP47" s="83"/>
      <c r="BQ47" s="955"/>
      <c r="BR47" s="955"/>
      <c r="BS47" s="955"/>
      <c r="BT47" s="83"/>
      <c r="BU47" s="83"/>
      <c r="BV47" s="83"/>
      <c r="BW47" s="83"/>
      <c r="BX47" s="83"/>
      <c r="BY47" s="83"/>
      <c r="BZ47" s="83"/>
      <c r="CA47" s="83"/>
      <c r="CB47" s="83"/>
      <c r="CC47" s="83"/>
      <c r="CD47" s="83"/>
      <c r="CE47" s="83"/>
      <c r="CF47" s="83"/>
      <c r="CG47" s="83"/>
      <c r="CH47" s="83"/>
      <c r="CI47" s="83"/>
      <c r="CJ47" s="83"/>
      <c r="CK47" s="83"/>
      <c r="CL47" s="83"/>
      <c r="CM47" s="83"/>
      <c r="CN47" s="83"/>
      <c r="CO47" s="83"/>
      <c r="CP47" s="83"/>
      <c r="CQ47" s="83"/>
      <c r="CR47" s="83"/>
      <c r="CS47" s="83"/>
      <c r="CT47" s="83"/>
      <c r="CU47" s="83"/>
      <c r="CV47" s="83"/>
      <c r="CW47" s="83"/>
      <c r="CX47" s="83"/>
      <c r="CY47" s="83"/>
      <c r="CZ47" s="83"/>
      <c r="DA47" s="83"/>
      <c r="DB47" s="83"/>
      <c r="DC47" s="83"/>
      <c r="DD47" s="83"/>
      <c r="DE47" s="83"/>
      <c r="DF47" s="83"/>
      <c r="DG47" s="83"/>
      <c r="DH47" s="83"/>
      <c r="DI47" s="83"/>
      <c r="DJ47" s="83"/>
      <c r="DK47" s="83"/>
      <c r="DL47" s="83"/>
      <c r="DM47" s="83"/>
      <c r="DN47" s="83"/>
      <c r="DO47" s="83"/>
      <c r="DP47" s="83"/>
      <c r="DQ47" s="83"/>
      <c r="DR47" s="83"/>
      <c r="DS47" s="83"/>
      <c r="DT47" s="83"/>
      <c r="DU47" s="83"/>
      <c r="DV47" s="83"/>
      <c r="DW47" s="83"/>
      <c r="DX47" s="83"/>
      <c r="DY47" s="83"/>
      <c r="DZ47" s="83"/>
      <c r="EA47" s="83"/>
      <c r="EB47" s="83"/>
      <c r="EC47" s="83"/>
      <c r="ED47" s="83"/>
      <c r="EE47" s="83"/>
      <c r="EF47" s="83"/>
      <c r="EG47" s="83"/>
      <c r="EH47" s="83"/>
      <c r="EI47" s="83"/>
      <c r="EJ47" s="83"/>
      <c r="EK47" s="83"/>
      <c r="EL47" s="83"/>
      <c r="EM47" s="83"/>
      <c r="EN47" s="83"/>
      <c r="EO47" s="83"/>
      <c r="EP47" s="83"/>
      <c r="EQ47" s="83"/>
      <c r="ER47" s="83"/>
      <c r="ES47" s="83"/>
      <c r="ET47" s="83"/>
      <c r="EU47" s="83"/>
      <c r="EV47" s="83"/>
      <c r="EW47" s="83"/>
      <c r="EX47" s="83"/>
      <c r="EY47" s="83"/>
      <c r="EZ47" s="83"/>
      <c r="FA47" s="83"/>
      <c r="FB47" s="83"/>
      <c r="FC47" s="83"/>
      <c r="FD47" s="83"/>
      <c r="FE47" s="83"/>
      <c r="FF47" s="83"/>
      <c r="FG47" s="83"/>
      <c r="FH47" s="83"/>
      <c r="FI47" s="83"/>
      <c r="FJ47" s="83"/>
      <c r="FK47" s="83"/>
      <c r="FL47" s="83"/>
      <c r="FM47" s="83"/>
      <c r="FN47" s="83"/>
      <c r="FO47" s="83"/>
      <c r="FP47" s="83"/>
      <c r="FQ47" s="83"/>
      <c r="FR47" s="83"/>
      <c r="FS47" s="83"/>
      <c r="FT47" s="83"/>
      <c r="FU47" s="83"/>
      <c r="FV47" s="83"/>
      <c r="FW47" s="83"/>
      <c r="FX47" s="83"/>
      <c r="FY47" s="83"/>
      <c r="FZ47" s="83"/>
      <c r="GA47" s="83"/>
      <c r="GB47" s="83"/>
      <c r="GC47" s="83"/>
      <c r="GD47" s="83"/>
      <c r="GE47" s="83"/>
      <c r="GF47" s="83"/>
      <c r="GG47" s="83"/>
      <c r="GH47" s="83"/>
      <c r="GI47" s="83"/>
      <c r="GJ47" s="83"/>
      <c r="GK47" s="83"/>
      <c r="GL47" s="83"/>
      <c r="GM47" s="83"/>
      <c r="GN47" s="83"/>
      <c r="GO47" s="83"/>
      <c r="GP47" s="83"/>
      <c r="GQ47" s="83"/>
      <c r="GR47" s="83"/>
      <c r="GS47" s="83"/>
      <c r="GT47" s="83"/>
      <c r="GU47" s="83"/>
      <c r="GV47" s="83"/>
      <c r="GW47" s="83"/>
      <c r="GX47" s="83"/>
      <c r="GY47" s="83"/>
      <c r="GZ47" s="83"/>
      <c r="HA47" s="83"/>
      <c r="HB47" s="83"/>
      <c r="HC47" s="83"/>
      <c r="HD47" s="83"/>
      <c r="HE47" s="83"/>
      <c r="HF47" s="83"/>
      <c r="HG47" s="83"/>
      <c r="HH47" s="83"/>
      <c r="HI47" s="83"/>
      <c r="HJ47" s="83"/>
      <c r="HK47" s="83"/>
      <c r="HL47" s="83"/>
      <c r="HM47" s="83"/>
      <c r="HN47" s="83"/>
      <c r="HO47" s="83"/>
      <c r="HP47" s="83"/>
      <c r="HQ47" s="83"/>
      <c r="HR47" s="83"/>
      <c r="HS47" s="83"/>
      <c r="HT47" s="83"/>
      <c r="HU47" s="83"/>
      <c r="HV47" s="83"/>
      <c r="HW47" s="83"/>
      <c r="HX47" s="83"/>
      <c r="HY47" s="83"/>
      <c r="HZ47" s="83"/>
      <c r="IA47" s="83"/>
      <c r="IB47" s="83"/>
      <c r="IC47" s="83"/>
      <c r="ID47" s="83"/>
    </row>
    <row r="48" spans="1:238" ht="18" customHeight="1">
      <c r="H48" s="182"/>
    </row>
  </sheetData>
  <mergeCells count="569">
    <mergeCell ref="HZ9:ID9"/>
    <mergeCell ref="HZ10:HZ11"/>
    <mergeCell ref="IA10:IA11"/>
    <mergeCell ref="IB10:IB11"/>
    <mergeCell ref="IC10:IC11"/>
    <mergeCell ref="ID10:ID11"/>
    <mergeCell ref="HZ22:ID22"/>
    <mergeCell ref="HZ23:HZ24"/>
    <mergeCell ref="IA23:IA24"/>
    <mergeCell ref="IB23:IB24"/>
    <mergeCell ref="IC23:IC24"/>
    <mergeCell ref="ID23:ID24"/>
    <mergeCell ref="HF9:HJ9"/>
    <mergeCell ref="HF10:HF11"/>
    <mergeCell ref="HG10:HG11"/>
    <mergeCell ref="HH10:HH11"/>
    <mergeCell ref="HI10:HI11"/>
    <mergeCell ref="HJ10:HJ11"/>
    <mergeCell ref="HF22:HJ22"/>
    <mergeCell ref="HF23:HF24"/>
    <mergeCell ref="HG23:HG24"/>
    <mergeCell ref="HH23:HH24"/>
    <mergeCell ref="HI23:HI24"/>
    <mergeCell ref="HJ23:HJ24"/>
    <mergeCell ref="HA9:HE9"/>
    <mergeCell ref="HA10:HA11"/>
    <mergeCell ref="HB10:HB11"/>
    <mergeCell ref="HC10:HC11"/>
    <mergeCell ref="HD10:HD11"/>
    <mergeCell ref="HE10:HE11"/>
    <mergeCell ref="HA22:HE22"/>
    <mergeCell ref="HA23:HA24"/>
    <mergeCell ref="HB23:HB24"/>
    <mergeCell ref="HC23:HC24"/>
    <mergeCell ref="HD23:HD24"/>
    <mergeCell ref="HE23:HE24"/>
    <mergeCell ref="GV9:GZ9"/>
    <mergeCell ref="GV10:GV11"/>
    <mergeCell ref="GW10:GW11"/>
    <mergeCell ref="GX10:GX11"/>
    <mergeCell ref="GY10:GY11"/>
    <mergeCell ref="GZ10:GZ11"/>
    <mergeCell ref="GV22:GZ22"/>
    <mergeCell ref="GV23:GV24"/>
    <mergeCell ref="GW23:GW24"/>
    <mergeCell ref="GX23:GX24"/>
    <mergeCell ref="GY23:GY24"/>
    <mergeCell ref="GZ23:GZ24"/>
    <mergeCell ref="GB9:GF9"/>
    <mergeCell ref="GB10:GB11"/>
    <mergeCell ref="GC10:GC11"/>
    <mergeCell ref="GD10:GD11"/>
    <mergeCell ref="GE10:GE11"/>
    <mergeCell ref="GF10:GF11"/>
    <mergeCell ref="GB22:GF22"/>
    <mergeCell ref="GB23:GB24"/>
    <mergeCell ref="GC23:GC24"/>
    <mergeCell ref="GD23:GD24"/>
    <mergeCell ref="GE23:GE24"/>
    <mergeCell ref="GF23:GF24"/>
    <mergeCell ref="AW9:BA9"/>
    <mergeCell ref="BB9:BF9"/>
    <mergeCell ref="BG9:BK9"/>
    <mergeCell ref="B4:E4"/>
    <mergeCell ref="C8:E8"/>
    <mergeCell ref="I9:M9"/>
    <mergeCell ref="N9:R9"/>
    <mergeCell ref="S9:W9"/>
    <mergeCell ref="X9:AB9"/>
    <mergeCell ref="AC9:AG9"/>
    <mergeCell ref="FM9:FQ9"/>
    <mergeCell ref="FR9:FV9"/>
    <mergeCell ref="FW9:GA9"/>
    <mergeCell ref="DT9:DX9"/>
    <mergeCell ref="DY9:EC9"/>
    <mergeCell ref="ED9:EH9"/>
    <mergeCell ref="EI9:EM9"/>
    <mergeCell ref="EN9:ER9"/>
    <mergeCell ref="ES9:EW9"/>
    <mergeCell ref="C10:E10"/>
    <mergeCell ref="I10:I11"/>
    <mergeCell ref="J10:J11"/>
    <mergeCell ref="K10:K11"/>
    <mergeCell ref="L10:L11"/>
    <mergeCell ref="M10:M11"/>
    <mergeCell ref="EX9:FB9"/>
    <mergeCell ref="FC9:FG9"/>
    <mergeCell ref="FH9:FL9"/>
    <mergeCell ref="CP9:CT9"/>
    <mergeCell ref="CU9:CY9"/>
    <mergeCell ref="CZ9:DD9"/>
    <mergeCell ref="DE9:DI9"/>
    <mergeCell ref="DJ9:DN9"/>
    <mergeCell ref="DO9:DS9"/>
    <mergeCell ref="BL9:BP9"/>
    <mergeCell ref="BQ9:BU9"/>
    <mergeCell ref="BV9:BZ9"/>
    <mergeCell ref="CA9:CE9"/>
    <mergeCell ref="CF9:CJ9"/>
    <mergeCell ref="CK9:CO9"/>
    <mergeCell ref="AH9:AL9"/>
    <mergeCell ref="AM9:AQ9"/>
    <mergeCell ref="AR9:AV9"/>
    <mergeCell ref="T10:T11"/>
    <mergeCell ref="U10:U11"/>
    <mergeCell ref="V10:V11"/>
    <mergeCell ref="W10:W11"/>
    <mergeCell ref="X10:X11"/>
    <mergeCell ref="Y10:Y11"/>
    <mergeCell ref="N10:N11"/>
    <mergeCell ref="O10:O11"/>
    <mergeCell ref="P10:P11"/>
    <mergeCell ref="Q10:Q11"/>
    <mergeCell ref="R10:R11"/>
    <mergeCell ref="S10:S11"/>
    <mergeCell ref="AF10:AF11"/>
    <mergeCell ref="AG10:AG11"/>
    <mergeCell ref="AH10:AH11"/>
    <mergeCell ref="AI10:AI11"/>
    <mergeCell ref="AJ10:AJ11"/>
    <mergeCell ref="AK10:AK11"/>
    <mergeCell ref="Z10:Z11"/>
    <mergeCell ref="AA10:AA11"/>
    <mergeCell ref="AB10:AB11"/>
    <mergeCell ref="AC10:AC11"/>
    <mergeCell ref="AD10:AD11"/>
    <mergeCell ref="AE10:AE11"/>
    <mergeCell ref="AR10:AR11"/>
    <mergeCell ref="AS10:AS11"/>
    <mergeCell ref="AT10:AT11"/>
    <mergeCell ref="AU10:AU11"/>
    <mergeCell ref="AV10:AV11"/>
    <mergeCell ref="AW10:AW11"/>
    <mergeCell ref="AL10:AL11"/>
    <mergeCell ref="AM10:AM11"/>
    <mergeCell ref="AN10:AN11"/>
    <mergeCell ref="AO10:AO11"/>
    <mergeCell ref="AP10:AP11"/>
    <mergeCell ref="AQ10:AQ11"/>
    <mergeCell ref="BD10:BD11"/>
    <mergeCell ref="BE10:BE11"/>
    <mergeCell ref="BF10:BF11"/>
    <mergeCell ref="BG10:BG11"/>
    <mergeCell ref="BH10:BH11"/>
    <mergeCell ref="BI10:BI11"/>
    <mergeCell ref="AX10:AX11"/>
    <mergeCell ref="AY10:AY11"/>
    <mergeCell ref="AZ10:AZ11"/>
    <mergeCell ref="BA10:BA11"/>
    <mergeCell ref="BB10:BB11"/>
    <mergeCell ref="BC10:BC11"/>
    <mergeCell ref="BP10:BP11"/>
    <mergeCell ref="BQ10:BQ11"/>
    <mergeCell ref="BR10:BR11"/>
    <mergeCell ref="BS10:BS11"/>
    <mergeCell ref="BT10:BT11"/>
    <mergeCell ref="BU10:BU11"/>
    <mergeCell ref="BJ10:BJ11"/>
    <mergeCell ref="BK10:BK11"/>
    <mergeCell ref="BL10:BL11"/>
    <mergeCell ref="BM10:BM11"/>
    <mergeCell ref="BN10:BN11"/>
    <mergeCell ref="BO10:BO11"/>
    <mergeCell ref="CB10:CB11"/>
    <mergeCell ref="CC10:CC11"/>
    <mergeCell ref="CD10:CD11"/>
    <mergeCell ref="CE10:CE11"/>
    <mergeCell ref="CF10:CF11"/>
    <mergeCell ref="CG10:CG11"/>
    <mergeCell ref="BV10:BV11"/>
    <mergeCell ref="BW10:BW11"/>
    <mergeCell ref="BX10:BX11"/>
    <mergeCell ref="BY10:BY11"/>
    <mergeCell ref="BZ10:BZ11"/>
    <mergeCell ref="CA10:CA11"/>
    <mergeCell ref="CN10:CN11"/>
    <mergeCell ref="CO10:CO11"/>
    <mergeCell ref="CP10:CP11"/>
    <mergeCell ref="CQ10:CQ11"/>
    <mergeCell ref="CR10:CR11"/>
    <mergeCell ref="CS10:CS11"/>
    <mergeCell ref="CH10:CH11"/>
    <mergeCell ref="CI10:CI11"/>
    <mergeCell ref="CJ10:CJ11"/>
    <mergeCell ref="CK10:CK11"/>
    <mergeCell ref="CL10:CL11"/>
    <mergeCell ref="CM10:CM11"/>
    <mergeCell ref="CZ10:CZ11"/>
    <mergeCell ref="DA10:DA11"/>
    <mergeCell ref="DB10:DB11"/>
    <mergeCell ref="DC10:DC11"/>
    <mergeCell ref="DD10:DD11"/>
    <mergeCell ref="DE10:DE11"/>
    <mergeCell ref="CT10:CT11"/>
    <mergeCell ref="CU10:CU11"/>
    <mergeCell ref="CV10:CV11"/>
    <mergeCell ref="CW10:CW11"/>
    <mergeCell ref="CX10:CX11"/>
    <mergeCell ref="CY10:CY11"/>
    <mergeCell ref="DL10:DL11"/>
    <mergeCell ref="DM10:DM11"/>
    <mergeCell ref="DN10:DN11"/>
    <mergeCell ref="DO10:DO11"/>
    <mergeCell ref="DP10:DP11"/>
    <mergeCell ref="DQ10:DQ11"/>
    <mergeCell ref="DF10:DF11"/>
    <mergeCell ref="DG10:DG11"/>
    <mergeCell ref="DH10:DH11"/>
    <mergeCell ref="DI10:DI11"/>
    <mergeCell ref="DJ10:DJ11"/>
    <mergeCell ref="DK10:DK11"/>
    <mergeCell ref="DX10:DX11"/>
    <mergeCell ref="DY10:DY11"/>
    <mergeCell ref="DZ10:DZ11"/>
    <mergeCell ref="EA10:EA11"/>
    <mergeCell ref="EB10:EB11"/>
    <mergeCell ref="EC10:EC11"/>
    <mergeCell ref="DR10:DR11"/>
    <mergeCell ref="DS10:DS11"/>
    <mergeCell ref="DT10:DT11"/>
    <mergeCell ref="DU10:DU11"/>
    <mergeCell ref="DV10:DV11"/>
    <mergeCell ref="DW10:DW11"/>
    <mergeCell ref="EJ10:EJ11"/>
    <mergeCell ref="EK10:EK11"/>
    <mergeCell ref="EL10:EL11"/>
    <mergeCell ref="EM10:EM11"/>
    <mergeCell ref="EN10:EN11"/>
    <mergeCell ref="EO10:EO11"/>
    <mergeCell ref="ED10:ED11"/>
    <mergeCell ref="EE10:EE11"/>
    <mergeCell ref="EF10:EF11"/>
    <mergeCell ref="EG10:EG11"/>
    <mergeCell ref="EH10:EH11"/>
    <mergeCell ref="EI10:EI11"/>
    <mergeCell ref="EV10:EV11"/>
    <mergeCell ref="EW10:EW11"/>
    <mergeCell ref="EX10:EX11"/>
    <mergeCell ref="EY10:EY11"/>
    <mergeCell ref="EZ10:EZ11"/>
    <mergeCell ref="FA10:FA11"/>
    <mergeCell ref="EP10:EP11"/>
    <mergeCell ref="EQ10:EQ11"/>
    <mergeCell ref="ER10:ER11"/>
    <mergeCell ref="ES10:ES11"/>
    <mergeCell ref="ET10:ET11"/>
    <mergeCell ref="EU10:EU11"/>
    <mergeCell ref="FH10:FH11"/>
    <mergeCell ref="FI10:FI11"/>
    <mergeCell ref="FJ10:FJ11"/>
    <mergeCell ref="FK10:FK11"/>
    <mergeCell ref="FL10:FL11"/>
    <mergeCell ref="FM10:FM11"/>
    <mergeCell ref="FB10:FB11"/>
    <mergeCell ref="FC10:FC11"/>
    <mergeCell ref="FD10:FD11"/>
    <mergeCell ref="FE10:FE11"/>
    <mergeCell ref="FF10:FF11"/>
    <mergeCell ref="FG10:FG11"/>
    <mergeCell ref="D19:E19"/>
    <mergeCell ref="D20:E20"/>
    <mergeCell ref="D21:E21"/>
    <mergeCell ref="D22:E22"/>
    <mergeCell ref="I22:M22"/>
    <mergeCell ref="N22:R22"/>
    <mergeCell ref="FZ10:FZ11"/>
    <mergeCell ref="GA10:GA11"/>
    <mergeCell ref="C12:E12"/>
    <mergeCell ref="C14:E14"/>
    <mergeCell ref="C16:E16"/>
    <mergeCell ref="C18:E18"/>
    <mergeCell ref="FT10:FT11"/>
    <mergeCell ref="FU10:FU11"/>
    <mergeCell ref="FV10:FV11"/>
    <mergeCell ref="FW10:FW11"/>
    <mergeCell ref="FX10:FX11"/>
    <mergeCell ref="FY10:FY11"/>
    <mergeCell ref="FN10:FN11"/>
    <mergeCell ref="FO10:FO11"/>
    <mergeCell ref="FP10:FP11"/>
    <mergeCell ref="FQ10:FQ11"/>
    <mergeCell ref="FR10:FR11"/>
    <mergeCell ref="FS10:FS11"/>
    <mergeCell ref="I23:I24"/>
    <mergeCell ref="J23:J24"/>
    <mergeCell ref="K23:K24"/>
    <mergeCell ref="L23:L24"/>
    <mergeCell ref="M23:M24"/>
    <mergeCell ref="N23:N24"/>
    <mergeCell ref="EI22:EM22"/>
    <mergeCell ref="EN22:ER22"/>
    <mergeCell ref="ES22:EW22"/>
    <mergeCell ref="DE22:DI22"/>
    <mergeCell ref="DJ22:DN22"/>
    <mergeCell ref="DO22:DS22"/>
    <mergeCell ref="DT22:DX22"/>
    <mergeCell ref="DY22:EC22"/>
    <mergeCell ref="ED22:EH22"/>
    <mergeCell ref="CA22:CE22"/>
    <mergeCell ref="CF22:CJ22"/>
    <mergeCell ref="CK22:CO22"/>
    <mergeCell ref="CP22:CT22"/>
    <mergeCell ref="CU22:CY22"/>
    <mergeCell ref="CZ22:DD22"/>
    <mergeCell ref="AW22:BA22"/>
    <mergeCell ref="BB22:BF22"/>
    <mergeCell ref="BG22:BK22"/>
    <mergeCell ref="O23:O24"/>
    <mergeCell ref="P23:P24"/>
    <mergeCell ref="Q23:Q24"/>
    <mergeCell ref="R23:R24"/>
    <mergeCell ref="S23:S24"/>
    <mergeCell ref="T23:T24"/>
    <mergeCell ref="FM22:FQ22"/>
    <mergeCell ref="FR22:FV22"/>
    <mergeCell ref="FW22:GA22"/>
    <mergeCell ref="EX22:FB22"/>
    <mergeCell ref="FC22:FG22"/>
    <mergeCell ref="FH22:FL22"/>
    <mergeCell ref="BL22:BP22"/>
    <mergeCell ref="BQ22:BU22"/>
    <mergeCell ref="BV22:BZ22"/>
    <mergeCell ref="S22:W22"/>
    <mergeCell ref="X22:AB22"/>
    <mergeCell ref="AC22:AG22"/>
    <mergeCell ref="AH22:AL22"/>
    <mergeCell ref="AM22:AQ22"/>
    <mergeCell ref="AR22:AV22"/>
    <mergeCell ref="AA23:AA24"/>
    <mergeCell ref="AB23:AB24"/>
    <mergeCell ref="AC23:AC24"/>
    <mergeCell ref="AD23:AD24"/>
    <mergeCell ref="AE23:AE24"/>
    <mergeCell ref="AF23:AF24"/>
    <mergeCell ref="U23:U24"/>
    <mergeCell ref="V23:V24"/>
    <mergeCell ref="W23:W24"/>
    <mergeCell ref="X23:X24"/>
    <mergeCell ref="Y23:Y24"/>
    <mergeCell ref="Z23:Z24"/>
    <mergeCell ref="AM23:AM24"/>
    <mergeCell ref="AN23:AN24"/>
    <mergeCell ref="AO23:AO24"/>
    <mergeCell ref="AP23:AP24"/>
    <mergeCell ref="AQ23:AQ24"/>
    <mergeCell ref="AR23:AR24"/>
    <mergeCell ref="AG23:AG24"/>
    <mergeCell ref="AH23:AH24"/>
    <mergeCell ref="AI23:AI24"/>
    <mergeCell ref="AJ23:AJ24"/>
    <mergeCell ref="AK23:AK24"/>
    <mergeCell ref="AL23:AL24"/>
    <mergeCell ref="AY23:AY24"/>
    <mergeCell ref="AZ23:AZ24"/>
    <mergeCell ref="BA23:BA24"/>
    <mergeCell ref="BB23:BB24"/>
    <mergeCell ref="BC23:BC24"/>
    <mergeCell ref="BD23:BD24"/>
    <mergeCell ref="AS23:AS24"/>
    <mergeCell ref="AT23:AT24"/>
    <mergeCell ref="AU23:AU24"/>
    <mergeCell ref="AV23:AV24"/>
    <mergeCell ref="AW23:AW24"/>
    <mergeCell ref="AX23:AX24"/>
    <mergeCell ref="BK23:BK24"/>
    <mergeCell ref="BL23:BL24"/>
    <mergeCell ref="BM23:BM24"/>
    <mergeCell ref="BN23:BN24"/>
    <mergeCell ref="BO23:BO24"/>
    <mergeCell ref="BP23:BP24"/>
    <mergeCell ref="BE23:BE24"/>
    <mergeCell ref="BF23:BF24"/>
    <mergeCell ref="BG23:BG24"/>
    <mergeCell ref="BH23:BH24"/>
    <mergeCell ref="BI23:BI24"/>
    <mergeCell ref="BJ23:BJ24"/>
    <mergeCell ref="BW23:BW24"/>
    <mergeCell ref="BX23:BX24"/>
    <mergeCell ref="BY23:BY24"/>
    <mergeCell ref="BZ23:BZ24"/>
    <mergeCell ref="CA23:CA24"/>
    <mergeCell ref="CB23:CB24"/>
    <mergeCell ref="BQ23:BQ24"/>
    <mergeCell ref="BR23:BR24"/>
    <mergeCell ref="BS23:BS24"/>
    <mergeCell ref="BT23:BT24"/>
    <mergeCell ref="BU23:BU24"/>
    <mergeCell ref="BV23:BV24"/>
    <mergeCell ref="CI23:CI24"/>
    <mergeCell ref="CJ23:CJ24"/>
    <mergeCell ref="CK23:CK24"/>
    <mergeCell ref="CL23:CL24"/>
    <mergeCell ref="CM23:CM24"/>
    <mergeCell ref="CN23:CN24"/>
    <mergeCell ref="CC23:CC24"/>
    <mergeCell ref="CD23:CD24"/>
    <mergeCell ref="CE23:CE24"/>
    <mergeCell ref="CF23:CF24"/>
    <mergeCell ref="CG23:CG24"/>
    <mergeCell ref="CH23:CH24"/>
    <mergeCell ref="CU23:CU24"/>
    <mergeCell ref="CV23:CV24"/>
    <mergeCell ref="CW23:CW24"/>
    <mergeCell ref="CX23:CX24"/>
    <mergeCell ref="CY23:CY24"/>
    <mergeCell ref="CZ23:CZ24"/>
    <mergeCell ref="CO23:CO24"/>
    <mergeCell ref="CP23:CP24"/>
    <mergeCell ref="CQ23:CQ24"/>
    <mergeCell ref="CR23:CR24"/>
    <mergeCell ref="CS23:CS24"/>
    <mergeCell ref="CT23:CT24"/>
    <mergeCell ref="DG23:DG24"/>
    <mergeCell ref="DH23:DH24"/>
    <mergeCell ref="DI23:DI24"/>
    <mergeCell ref="DJ23:DJ24"/>
    <mergeCell ref="DK23:DK24"/>
    <mergeCell ref="DL23:DL24"/>
    <mergeCell ref="DA23:DA24"/>
    <mergeCell ref="DB23:DB24"/>
    <mergeCell ref="DC23:DC24"/>
    <mergeCell ref="DD23:DD24"/>
    <mergeCell ref="DE23:DE24"/>
    <mergeCell ref="DF23:DF24"/>
    <mergeCell ref="DS23:DS24"/>
    <mergeCell ref="DT23:DT24"/>
    <mergeCell ref="DU23:DU24"/>
    <mergeCell ref="DV23:DV24"/>
    <mergeCell ref="DW23:DW24"/>
    <mergeCell ref="DX23:DX24"/>
    <mergeCell ref="DM23:DM24"/>
    <mergeCell ref="DN23:DN24"/>
    <mergeCell ref="DO23:DO24"/>
    <mergeCell ref="DP23:DP24"/>
    <mergeCell ref="DQ23:DQ24"/>
    <mergeCell ref="DR23:DR24"/>
    <mergeCell ref="EE23:EE24"/>
    <mergeCell ref="EF23:EF24"/>
    <mergeCell ref="EG23:EG24"/>
    <mergeCell ref="EH23:EH24"/>
    <mergeCell ref="EI23:EI24"/>
    <mergeCell ref="EJ23:EJ24"/>
    <mergeCell ref="DY23:DY24"/>
    <mergeCell ref="DZ23:DZ24"/>
    <mergeCell ref="EA23:EA24"/>
    <mergeCell ref="EB23:EB24"/>
    <mergeCell ref="EC23:EC24"/>
    <mergeCell ref="ED23:ED24"/>
    <mergeCell ref="EQ23:EQ24"/>
    <mergeCell ref="ER23:ER24"/>
    <mergeCell ref="ES23:ES24"/>
    <mergeCell ref="ET23:ET24"/>
    <mergeCell ref="EU23:EU24"/>
    <mergeCell ref="EV23:EV24"/>
    <mergeCell ref="EK23:EK24"/>
    <mergeCell ref="EL23:EL24"/>
    <mergeCell ref="EM23:EM24"/>
    <mergeCell ref="EN23:EN24"/>
    <mergeCell ref="EO23:EO24"/>
    <mergeCell ref="EP23:EP24"/>
    <mergeCell ref="FN23:FN24"/>
    <mergeCell ref="FC23:FC24"/>
    <mergeCell ref="FD23:FD24"/>
    <mergeCell ref="FE23:FE24"/>
    <mergeCell ref="FF23:FF24"/>
    <mergeCell ref="FG23:FG24"/>
    <mergeCell ref="FH23:FH24"/>
    <mergeCell ref="EW23:EW24"/>
    <mergeCell ref="EX23:EX24"/>
    <mergeCell ref="EY23:EY24"/>
    <mergeCell ref="EZ23:EZ24"/>
    <mergeCell ref="FA23:FA24"/>
    <mergeCell ref="FB23:FB24"/>
    <mergeCell ref="GA23:GA24"/>
    <mergeCell ref="D24:E24"/>
    <mergeCell ref="C26:E26"/>
    <mergeCell ref="C28:E28"/>
    <mergeCell ref="C30:E30"/>
    <mergeCell ref="C32:E32"/>
    <mergeCell ref="D23:F23"/>
    <mergeCell ref="FU23:FU24"/>
    <mergeCell ref="FV23:FV24"/>
    <mergeCell ref="FW23:FW24"/>
    <mergeCell ref="FX23:FX24"/>
    <mergeCell ref="FY23:FY24"/>
    <mergeCell ref="FZ23:FZ24"/>
    <mergeCell ref="FO23:FO24"/>
    <mergeCell ref="FP23:FP24"/>
    <mergeCell ref="FQ23:FQ24"/>
    <mergeCell ref="FR23:FR24"/>
    <mergeCell ref="FS23:FS24"/>
    <mergeCell ref="FT23:FT24"/>
    <mergeCell ref="FI23:FI24"/>
    <mergeCell ref="FJ23:FJ24"/>
    <mergeCell ref="FK23:FK24"/>
    <mergeCell ref="FL23:FL24"/>
    <mergeCell ref="FM23:FM24"/>
    <mergeCell ref="GL9:GP9"/>
    <mergeCell ref="GL10:GL11"/>
    <mergeCell ref="GM10:GM11"/>
    <mergeCell ref="GN10:GN11"/>
    <mergeCell ref="GO10:GO11"/>
    <mergeCell ref="GP10:GP11"/>
    <mergeCell ref="GL22:GP22"/>
    <mergeCell ref="GL23:GL24"/>
    <mergeCell ref="GM23:GM24"/>
    <mergeCell ref="GN23:GN24"/>
    <mergeCell ref="GO23:GO24"/>
    <mergeCell ref="GP23:GP24"/>
    <mergeCell ref="GG9:GK9"/>
    <mergeCell ref="GG10:GG11"/>
    <mergeCell ref="GH10:GH11"/>
    <mergeCell ref="GI10:GI11"/>
    <mergeCell ref="GJ10:GJ11"/>
    <mergeCell ref="GK10:GK11"/>
    <mergeCell ref="GG22:GK22"/>
    <mergeCell ref="GG23:GG24"/>
    <mergeCell ref="GH23:GH24"/>
    <mergeCell ref="GI23:GI24"/>
    <mergeCell ref="GJ23:GJ24"/>
    <mergeCell ref="GK23:GK24"/>
    <mergeCell ref="GQ9:GU9"/>
    <mergeCell ref="GQ10:GQ11"/>
    <mergeCell ref="GR10:GR11"/>
    <mergeCell ref="GS10:GS11"/>
    <mergeCell ref="GT10:GT11"/>
    <mergeCell ref="GU10:GU11"/>
    <mergeCell ref="GQ22:GU22"/>
    <mergeCell ref="GQ23:GQ24"/>
    <mergeCell ref="GR23:GR24"/>
    <mergeCell ref="GS23:GS24"/>
    <mergeCell ref="GT23:GT24"/>
    <mergeCell ref="GU23:GU24"/>
    <mergeCell ref="HK9:HO9"/>
    <mergeCell ref="HK10:HK11"/>
    <mergeCell ref="HL10:HL11"/>
    <mergeCell ref="HM10:HM11"/>
    <mergeCell ref="HN10:HN11"/>
    <mergeCell ref="HO10:HO11"/>
    <mergeCell ref="HK22:HO22"/>
    <mergeCell ref="HK23:HK24"/>
    <mergeCell ref="HL23:HL24"/>
    <mergeCell ref="HM23:HM24"/>
    <mergeCell ref="HN23:HN24"/>
    <mergeCell ref="HO23:HO24"/>
    <mergeCell ref="HP9:HT9"/>
    <mergeCell ref="HP10:HP11"/>
    <mergeCell ref="HQ10:HQ11"/>
    <mergeCell ref="HR10:HR11"/>
    <mergeCell ref="HS10:HS11"/>
    <mergeCell ref="HT10:HT11"/>
    <mergeCell ref="HP22:HT22"/>
    <mergeCell ref="HP23:HP24"/>
    <mergeCell ref="HQ23:HQ24"/>
    <mergeCell ref="HR23:HR24"/>
    <mergeCell ref="HS23:HS24"/>
    <mergeCell ref="HT23:HT24"/>
    <mergeCell ref="HV10:HV11"/>
    <mergeCell ref="HW10:HW11"/>
    <mergeCell ref="HX10:HX11"/>
    <mergeCell ref="HV23:HV24"/>
    <mergeCell ref="HW23:HW24"/>
    <mergeCell ref="HX23:HX24"/>
    <mergeCell ref="HY10:HY11"/>
    <mergeCell ref="HY23:HY24"/>
    <mergeCell ref="HU9:HY9"/>
    <mergeCell ref="HU10:HU11"/>
    <mergeCell ref="HU22:HY22"/>
    <mergeCell ref="HU23:HU24"/>
  </mergeCells>
  <phoneticPr fontId="3" type="noConversion"/>
  <hyperlinks>
    <hyperlink ref="C12" location="G_IS!A1" display="KB Financial Group" xr:uid="{00000000-0004-0000-2300-000000000000}"/>
    <hyperlink ref="C14" location="B_IS!A1" display="KB Kookmin Bank" xr:uid="{00000000-0004-0000-2300-000001000000}"/>
    <hyperlink ref="C16" location="S_IS!A1" display="KB Securities" xr:uid="{00000000-0004-0000-2300-000002000000}"/>
    <hyperlink ref="D21:E21" location="I_Key!A1" display="Key Indicators" xr:uid="{00000000-0004-0000-2300-000003000000}"/>
    <hyperlink ref="D22:E22" location="I_Premium!A1" display="Direct Premium" xr:uid="{00000000-0004-0000-2300-000004000000}"/>
    <hyperlink ref="D23:E23" location="I_Ratios!A1" display="Loss/Expense Ratio" xr:uid="{00000000-0004-0000-2300-000005000000}"/>
    <hyperlink ref="D19:E19" location="I_IS!A1" display="Condensed Income Statement" xr:uid="{00000000-0004-0000-2300-000006000000}"/>
    <hyperlink ref="D20:E20" location="I_BS!A1" display="Condensed Balance Sheet" xr:uid="{00000000-0004-0000-2300-000007000000}"/>
    <hyperlink ref="C18" location="I_Key!A1" display="KB Insurance" xr:uid="{00000000-0004-0000-2300-000008000000}"/>
    <hyperlink ref="C10" location="Hightlights!A1" display="Highlights" xr:uid="{00000000-0004-0000-2300-000009000000}"/>
    <hyperlink ref="C10:E10" location="'Financial Highlights'!A1" display="Finanial Highlights" xr:uid="{00000000-0004-0000-2300-00000A000000}"/>
    <hyperlink ref="D24:E24" location="'I_Monthly Premium'!A1" display="Monthly Initial Premium" xr:uid="{00000000-0004-0000-2300-00000B000000}"/>
    <hyperlink ref="C26" location="C_IS!A1" display="KB Kookmin Card" xr:uid="{00000000-0004-0000-2300-00000C000000}"/>
    <hyperlink ref="C30" location="Other_IS!A1" display="Other Subsidiaries" xr:uid="{00000000-0004-0000-2300-00000D000000}"/>
    <hyperlink ref="C32" location="Contacts!A1" display="Contacts" xr:uid="{00000000-0004-0000-2300-00000E000000}"/>
    <hyperlink ref="C28:E28" location="L_IS!A1" display="KB Life Insurance" xr:uid="{00000000-0004-0000-2300-00000F000000}"/>
    <hyperlink ref="C8:E8" location="Disclaimer!A1" display="Disclaimer" xr:uid="{00000000-0004-0000-2300-000010000000}"/>
  </hyperlinks>
  <pageMargins left="0.39370078740157483" right="0.39370078740157483" top="0.47244094488188981" bottom="0.47244094488188981" header="0.31496062992125984" footer="0.31496062992125984"/>
  <pageSetup paperSize="9" scale="61" fitToHeight="0" orientation="landscape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B1:AD85"/>
  <sheetViews>
    <sheetView showGridLines="0" view="pageBreakPreview" zoomScale="70" zoomScaleNormal="70" zoomScaleSheetLayoutView="70" workbookViewId="0">
      <selection activeCell="Q21" sqref="Q21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.625" style="38" customWidth="1"/>
    <col min="9" max="23" width="10.875" style="38" customWidth="1"/>
    <col min="24" max="16384" width="10.75" style="38"/>
  </cols>
  <sheetData>
    <row r="1" spans="2:30" ht="5.25" customHeight="1"/>
    <row r="2" spans="2:30" ht="28.5" customHeight="1">
      <c r="H2" s="39"/>
      <c r="I2" s="224"/>
      <c r="J2" s="40"/>
      <c r="K2" s="40"/>
      <c r="L2" s="40"/>
      <c r="M2" s="40"/>
      <c r="N2" s="40"/>
      <c r="O2" s="40"/>
      <c r="P2" s="40"/>
    </row>
    <row r="3" spans="2:30" ht="3" customHeight="1">
      <c r="H3" s="40"/>
      <c r="I3" s="40"/>
      <c r="J3" s="40"/>
      <c r="K3" s="40"/>
      <c r="L3" s="40"/>
      <c r="M3" s="40"/>
      <c r="N3" s="40"/>
      <c r="O3" s="40"/>
      <c r="P3" s="40"/>
    </row>
    <row r="4" spans="2:30" ht="30" customHeight="1">
      <c r="B4" s="1879" t="s">
        <v>31</v>
      </c>
      <c r="C4" s="1879"/>
      <c r="D4" s="1879"/>
      <c r="E4" s="1879"/>
      <c r="F4" s="183"/>
      <c r="G4" s="42"/>
      <c r="H4" s="64" t="s">
        <v>35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</row>
    <row r="6" spans="2:30" ht="3" customHeight="1" thickBot="1">
      <c r="H6" s="40"/>
      <c r="I6" s="40"/>
      <c r="J6" s="40"/>
      <c r="K6" s="40"/>
      <c r="L6" s="40"/>
      <c r="M6" s="40"/>
      <c r="N6" s="40"/>
      <c r="O6" s="40"/>
      <c r="P6" s="40"/>
    </row>
    <row r="7" spans="2:30" ht="12" customHeight="1" thickTop="1">
      <c r="B7" s="185"/>
      <c r="C7" s="67"/>
      <c r="D7" s="67"/>
      <c r="E7" s="68"/>
    </row>
    <row r="8" spans="2:30" ht="19.5" customHeight="1">
      <c r="B8" s="74"/>
      <c r="C8" s="1875" t="s">
        <v>2</v>
      </c>
      <c r="D8" s="1875"/>
      <c r="E8" s="1876"/>
      <c r="F8" s="56"/>
      <c r="H8" s="1131" t="s">
        <v>35</v>
      </c>
      <c r="I8" s="1132"/>
      <c r="J8" s="1132"/>
      <c r="K8" s="1132"/>
      <c r="L8" s="1132"/>
      <c r="M8" s="1132"/>
      <c r="N8" s="1132"/>
      <c r="O8" s="1132"/>
      <c r="P8" s="1132"/>
      <c r="Q8" s="1615"/>
      <c r="R8" s="1615"/>
      <c r="S8" s="1615"/>
      <c r="T8" s="1615"/>
      <c r="U8" s="1615"/>
      <c r="V8" s="1615"/>
      <c r="W8" s="1615"/>
    </row>
    <row r="9" spans="2:30" ht="19.5" customHeight="1" thickBot="1">
      <c r="B9" s="71"/>
      <c r="C9" s="75"/>
      <c r="D9" s="75"/>
      <c r="E9" s="76"/>
      <c r="F9" s="75"/>
      <c r="H9" s="1932" t="s">
        <v>665</v>
      </c>
      <c r="I9" s="1933"/>
      <c r="J9" s="1133">
        <v>2026.01</v>
      </c>
      <c r="K9" s="1133">
        <v>2026.02</v>
      </c>
      <c r="L9" s="1133">
        <v>2026.03</v>
      </c>
      <c r="M9" s="1133">
        <v>2026.04</v>
      </c>
      <c r="N9" s="1133">
        <v>2026.05</v>
      </c>
      <c r="O9" s="1133">
        <v>2026.06</v>
      </c>
      <c r="P9" s="1133">
        <v>2026.07</v>
      </c>
      <c r="Q9" s="1133">
        <v>2026.08</v>
      </c>
      <c r="R9" s="1133">
        <v>2026.09</v>
      </c>
      <c r="S9" s="1133">
        <v>2026.1</v>
      </c>
      <c r="T9" s="1133">
        <v>2026.11</v>
      </c>
      <c r="U9" s="1133">
        <v>2026.12</v>
      </c>
      <c r="V9" s="1133" t="s">
        <v>666</v>
      </c>
      <c r="W9" s="1135" t="s">
        <v>883</v>
      </c>
    </row>
    <row r="10" spans="2:30" ht="19.5" customHeight="1">
      <c r="B10" s="74"/>
      <c r="C10" s="1875" t="s">
        <v>36</v>
      </c>
      <c r="D10" s="1875"/>
      <c r="E10" s="1876"/>
      <c r="F10" s="56"/>
      <c r="H10" s="1934" t="s">
        <v>667</v>
      </c>
      <c r="I10" s="1935"/>
      <c r="J10" s="1404">
        <v>9544.4529999999995</v>
      </c>
      <c r="K10" s="1404">
        <v>9133.06</v>
      </c>
      <c r="L10" s="1669">
        <v>12236.911</v>
      </c>
      <c r="M10" s="1669">
        <v>10902.9</v>
      </c>
      <c r="N10" s="1669">
        <v>9686.8790000000008</v>
      </c>
      <c r="O10" s="1404"/>
      <c r="P10" s="1404"/>
      <c r="Q10" s="1404"/>
      <c r="R10" s="1404"/>
      <c r="S10" s="1404"/>
      <c r="T10" s="1404"/>
      <c r="U10" s="1404"/>
      <c r="V10" s="1669">
        <f>+AVERAGE(J10:U10)</f>
        <v>10300.8406</v>
      </c>
      <c r="W10" s="1669">
        <f>+SUM(J10:U10)</f>
        <v>51504.203000000001</v>
      </c>
      <c r="X10" s="38" t="s">
        <v>867</v>
      </c>
      <c r="Y10" s="1278"/>
      <c r="Z10" s="1278"/>
      <c r="AA10" s="1278"/>
      <c r="AB10" s="1278"/>
      <c r="AC10" s="1278"/>
      <c r="AD10" s="1278"/>
    </row>
    <row r="11" spans="2:30" ht="19.5" customHeight="1">
      <c r="B11" s="74"/>
      <c r="C11" s="89"/>
      <c r="D11" s="75"/>
      <c r="E11" s="76"/>
      <c r="F11" s="75"/>
      <c r="H11" s="1138"/>
      <c r="I11" s="1139" t="s">
        <v>668</v>
      </c>
      <c r="J11" s="1405">
        <v>410.11200000000002</v>
      </c>
      <c r="K11" s="1405">
        <v>434.53800000000001</v>
      </c>
      <c r="L11" s="1670">
        <v>615.58399999999995</v>
      </c>
      <c r="M11" s="1670">
        <v>498.70800000000003</v>
      </c>
      <c r="N11" s="1670">
        <v>589.40499999999997</v>
      </c>
      <c r="O11" s="1405"/>
      <c r="P11" s="1405"/>
      <c r="Q11" s="1405"/>
      <c r="R11" s="1405"/>
      <c r="S11" s="1405"/>
      <c r="T11" s="1405"/>
      <c r="U11" s="1405"/>
      <c r="V11" s="1670">
        <f t="shared" ref="V11:V17" si="0">+AVERAGE(J11:U11)</f>
        <v>509.66939999999994</v>
      </c>
      <c r="W11" s="1670">
        <f t="shared" ref="W11:W18" si="1">+SUM(J11:U11)</f>
        <v>2548.3469999999998</v>
      </c>
      <c r="Y11" s="1278"/>
      <c r="Z11" s="1278"/>
      <c r="AA11" s="1278"/>
      <c r="AB11" s="1278"/>
      <c r="AC11" s="1278"/>
      <c r="AD11" s="1278"/>
    </row>
    <row r="12" spans="2:30" ht="19.5" customHeight="1">
      <c r="B12" s="74"/>
      <c r="C12" s="1875" t="s">
        <v>0</v>
      </c>
      <c r="D12" s="1875"/>
      <c r="E12" s="1876"/>
      <c r="F12" s="56"/>
      <c r="H12" s="1138"/>
      <c r="I12" s="1142" t="s">
        <v>669</v>
      </c>
      <c r="J12" s="1406">
        <v>548.63099999999997</v>
      </c>
      <c r="K12" s="1406">
        <v>512.30200000000002</v>
      </c>
      <c r="L12" s="1671">
        <v>612.58299999999997</v>
      </c>
      <c r="M12" s="1671">
        <v>596.52</v>
      </c>
      <c r="N12" s="1671">
        <v>518.68200000000002</v>
      </c>
      <c r="O12" s="1406"/>
      <c r="P12" s="1406"/>
      <c r="Q12" s="1406"/>
      <c r="R12" s="1406"/>
      <c r="S12" s="1406"/>
      <c r="T12" s="1406"/>
      <c r="U12" s="1406"/>
      <c r="V12" s="1671">
        <f t="shared" si="0"/>
        <v>557.74360000000001</v>
      </c>
      <c r="W12" s="1671">
        <f t="shared" si="1"/>
        <v>2788.7179999999998</v>
      </c>
      <c r="Y12" s="1278"/>
      <c r="Z12" s="1278"/>
      <c r="AA12" s="1278"/>
      <c r="AB12" s="1278"/>
      <c r="AC12" s="1278"/>
      <c r="AD12" s="1278"/>
    </row>
    <row r="13" spans="2:30" ht="19.5" customHeight="1">
      <c r="B13" s="74"/>
      <c r="C13" s="89"/>
      <c r="D13" s="75"/>
      <c r="E13" s="76"/>
      <c r="F13" s="75"/>
      <c r="H13" s="1138"/>
      <c r="I13" s="1142" t="s">
        <v>670</v>
      </c>
      <c r="J13" s="1406">
        <v>931.5</v>
      </c>
      <c r="K13" s="1406">
        <v>782.27499999999998</v>
      </c>
      <c r="L13" s="1671">
        <v>955.93600000000004</v>
      </c>
      <c r="M13" s="1671">
        <v>936.67</v>
      </c>
      <c r="N13" s="1671">
        <v>805.44799999999998</v>
      </c>
      <c r="O13" s="1406"/>
      <c r="P13" s="1406"/>
      <c r="Q13" s="1406"/>
      <c r="R13" s="1406"/>
      <c r="S13" s="1406"/>
      <c r="T13" s="1406"/>
      <c r="U13" s="1406"/>
      <c r="V13" s="1671">
        <f t="shared" si="0"/>
        <v>882.36580000000015</v>
      </c>
      <c r="W13" s="1671">
        <f t="shared" si="1"/>
        <v>4411.8290000000006</v>
      </c>
      <c r="Y13" s="1278"/>
      <c r="Z13" s="1278"/>
      <c r="AA13" s="1278"/>
      <c r="AB13" s="1278"/>
      <c r="AC13" s="1278"/>
      <c r="AD13" s="1278"/>
    </row>
    <row r="14" spans="2:30" ht="19.5" customHeight="1">
      <c r="B14" s="74"/>
      <c r="C14" s="1875" t="s">
        <v>6</v>
      </c>
      <c r="D14" s="1875"/>
      <c r="E14" s="1876"/>
      <c r="F14" s="56"/>
      <c r="H14" s="1138"/>
      <c r="I14" s="1142" t="s">
        <v>671</v>
      </c>
      <c r="J14" s="1406">
        <v>6329.2150000000001</v>
      </c>
      <c r="K14" s="1406">
        <v>6150.1139999999996</v>
      </c>
      <c r="L14" s="1671">
        <v>8249.3950000000004</v>
      </c>
      <c r="M14" s="1671">
        <v>7396.1080000000002</v>
      </c>
      <c r="N14" s="1671">
        <v>6828.7629999999999</v>
      </c>
      <c r="O14" s="1406"/>
      <c r="P14" s="1406"/>
      <c r="Q14" s="1406"/>
      <c r="R14" s="1406"/>
      <c r="S14" s="1406"/>
      <c r="T14" s="1406"/>
      <c r="U14" s="1406"/>
      <c r="V14" s="1671">
        <f t="shared" si="0"/>
        <v>6990.7190000000001</v>
      </c>
      <c r="W14" s="1671">
        <f t="shared" si="1"/>
        <v>34953.595000000001</v>
      </c>
      <c r="Y14" s="1278"/>
      <c r="Z14" s="1278"/>
      <c r="AA14" s="1278"/>
      <c r="AB14" s="1278"/>
      <c r="AC14" s="1278"/>
      <c r="AD14" s="1278"/>
    </row>
    <row r="15" spans="2:30" ht="19.5" customHeight="1">
      <c r="B15" s="74"/>
      <c r="C15" s="89"/>
      <c r="D15" s="75"/>
      <c r="E15" s="76"/>
      <c r="F15" s="75"/>
      <c r="H15" s="1145"/>
      <c r="I15" s="1146" t="s">
        <v>672</v>
      </c>
      <c r="J15" s="1406">
        <v>1324.9949999999999</v>
      </c>
      <c r="K15" s="1406">
        <v>1253.8309999999999</v>
      </c>
      <c r="L15" s="1671">
        <v>1803.413</v>
      </c>
      <c r="M15" s="1671">
        <v>1474.894</v>
      </c>
      <c r="N15" s="1671">
        <v>944.58100000000002</v>
      </c>
      <c r="O15" s="1406"/>
      <c r="P15" s="1406"/>
      <c r="Q15" s="1406"/>
      <c r="R15" s="1406"/>
      <c r="S15" s="1406"/>
      <c r="T15" s="1406"/>
      <c r="U15" s="1406"/>
      <c r="V15" s="1671">
        <f t="shared" si="0"/>
        <v>1360.3427999999999</v>
      </c>
      <c r="W15" s="1671">
        <f t="shared" si="1"/>
        <v>6801.7139999999999</v>
      </c>
      <c r="Y15" s="1278"/>
      <c r="Z15" s="1278"/>
      <c r="AA15" s="1278"/>
      <c r="AB15" s="1278"/>
      <c r="AC15" s="1278"/>
      <c r="AD15" s="1278"/>
    </row>
    <row r="16" spans="2:30" ht="19.5" customHeight="1">
      <c r="B16" s="74"/>
      <c r="C16" s="1875" t="s">
        <v>7</v>
      </c>
      <c r="D16" s="1875"/>
      <c r="E16" s="1876"/>
      <c r="F16" s="56"/>
      <c r="H16" s="1928" t="s">
        <v>673</v>
      </c>
      <c r="I16" s="1929"/>
      <c r="J16" s="1405">
        <v>9.4</v>
      </c>
      <c r="K16" s="1405">
        <v>5.3849999999999998</v>
      </c>
      <c r="L16" s="1670">
        <v>24.385000000000002</v>
      </c>
      <c r="M16" s="1670">
        <v>15.496</v>
      </c>
      <c r="N16" s="1670">
        <v>5.9119999999999999</v>
      </c>
      <c r="O16" s="1405"/>
      <c r="P16" s="1405"/>
      <c r="Q16" s="1405"/>
      <c r="R16" s="1405"/>
      <c r="S16" s="1405"/>
      <c r="T16" s="1405"/>
      <c r="U16" s="1405"/>
      <c r="V16" s="1670">
        <f t="shared" si="0"/>
        <v>12.115600000000001</v>
      </c>
      <c r="W16" s="1670">
        <f t="shared" si="1"/>
        <v>60.578000000000003</v>
      </c>
      <c r="Y16" s="1278"/>
      <c r="Z16" s="1278"/>
      <c r="AA16" s="1278"/>
      <c r="AB16" s="1278"/>
      <c r="AC16" s="1278"/>
      <c r="AD16" s="1278"/>
    </row>
    <row r="17" spans="2:30" ht="19.5" customHeight="1">
      <c r="B17" s="74"/>
      <c r="C17" s="89"/>
      <c r="D17" s="75"/>
      <c r="E17" s="76"/>
      <c r="F17" s="75"/>
      <c r="H17" s="3"/>
      <c r="I17" s="1148" t="s">
        <v>674</v>
      </c>
      <c r="J17" s="1407">
        <v>61.713000000000001</v>
      </c>
      <c r="K17" s="1407">
        <v>57.021000000000001</v>
      </c>
      <c r="L17" s="1690">
        <v>35.051000000000002</v>
      </c>
      <c r="M17" s="1690">
        <v>31.384</v>
      </c>
      <c r="N17" s="1690">
        <v>27.564</v>
      </c>
      <c r="O17" s="1407"/>
      <c r="P17" s="1407"/>
      <c r="Q17" s="1407"/>
      <c r="R17" s="1407"/>
      <c r="S17" s="1407"/>
      <c r="T17" s="1407"/>
      <c r="U17" s="1407"/>
      <c r="V17" s="1690">
        <f t="shared" si="0"/>
        <v>42.546600000000005</v>
      </c>
      <c r="W17" s="1690">
        <f t="shared" si="1"/>
        <v>212.73300000000003</v>
      </c>
      <c r="Y17" s="1278"/>
      <c r="Z17" s="1278"/>
      <c r="AA17" s="1278"/>
      <c r="AB17" s="1278"/>
      <c r="AC17" s="1278"/>
      <c r="AD17" s="1278"/>
    </row>
    <row r="18" spans="2:30" ht="19.5" customHeight="1" thickBot="1">
      <c r="B18" s="74"/>
      <c r="C18" s="1875" t="s">
        <v>31</v>
      </c>
      <c r="D18" s="1875"/>
      <c r="E18" s="1876"/>
      <c r="F18" s="56"/>
      <c r="H18" s="1930" t="s">
        <v>675</v>
      </c>
      <c r="I18" s="1931"/>
      <c r="J18" s="1408">
        <v>9615.5660000000007</v>
      </c>
      <c r="K18" s="1408">
        <v>9195.4660000000003</v>
      </c>
      <c r="L18" s="1672">
        <v>12296.347</v>
      </c>
      <c r="M18" s="1672">
        <v>10949.78</v>
      </c>
      <c r="N18" s="1672">
        <v>9720.3549999999996</v>
      </c>
      <c r="O18" s="1408"/>
      <c r="P18" s="1408"/>
      <c r="Q18" s="1408"/>
      <c r="R18" s="1408"/>
      <c r="S18" s="1408"/>
      <c r="T18" s="1408"/>
      <c r="U18" s="1408"/>
      <c r="V18" s="1672">
        <f>+AVERAGE(J18:U18)</f>
        <v>10355.502799999998</v>
      </c>
      <c r="W18" s="1672">
        <f t="shared" si="1"/>
        <v>51777.513999999996</v>
      </c>
      <c r="Y18" s="1278"/>
      <c r="Z18" s="1278"/>
      <c r="AA18" s="1278"/>
      <c r="AB18" s="1278"/>
      <c r="AC18" s="1278"/>
      <c r="AD18" s="1278"/>
    </row>
    <row r="19" spans="2:30" ht="19.5" customHeight="1">
      <c r="B19" s="74"/>
      <c r="C19" s="230"/>
      <c r="D19" s="1903" t="s">
        <v>9</v>
      </c>
      <c r="E19" s="1904"/>
      <c r="F19" s="181"/>
      <c r="H19" s="892" t="s">
        <v>676</v>
      </c>
      <c r="I19" s="1152"/>
      <c r="J19" s="1153"/>
      <c r="K19" s="1153"/>
      <c r="L19" s="1154"/>
      <c r="M19" s="1154"/>
      <c r="N19" s="1154"/>
      <c r="O19" s="1153"/>
      <c r="P19" s="1153"/>
      <c r="Q19" s="1153"/>
      <c r="R19" s="1153"/>
      <c r="S19" s="1153"/>
      <c r="T19" s="1153"/>
      <c r="U19" s="1155"/>
      <c r="V19" s="1154"/>
      <c r="W19" s="1154"/>
    </row>
    <row r="20" spans="2:30" ht="19.5" customHeight="1">
      <c r="B20" s="74"/>
      <c r="C20" s="230"/>
      <c r="D20" s="1903" t="s">
        <v>11</v>
      </c>
      <c r="E20" s="1904"/>
      <c r="F20" s="181"/>
    </row>
    <row r="21" spans="2:30" ht="19.5" customHeight="1">
      <c r="B21" s="74"/>
      <c r="C21" s="206"/>
      <c r="D21" s="1903" t="s">
        <v>13</v>
      </c>
      <c r="E21" s="1904"/>
      <c r="F21" s="181"/>
      <c r="H21" s="1131" t="s">
        <v>35</v>
      </c>
      <c r="I21" s="1132"/>
      <c r="J21" s="1132"/>
      <c r="K21" s="1132"/>
      <c r="L21" s="1132"/>
      <c r="M21" s="1132"/>
      <c r="N21" s="1132"/>
      <c r="O21" s="1132"/>
      <c r="P21" s="1132"/>
      <c r="Q21" s="1615"/>
      <c r="R21" s="1615"/>
      <c r="S21" s="1615"/>
      <c r="T21" s="1615"/>
      <c r="U21" s="1615"/>
      <c r="V21" s="1615"/>
      <c r="W21" s="1615"/>
    </row>
    <row r="22" spans="2:30" ht="19.5" customHeight="1" thickBot="1">
      <c r="B22" s="74"/>
      <c r="D22" s="1903" t="s">
        <v>34</v>
      </c>
      <c r="E22" s="1904"/>
      <c r="F22" s="181"/>
      <c r="H22" s="1932" t="s">
        <v>665</v>
      </c>
      <c r="I22" s="1933"/>
      <c r="J22" s="1133">
        <v>2025.01</v>
      </c>
      <c r="K22" s="1133">
        <v>2025.02</v>
      </c>
      <c r="L22" s="1133">
        <v>2025.03</v>
      </c>
      <c r="M22" s="1133">
        <v>2025.04</v>
      </c>
      <c r="N22" s="1133">
        <v>2025.05</v>
      </c>
      <c r="O22" s="1133">
        <v>2025.06</v>
      </c>
      <c r="P22" s="1133">
        <v>2025.07</v>
      </c>
      <c r="Q22" s="1133">
        <v>2025.08</v>
      </c>
      <c r="R22" s="1133">
        <v>2025.09</v>
      </c>
      <c r="S22" s="1134">
        <v>2025.1</v>
      </c>
      <c r="T22" s="1133">
        <v>2025.11</v>
      </c>
      <c r="U22" s="1133">
        <v>2025.12</v>
      </c>
      <c r="V22" s="1133" t="s">
        <v>666</v>
      </c>
      <c r="W22" s="1135" t="s">
        <v>824</v>
      </c>
    </row>
    <row r="23" spans="2:30" ht="19.5" customHeight="1">
      <c r="B23" s="74"/>
      <c r="D23" s="1903" t="s">
        <v>18</v>
      </c>
      <c r="E23" s="1904"/>
      <c r="F23" s="181"/>
      <c r="H23" s="1934" t="s">
        <v>667</v>
      </c>
      <c r="I23" s="1935"/>
      <c r="J23" s="1137">
        <v>10588.166999999999</v>
      </c>
      <c r="K23" s="1137">
        <v>12251.562</v>
      </c>
      <c r="L23" s="1404">
        <v>16687.675999999999</v>
      </c>
      <c r="M23" s="1137">
        <v>15569.790999999999</v>
      </c>
      <c r="N23" s="1137">
        <v>10516.538</v>
      </c>
      <c r="O23" s="1137">
        <v>10536.063</v>
      </c>
      <c r="P23" s="1137">
        <v>13015.781999999999</v>
      </c>
      <c r="Q23" s="1137">
        <v>11998.796</v>
      </c>
      <c r="R23" s="1404">
        <v>11611.776</v>
      </c>
      <c r="S23" s="1404">
        <v>10350.713</v>
      </c>
      <c r="T23" s="1404">
        <v>10502.251</v>
      </c>
      <c r="U23" s="1621">
        <v>16982.081999999999</v>
      </c>
      <c r="V23" s="1621">
        <f>+AVERAGE(J23:U23)</f>
        <v>12550.933083333332</v>
      </c>
      <c r="W23" s="1622">
        <f>+SUM(J23:U23)</f>
        <v>150611.19699999999</v>
      </c>
    </row>
    <row r="24" spans="2:30" ht="19.5" customHeight="1">
      <c r="B24" s="74"/>
      <c r="D24" s="1884" t="s">
        <v>35</v>
      </c>
      <c r="E24" s="1884"/>
      <c r="F24" s="1884"/>
      <c r="H24" s="1138"/>
      <c r="I24" s="1139" t="s">
        <v>668</v>
      </c>
      <c r="J24" s="1141">
        <v>426.85700000000003</v>
      </c>
      <c r="K24" s="1141">
        <v>582.70100000000002</v>
      </c>
      <c r="L24" s="1405">
        <v>839.59699999999998</v>
      </c>
      <c r="M24" s="1141">
        <v>1028.423</v>
      </c>
      <c r="N24" s="1141">
        <v>485.48200000000003</v>
      </c>
      <c r="O24" s="1141">
        <v>446.98500000000001</v>
      </c>
      <c r="P24" s="1141">
        <v>577.64599999999996</v>
      </c>
      <c r="Q24" s="1141">
        <v>531.85799999999995</v>
      </c>
      <c r="R24" s="1405">
        <v>611.56700000000001</v>
      </c>
      <c r="S24" s="1405">
        <v>658.06299999999999</v>
      </c>
      <c r="T24" s="1405">
        <v>293.09500000000003</v>
      </c>
      <c r="U24" s="1623">
        <v>261.17200000000003</v>
      </c>
      <c r="V24" s="1623">
        <f t="shared" ref="V24:V30" si="2">+AVERAGE(J24:U24)</f>
        <v>561.95383333333336</v>
      </c>
      <c r="W24" s="1624">
        <f t="shared" ref="W24:W31" si="3">+SUM(J24:U24)</f>
        <v>6743.4459999999999</v>
      </c>
    </row>
    <row r="25" spans="2:30" ht="19.5" customHeight="1">
      <c r="B25" s="71"/>
      <c r="C25" s="56"/>
      <c r="D25" s="235"/>
      <c r="E25" s="236"/>
      <c r="F25" s="56"/>
      <c r="H25" s="1138"/>
      <c r="I25" s="1142" t="s">
        <v>669</v>
      </c>
      <c r="J25" s="1144">
        <v>1297.92</v>
      </c>
      <c r="K25" s="1144">
        <v>1379.72</v>
      </c>
      <c r="L25" s="1406">
        <v>1497.95</v>
      </c>
      <c r="M25" s="1144">
        <v>1413.954</v>
      </c>
      <c r="N25" s="1144">
        <v>1437.865</v>
      </c>
      <c r="O25" s="1144">
        <v>1305.2829999999999</v>
      </c>
      <c r="P25" s="1144">
        <v>1538.712</v>
      </c>
      <c r="Q25" s="1144">
        <v>1227.6120000000001</v>
      </c>
      <c r="R25" s="1406">
        <v>1490.49</v>
      </c>
      <c r="S25" s="1406">
        <v>1156.797</v>
      </c>
      <c r="T25" s="1406">
        <v>1965.2270000000001</v>
      </c>
      <c r="U25" s="1625">
        <v>6982.6350000000002</v>
      </c>
      <c r="V25" s="1625">
        <f t="shared" si="2"/>
        <v>1891.1804166666668</v>
      </c>
      <c r="W25" s="1626">
        <f t="shared" si="3"/>
        <v>22694.165000000001</v>
      </c>
    </row>
    <row r="26" spans="2:30" ht="19.5" customHeight="1">
      <c r="B26" s="245"/>
      <c r="C26" s="1875" t="s">
        <v>17</v>
      </c>
      <c r="D26" s="1875"/>
      <c r="E26" s="1890"/>
      <c r="F26" s="75"/>
      <c r="H26" s="1138"/>
      <c r="I26" s="1142" t="s">
        <v>670</v>
      </c>
      <c r="J26" s="1144">
        <v>1001.446</v>
      </c>
      <c r="K26" s="1144">
        <v>1067.0830000000001</v>
      </c>
      <c r="L26" s="1406">
        <v>1223.2090000000001</v>
      </c>
      <c r="M26" s="1144">
        <v>1114.857</v>
      </c>
      <c r="N26" s="1144">
        <v>1012.357</v>
      </c>
      <c r="O26" s="1144">
        <v>976.26099999999997</v>
      </c>
      <c r="P26" s="1144">
        <v>1033.0509999999999</v>
      </c>
      <c r="Q26" s="1144">
        <v>931.45299999999997</v>
      </c>
      <c r="R26" s="1406">
        <v>970.77599999999995</v>
      </c>
      <c r="S26" s="1406">
        <v>794.91499999999996</v>
      </c>
      <c r="T26" s="1406">
        <v>897.69899999999996</v>
      </c>
      <c r="U26" s="1625">
        <v>1004.715</v>
      </c>
      <c r="V26" s="1625">
        <f t="shared" si="2"/>
        <v>1002.3185</v>
      </c>
      <c r="W26" s="1626">
        <f t="shared" si="3"/>
        <v>12027.822</v>
      </c>
    </row>
    <row r="27" spans="2:30" ht="19.5" customHeight="1">
      <c r="B27" s="245"/>
      <c r="C27" s="56"/>
      <c r="D27" s="235"/>
      <c r="E27" s="283"/>
      <c r="F27" s="56"/>
      <c r="H27" s="1138"/>
      <c r="I27" s="1142" t="s">
        <v>671</v>
      </c>
      <c r="J27" s="1144">
        <v>6642.6769999999997</v>
      </c>
      <c r="K27" s="1144">
        <v>7855.5169999999998</v>
      </c>
      <c r="L27" s="1406">
        <v>11462.97</v>
      </c>
      <c r="M27" s="1144">
        <v>10790.94</v>
      </c>
      <c r="N27" s="1144">
        <v>6474.4040000000005</v>
      </c>
      <c r="O27" s="1144">
        <v>6682.6019999999999</v>
      </c>
      <c r="P27" s="1144">
        <v>8434.3439999999991</v>
      </c>
      <c r="Q27" s="1144">
        <v>8273.3449999999993</v>
      </c>
      <c r="R27" s="1406">
        <v>7389.6459999999997</v>
      </c>
      <c r="S27" s="1406">
        <v>6680.6409999999996</v>
      </c>
      <c r="T27" s="1406">
        <v>6130.0320000000002</v>
      </c>
      <c r="U27" s="1625">
        <v>7342.9260000000004</v>
      </c>
      <c r="V27" s="1625">
        <f t="shared" si="2"/>
        <v>7846.6703333333344</v>
      </c>
      <c r="W27" s="1626">
        <f t="shared" si="3"/>
        <v>94160.044000000009</v>
      </c>
    </row>
    <row r="28" spans="2:30" ht="19.5" customHeight="1">
      <c r="B28" s="245"/>
      <c r="C28" s="1873" t="s">
        <v>8</v>
      </c>
      <c r="D28" s="1873"/>
      <c r="E28" s="1874"/>
      <c r="F28" s="75"/>
      <c r="H28" s="1145"/>
      <c r="I28" s="1146" t="s">
        <v>672</v>
      </c>
      <c r="J28" s="1598">
        <v>1219.2670000000001</v>
      </c>
      <c r="K28" s="1598">
        <v>1366.5409999999999</v>
      </c>
      <c r="L28" s="1599">
        <v>1663.95</v>
      </c>
      <c r="M28" s="1598">
        <v>1221.617</v>
      </c>
      <c r="N28" s="1598">
        <v>1106.43</v>
      </c>
      <c r="O28" s="1598">
        <v>1124.932</v>
      </c>
      <c r="P28" s="1598">
        <v>1432.029</v>
      </c>
      <c r="Q28" s="1598">
        <v>1034.528</v>
      </c>
      <c r="R28" s="1599">
        <v>1149.297</v>
      </c>
      <c r="S28" s="1599">
        <v>1060.297</v>
      </c>
      <c r="T28" s="1599">
        <v>1216.1980000000001</v>
      </c>
      <c r="U28" s="1687">
        <v>1390.634</v>
      </c>
      <c r="V28" s="1687">
        <f t="shared" si="2"/>
        <v>1248.8100000000002</v>
      </c>
      <c r="W28" s="1688">
        <f t="shared" si="3"/>
        <v>14985.720000000001</v>
      </c>
    </row>
    <row r="29" spans="2:30" ht="19.5" customHeight="1">
      <c r="B29" s="245"/>
      <c r="C29" s="227"/>
      <c r="D29" s="227"/>
      <c r="E29" s="273"/>
      <c r="F29" s="56"/>
      <c r="H29" s="1928" t="s">
        <v>673</v>
      </c>
      <c r="I29" s="1929"/>
      <c r="J29" s="1149">
        <v>-1.81</v>
      </c>
      <c r="K29" s="1141">
        <v>11.000999999999999</v>
      </c>
      <c r="L29" s="1405">
        <v>20.100000000000001</v>
      </c>
      <c r="M29" s="1141">
        <v>1.33</v>
      </c>
      <c r="N29" s="1141">
        <v>7.7510000000000003</v>
      </c>
      <c r="O29" s="1141">
        <v>4.25</v>
      </c>
      <c r="P29" s="1141">
        <v>3.35</v>
      </c>
      <c r="Q29" s="1141">
        <v>13.66</v>
      </c>
      <c r="R29" s="1405">
        <v>-0.99</v>
      </c>
      <c r="S29" s="1405">
        <v>16.187000000000001</v>
      </c>
      <c r="T29" s="1405">
        <v>-0.27</v>
      </c>
      <c r="U29" s="1623">
        <v>3.3519999999999999</v>
      </c>
      <c r="V29" s="1623">
        <f t="shared" si="2"/>
        <v>6.4925833333333349</v>
      </c>
      <c r="W29" s="1624">
        <f t="shared" si="3"/>
        <v>77.911000000000016</v>
      </c>
    </row>
    <row r="30" spans="2:30" ht="19.5" customHeight="1">
      <c r="B30" s="245"/>
      <c r="C30" s="1875" t="s">
        <v>25</v>
      </c>
      <c r="D30" s="1875"/>
      <c r="E30" s="1890"/>
      <c r="F30" s="56"/>
      <c r="H30" s="3"/>
      <c r="I30" s="1148" t="s">
        <v>674</v>
      </c>
      <c r="J30" s="1149">
        <v>50.923000000000002</v>
      </c>
      <c r="K30" s="1149">
        <v>63.509</v>
      </c>
      <c r="L30" s="1407">
        <v>53.426000000000002</v>
      </c>
      <c r="M30" s="1149">
        <v>34.634</v>
      </c>
      <c r="N30" s="1149">
        <v>45.344999999999999</v>
      </c>
      <c r="O30" s="1149">
        <v>44.99</v>
      </c>
      <c r="P30" s="1149">
        <v>36.273000000000003</v>
      </c>
      <c r="Q30" s="1149">
        <v>30.818000000000001</v>
      </c>
      <c r="R30" s="1407">
        <v>23.71</v>
      </c>
      <c r="S30" s="1407">
        <v>20.882000000000001</v>
      </c>
      <c r="T30" s="1407">
        <v>35.343000000000004</v>
      </c>
      <c r="U30" s="1627">
        <v>35.18</v>
      </c>
      <c r="V30" s="1627">
        <f t="shared" si="2"/>
        <v>39.586083333333335</v>
      </c>
      <c r="W30" s="1628">
        <f t="shared" si="3"/>
        <v>475.03300000000002</v>
      </c>
    </row>
    <row r="31" spans="2:30" ht="19.5" customHeight="1" thickBot="1">
      <c r="B31" s="245"/>
      <c r="C31" s="235"/>
      <c r="D31" s="235"/>
      <c r="E31" s="283"/>
      <c r="F31" s="56"/>
      <c r="H31" s="1930" t="s">
        <v>675</v>
      </c>
      <c r="I31" s="1931"/>
      <c r="J31" s="1151">
        <v>10637.28</v>
      </c>
      <c r="K31" s="1151">
        <v>12326.072</v>
      </c>
      <c r="L31" s="1408">
        <v>16761.202000000001</v>
      </c>
      <c r="M31" s="1151">
        <v>15605.754999999999</v>
      </c>
      <c r="N31" s="1151">
        <v>10569.634</v>
      </c>
      <c r="O31" s="1151">
        <v>10585.303</v>
      </c>
      <c r="P31" s="1151">
        <v>13055.405000000001</v>
      </c>
      <c r="Q31" s="1151">
        <v>12043.273999999999</v>
      </c>
      <c r="R31" s="1408">
        <v>11634.495999999999</v>
      </c>
      <c r="S31" s="1408">
        <v>10387.781999999999</v>
      </c>
      <c r="T31" s="1408">
        <v>10537.324000000001</v>
      </c>
      <c r="U31" s="1629">
        <v>17020.614000000001</v>
      </c>
      <c r="V31" s="1629">
        <f>+AVERAGE(J31:U31)</f>
        <v>12597.01175</v>
      </c>
      <c r="W31" s="1630">
        <f t="shared" si="3"/>
        <v>151164.141</v>
      </c>
    </row>
    <row r="32" spans="2:30" ht="19.5" customHeight="1">
      <c r="B32" s="245"/>
      <c r="C32" s="1875" t="s">
        <v>32</v>
      </c>
      <c r="D32" s="1875"/>
      <c r="E32" s="1890"/>
      <c r="H32" s="892" t="s">
        <v>676</v>
      </c>
      <c r="I32" s="1152"/>
      <c r="J32" s="1153"/>
      <c r="K32" s="1153"/>
      <c r="L32" s="1154"/>
      <c r="M32" s="1154"/>
      <c r="N32" s="1154"/>
      <c r="O32" s="1153"/>
      <c r="P32" s="1153"/>
      <c r="Q32" s="1153"/>
      <c r="R32" s="1153"/>
      <c r="S32" s="1153"/>
      <c r="T32" s="1153"/>
      <c r="U32" s="1155"/>
      <c r="V32" s="1154"/>
      <c r="W32" s="1154"/>
    </row>
    <row r="33" spans="2:21" ht="19.5" customHeight="1" thickBot="1">
      <c r="B33" s="296"/>
      <c r="C33" s="297"/>
      <c r="D33" s="297"/>
      <c r="E33" s="298"/>
      <c r="U33" s="1164"/>
    </row>
    <row r="34" spans="2:21" ht="19.5" customHeight="1" thickTop="1"/>
    <row r="35" spans="2:21" ht="19.5" customHeight="1"/>
    <row r="36" spans="2:21" ht="19.5" customHeight="1"/>
    <row r="37" spans="2:21" ht="19.5" customHeight="1"/>
    <row r="38" spans="2:21" ht="19.5" customHeight="1"/>
    <row r="39" spans="2:21" ht="19.5" customHeight="1"/>
    <row r="40" spans="2:21" ht="19.5" customHeight="1"/>
    <row r="41" spans="2:21" ht="19.5" customHeight="1"/>
    <row r="42" spans="2:21" ht="19.5" customHeight="1"/>
    <row r="43" spans="2:21" ht="19.5" customHeight="1"/>
    <row r="44" spans="2:21" ht="19.5" customHeight="1"/>
    <row r="45" spans="2:21" ht="19.5" customHeight="1"/>
    <row r="46" spans="2:21" ht="19.5" customHeight="1"/>
    <row r="47" spans="2:21" ht="19.5" customHeight="1"/>
    <row r="48" spans="2:21" ht="19.5" customHeight="1"/>
    <row r="49" ht="19.5" customHeight="1"/>
    <row r="50" ht="19.5" customHeight="1"/>
    <row r="51" ht="19.5" customHeight="1"/>
    <row r="52" ht="19.5" customHeight="1"/>
    <row r="53" ht="19.5" customHeight="1"/>
    <row r="54" ht="19.5" customHeight="1"/>
    <row r="55" ht="19.5" customHeight="1"/>
    <row r="56" ht="19.5" customHeight="1"/>
    <row r="57" ht="19.5" customHeight="1"/>
    <row r="58" ht="19.5" customHeight="1"/>
    <row r="59" ht="19.5" customHeight="1"/>
    <row r="60" ht="19.5" customHeight="1"/>
    <row r="61" ht="19.5" customHeight="1"/>
    <row r="62" ht="19.5" customHeight="1"/>
    <row r="63" ht="19.5" customHeight="1"/>
    <row r="64" ht="19.5" customHeight="1"/>
    <row r="65" ht="19.5" customHeight="1"/>
    <row r="66" ht="19.5" customHeight="1"/>
    <row r="67" ht="19.5" customHeight="1"/>
    <row r="68" ht="19.5" customHeight="1"/>
    <row r="69" ht="19.5" customHeight="1"/>
    <row r="70" ht="19.5" customHeight="1"/>
    <row r="71" ht="19.5" customHeight="1"/>
    <row r="72" ht="19.5" customHeight="1"/>
    <row r="73" ht="19.5" customHeight="1"/>
    <row r="74" ht="19.5" customHeight="1"/>
    <row r="75" ht="19.5" customHeight="1"/>
    <row r="76" ht="19.5" customHeight="1"/>
    <row r="77" ht="19.5" customHeight="1"/>
    <row r="78" ht="19.5" customHeight="1"/>
    <row r="79" ht="19.5" customHeight="1"/>
    <row r="80" ht="19.5" customHeight="1"/>
    <row r="81" ht="19.5" customHeight="1"/>
    <row r="82" ht="19.5" customHeight="1"/>
    <row r="83" ht="19.5" customHeight="1"/>
    <row r="84" ht="19.5" customHeight="1"/>
    <row r="85" ht="19.5" customHeight="1"/>
  </sheetData>
  <mergeCells count="25">
    <mergeCell ref="D19:E19"/>
    <mergeCell ref="B4:E4"/>
    <mergeCell ref="C8:E8"/>
    <mergeCell ref="H9:I9"/>
    <mergeCell ref="C10:E10"/>
    <mergeCell ref="H10:I10"/>
    <mergeCell ref="C12:E12"/>
    <mergeCell ref="C14:E14"/>
    <mergeCell ref="C16:E16"/>
    <mergeCell ref="H16:I16"/>
    <mergeCell ref="C18:E18"/>
    <mergeCell ref="H18:I18"/>
    <mergeCell ref="D20:E20"/>
    <mergeCell ref="D21:E21"/>
    <mergeCell ref="D22:E22"/>
    <mergeCell ref="H22:I22"/>
    <mergeCell ref="D23:E23"/>
    <mergeCell ref="H23:I23"/>
    <mergeCell ref="C32:E32"/>
    <mergeCell ref="D24:F24"/>
    <mergeCell ref="C26:E26"/>
    <mergeCell ref="C28:E28"/>
    <mergeCell ref="H29:I29"/>
    <mergeCell ref="C30:E30"/>
    <mergeCell ref="H31:I31"/>
  </mergeCells>
  <phoneticPr fontId="3" type="noConversion"/>
  <hyperlinks>
    <hyperlink ref="C12" location="G_IS!A1" display="KB Financial Group" xr:uid="{00000000-0004-0000-2400-000000000000}"/>
    <hyperlink ref="C14" location="B_IS!A1" display="KB Kookmin Bank" xr:uid="{00000000-0004-0000-2400-000001000000}"/>
    <hyperlink ref="C16" location="S_IS!A1" display="KB Securities" xr:uid="{00000000-0004-0000-2400-000002000000}"/>
    <hyperlink ref="D24:E24" location="'I_Monthly Premium'!A1" display="Monthly Initial Premium" xr:uid="{00000000-0004-0000-2400-000003000000}"/>
    <hyperlink ref="D21:E21" location="I_Key!A1" display="Key Indicators" xr:uid="{00000000-0004-0000-2400-000004000000}"/>
    <hyperlink ref="D22:E22" location="I_Premium!A1" display="Direct Premium" xr:uid="{00000000-0004-0000-2400-000005000000}"/>
    <hyperlink ref="D23:E23" location="I_Ratios!A1" display="Loss/Expense Ratio" xr:uid="{00000000-0004-0000-2400-000006000000}"/>
    <hyperlink ref="D19:E19" location="I_IS!A1" display="Condensed Income Statement" xr:uid="{00000000-0004-0000-2400-000007000000}"/>
    <hyperlink ref="D20:E20" location="I_BS!A1" display="Condensed Balance Sheet" xr:uid="{00000000-0004-0000-2400-000008000000}"/>
    <hyperlink ref="C18" location="I_Key!A1" display="KB Insurance" xr:uid="{00000000-0004-0000-2400-000009000000}"/>
    <hyperlink ref="C10" location="Hightlights!A1" display="Highlights" xr:uid="{00000000-0004-0000-2400-00000A000000}"/>
    <hyperlink ref="C10:E10" location="'Financial Highlights'!A1" display="Finanial Highlights" xr:uid="{00000000-0004-0000-2400-00000B000000}"/>
    <hyperlink ref="C26" location="C_IS!A1" display="KB Kookmin Card" xr:uid="{00000000-0004-0000-2400-00000C000000}"/>
    <hyperlink ref="C30" location="Other_IS!A1" display="Other Subsidiaries" xr:uid="{00000000-0004-0000-2400-00000D000000}"/>
    <hyperlink ref="C32" location="Contacts!A1" display="Contacts" xr:uid="{00000000-0004-0000-2400-00000E000000}"/>
    <hyperlink ref="C28:E28" location="L_IS!A1" display="KB Life Insurance" xr:uid="{00000000-0004-0000-2400-00000F000000}"/>
    <hyperlink ref="C8:E8" location="Disclaimer!A1" display="Disclaimer" xr:uid="{00000000-0004-0000-2400-000010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B1:BO43"/>
  <sheetViews>
    <sheetView showGridLines="0" view="pageBreakPreview" zoomScale="85" zoomScaleNormal="70" zoomScaleSheetLayoutView="85" workbookViewId="0">
      <selection activeCell="Q21" sqref="Q21"/>
    </sheetView>
  </sheetViews>
  <sheetFormatPr defaultColWidth="9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34" width="13.75" style="38" hidden="1" customWidth="1"/>
    <col min="35" max="35" width="13.75" style="48" hidden="1" customWidth="1"/>
    <col min="36" max="49" width="13.75" style="38" hidden="1" customWidth="1"/>
    <col min="50" max="52" width="13.75" style="48" hidden="1" customWidth="1"/>
    <col min="53" max="56" width="13.75" style="38" hidden="1" customWidth="1"/>
    <col min="57" max="57" width="15.125" style="38" hidden="1" customWidth="1"/>
    <col min="58" max="62" width="15.125" style="38" customWidth="1"/>
    <col min="63" max="63" width="15.125" style="1728" customWidth="1"/>
    <col min="64" max="64" width="15.125" style="38" customWidth="1"/>
    <col min="65" max="65" width="15.125" style="1776" customWidth="1"/>
    <col min="66" max="66" width="15.125" style="38" customWidth="1"/>
    <col min="67" max="16384" width="9" style="38"/>
  </cols>
  <sheetData>
    <row r="1" spans="2:67" ht="5.25" customHeight="1"/>
    <row r="2" spans="2:67" ht="28.5" customHeight="1">
      <c r="H2" s="39"/>
    </row>
    <row r="3" spans="2:67" ht="3" customHeight="1">
      <c r="H3" s="40"/>
    </row>
    <row r="4" spans="2:67" ht="30" customHeight="1">
      <c r="B4" s="1879" t="s">
        <v>17</v>
      </c>
      <c r="C4" s="1879"/>
      <c r="D4" s="1879"/>
      <c r="E4" s="1879"/>
      <c r="F4" s="183"/>
      <c r="G4" s="42"/>
      <c r="H4" s="64" t="s">
        <v>9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</row>
    <row r="5" spans="2:67" ht="18" customHeight="1">
      <c r="AI5" s="38"/>
      <c r="AX5" s="38"/>
      <c r="AY5" s="38"/>
      <c r="AZ5" s="38"/>
    </row>
    <row r="6" spans="2:67" ht="3" customHeight="1" thickBot="1">
      <c r="H6" s="40"/>
    </row>
    <row r="7" spans="2:67" ht="12" customHeight="1" thickTop="1">
      <c r="B7" s="185"/>
      <c r="C7" s="67"/>
      <c r="D7" s="67"/>
      <c r="E7" s="68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X7" s="38"/>
      <c r="AY7" s="38"/>
      <c r="AZ7" s="38"/>
    </row>
    <row r="8" spans="2:67" ht="19.5" customHeight="1" thickBot="1">
      <c r="B8" s="74"/>
      <c r="C8" s="1875" t="s">
        <v>2</v>
      </c>
      <c r="D8" s="1875"/>
      <c r="E8" s="1876"/>
      <c r="F8" s="1512"/>
      <c r="H8" s="77" t="s">
        <v>39</v>
      </c>
      <c r="I8" s="78" t="s">
        <v>40</v>
      </c>
      <c r="J8" s="78" t="s">
        <v>41</v>
      </c>
      <c r="K8" s="78" t="s">
        <v>42</v>
      </c>
      <c r="L8" s="78" t="s">
        <v>43</v>
      </c>
      <c r="M8" s="78" t="s">
        <v>44</v>
      </c>
      <c r="N8" s="78" t="s">
        <v>45</v>
      </c>
      <c r="O8" s="78" t="s">
        <v>46</v>
      </c>
      <c r="P8" s="78" t="s">
        <v>47</v>
      </c>
      <c r="Q8" s="78" t="s">
        <v>48</v>
      </c>
      <c r="R8" s="78" t="s">
        <v>49</v>
      </c>
      <c r="S8" s="78" t="s">
        <v>50</v>
      </c>
      <c r="T8" s="78" t="s">
        <v>51</v>
      </c>
      <c r="U8" s="78" t="s">
        <v>52</v>
      </c>
      <c r="V8" s="78" t="s">
        <v>53</v>
      </c>
      <c r="W8" s="78" t="s">
        <v>54</v>
      </c>
      <c r="X8" s="78" t="s">
        <v>55</v>
      </c>
      <c r="Y8" s="78" t="s">
        <v>56</v>
      </c>
      <c r="Z8" s="78" t="s">
        <v>57</v>
      </c>
      <c r="AA8" s="78" t="s">
        <v>58</v>
      </c>
      <c r="AB8" s="78" t="s">
        <v>59</v>
      </c>
      <c r="AC8" s="78" t="s">
        <v>60</v>
      </c>
      <c r="AD8" s="78" t="s">
        <v>61</v>
      </c>
      <c r="AE8" s="78" t="s">
        <v>62</v>
      </c>
      <c r="AF8" s="78" t="s">
        <v>63</v>
      </c>
      <c r="AG8" s="78" t="s">
        <v>64</v>
      </c>
      <c r="AH8" s="78" t="s">
        <v>65</v>
      </c>
      <c r="AI8" s="78" t="s">
        <v>66</v>
      </c>
      <c r="AJ8" s="78" t="s">
        <v>67</v>
      </c>
      <c r="AK8" s="78" t="s">
        <v>68</v>
      </c>
      <c r="AL8" s="78" t="s">
        <v>69</v>
      </c>
      <c r="AM8" s="78" t="s">
        <v>70</v>
      </c>
      <c r="AN8" s="78" t="s">
        <v>71</v>
      </c>
      <c r="AO8" s="78" t="s">
        <v>72</v>
      </c>
      <c r="AP8" s="78" t="s">
        <v>73</v>
      </c>
      <c r="AQ8" s="78" t="s">
        <v>74</v>
      </c>
      <c r="AR8" s="81" t="s">
        <v>75</v>
      </c>
      <c r="AS8" s="81" t="s">
        <v>76</v>
      </c>
      <c r="AT8" s="81" t="s">
        <v>77</v>
      </c>
      <c r="AU8" s="81" t="s">
        <v>78</v>
      </c>
      <c r="AV8" s="81" t="s">
        <v>79</v>
      </c>
      <c r="AW8" s="81" t="s">
        <v>80</v>
      </c>
      <c r="AX8" s="81" t="s">
        <v>81</v>
      </c>
      <c r="AY8" s="81" t="s">
        <v>82</v>
      </c>
      <c r="AZ8" s="81" t="s">
        <v>83</v>
      </c>
      <c r="BA8" s="81" t="s">
        <v>84</v>
      </c>
      <c r="BB8" s="81" t="s">
        <v>85</v>
      </c>
      <c r="BC8" s="81" t="s">
        <v>783</v>
      </c>
      <c r="BD8" s="81" t="s">
        <v>793</v>
      </c>
      <c r="BE8" s="81" t="s">
        <v>797</v>
      </c>
      <c r="BF8" s="81" t="s">
        <v>805</v>
      </c>
      <c r="BG8" s="81" t="s">
        <v>815</v>
      </c>
      <c r="BH8" s="81" t="s">
        <v>822</v>
      </c>
      <c r="BI8" s="81" t="s">
        <v>835</v>
      </c>
      <c r="BJ8" s="81" t="s">
        <v>837</v>
      </c>
      <c r="BK8" s="81" t="s">
        <v>855</v>
      </c>
      <c r="BL8" s="81" t="s">
        <v>868</v>
      </c>
      <c r="BM8" s="1778" t="s">
        <v>897</v>
      </c>
      <c r="BN8" s="1778" t="s">
        <v>890</v>
      </c>
    </row>
    <row r="9" spans="2:67" ht="19.5" customHeight="1">
      <c r="B9" s="71"/>
      <c r="C9" s="75"/>
      <c r="D9" s="75"/>
      <c r="E9" s="76"/>
      <c r="F9" s="75"/>
      <c r="H9" s="1" t="s">
        <v>137</v>
      </c>
      <c r="I9" s="83">
        <v>240.7</v>
      </c>
      <c r="J9" s="83">
        <v>233.8</v>
      </c>
      <c r="K9" s="83">
        <v>244.2</v>
      </c>
      <c r="L9" s="83">
        <v>255.7</v>
      </c>
      <c r="M9" s="83">
        <v>260.2</v>
      </c>
      <c r="N9" s="83">
        <v>250.5</v>
      </c>
      <c r="O9" s="83">
        <v>248.1</v>
      </c>
      <c r="P9" s="83">
        <v>298.2</v>
      </c>
      <c r="Q9" s="83">
        <v>256.89999999999998</v>
      </c>
      <c r="R9" s="83">
        <v>244.5</v>
      </c>
      <c r="S9" s="83">
        <v>247.1</v>
      </c>
      <c r="T9" s="83">
        <v>245.3</v>
      </c>
      <c r="U9" s="83">
        <v>236.8</v>
      </c>
      <c r="V9" s="83">
        <v>237.6</v>
      </c>
      <c r="W9" s="83">
        <v>253.9</v>
      </c>
      <c r="X9" s="83">
        <v>251.6</v>
      </c>
      <c r="Y9" s="83">
        <v>245.3</v>
      </c>
      <c r="Z9" s="83">
        <v>237.4</v>
      </c>
      <c r="AA9" s="83">
        <v>244.7</v>
      </c>
      <c r="AB9" s="84">
        <v>253.9</v>
      </c>
      <c r="AC9" s="84">
        <v>262.10000000000002</v>
      </c>
      <c r="AD9" s="84">
        <v>267.8</v>
      </c>
      <c r="AE9" s="84">
        <v>274.89999999999998</v>
      </c>
      <c r="AF9" s="84">
        <v>278.89999999999998</v>
      </c>
      <c r="AG9" s="84">
        <v>284</v>
      </c>
      <c r="AH9" s="84">
        <v>287.5</v>
      </c>
      <c r="AI9" s="84">
        <v>294.89999999999998</v>
      </c>
      <c r="AJ9" s="83">
        <v>301.89999999999998</v>
      </c>
      <c r="AK9" s="83">
        <v>303.89999999999998</v>
      </c>
      <c r="AL9" s="83">
        <v>299.89999999999998</v>
      </c>
      <c r="AM9" s="83">
        <v>311.3</v>
      </c>
      <c r="AN9" s="84">
        <v>315.2</v>
      </c>
      <c r="AO9" s="192">
        <v>318.2</v>
      </c>
      <c r="AP9" s="193">
        <v>306.2</v>
      </c>
      <c r="AQ9" s="193">
        <v>314.5</v>
      </c>
      <c r="AR9" s="193">
        <v>326.8</v>
      </c>
      <c r="AS9" s="192">
        <v>339.6</v>
      </c>
      <c r="AT9" s="192">
        <v>342.7</v>
      </c>
      <c r="AU9" s="192">
        <v>350.29999999999995</v>
      </c>
      <c r="AV9" s="192">
        <v>358.2</v>
      </c>
      <c r="AW9" s="192">
        <v>363.4</v>
      </c>
      <c r="AX9" s="193">
        <v>358.70000000000005</v>
      </c>
      <c r="AY9" s="193">
        <v>368.1</v>
      </c>
      <c r="AZ9" s="193">
        <v>384</v>
      </c>
      <c r="BA9" s="192">
        <v>401.2</v>
      </c>
      <c r="BB9" s="192">
        <v>403.90000000000003</v>
      </c>
      <c r="BC9" s="1322">
        <v>413.30000000000007</v>
      </c>
      <c r="BD9" s="193">
        <v>421.09999999999991</v>
      </c>
      <c r="BE9" s="193">
        <v>414.2</v>
      </c>
      <c r="BF9" s="193">
        <v>401.3</v>
      </c>
      <c r="BG9" s="193">
        <v>412.5</v>
      </c>
      <c r="BH9" s="1322">
        <v>433</v>
      </c>
      <c r="BI9" s="1322">
        <v>425.2</v>
      </c>
      <c r="BJ9" s="1322">
        <v>397.9</v>
      </c>
      <c r="BK9" s="1322">
        <v>394.6</v>
      </c>
      <c r="BL9" s="1322">
        <v>375.59999999999991</v>
      </c>
      <c r="BM9" s="1322">
        <v>389.2</v>
      </c>
      <c r="BN9" s="195">
        <v>374.00000000000006</v>
      </c>
      <c r="BO9" s="83"/>
    </row>
    <row r="10" spans="2:67" ht="19.5" customHeight="1">
      <c r="B10" s="74"/>
      <c r="C10" s="1875" t="s">
        <v>36</v>
      </c>
      <c r="D10" s="1875"/>
      <c r="E10" s="1876"/>
      <c r="F10" s="1512"/>
      <c r="H10" s="207" t="s">
        <v>138</v>
      </c>
      <c r="I10" s="83">
        <v>21.1</v>
      </c>
      <c r="J10" s="83">
        <v>26</v>
      </c>
      <c r="K10" s="83">
        <v>47</v>
      </c>
      <c r="L10" s="83">
        <v>63.7</v>
      </c>
      <c r="M10" s="83">
        <v>42.5</v>
      </c>
      <c r="N10" s="83">
        <v>53.8</v>
      </c>
      <c r="O10" s="83">
        <v>65.599999999999994</v>
      </c>
      <c r="P10" s="83">
        <v>22.8</v>
      </c>
      <c r="Q10" s="83">
        <v>16.7</v>
      </c>
      <c r="R10" s="83">
        <v>41.4</v>
      </c>
      <c r="S10" s="83">
        <v>24.7</v>
      </c>
      <c r="T10" s="83">
        <v>12.4</v>
      </c>
      <c r="U10" s="83">
        <v>37.299999999999997</v>
      </c>
      <c r="V10" s="83">
        <v>12</v>
      </c>
      <c r="W10" s="83">
        <v>29.8</v>
      </c>
      <c r="X10" s="83">
        <v>29.8</v>
      </c>
      <c r="Y10" s="83">
        <v>31.3</v>
      </c>
      <c r="Z10" s="83">
        <v>1.3</v>
      </c>
      <c r="AA10" s="83">
        <v>19.8</v>
      </c>
      <c r="AB10" s="84">
        <v>39.700000000000003</v>
      </c>
      <c r="AC10" s="84">
        <v>44</v>
      </c>
      <c r="AD10" s="84">
        <v>36.700000000000003</v>
      </c>
      <c r="AE10" s="84">
        <v>28.5</v>
      </c>
      <c r="AF10" s="84">
        <v>23.5</v>
      </c>
      <c r="AG10" s="84">
        <v>63.9</v>
      </c>
      <c r="AH10" s="84">
        <v>53.6</v>
      </c>
      <c r="AI10" s="84">
        <v>53.800000000000018</v>
      </c>
      <c r="AJ10" s="83">
        <v>93.4</v>
      </c>
      <c r="AK10" s="83">
        <v>62</v>
      </c>
      <c r="AL10" s="83">
        <v>42.9</v>
      </c>
      <c r="AM10" s="83">
        <v>68.3</v>
      </c>
      <c r="AN10" s="84">
        <v>88.6</v>
      </c>
      <c r="AO10" s="192">
        <v>82.9</v>
      </c>
      <c r="AP10" s="193">
        <v>96.600000000000023</v>
      </c>
      <c r="AQ10" s="193">
        <v>93.899999999999977</v>
      </c>
      <c r="AR10" s="193">
        <v>127.1</v>
      </c>
      <c r="AS10" s="192">
        <v>149.6</v>
      </c>
      <c r="AT10" s="192">
        <v>123.3</v>
      </c>
      <c r="AU10" s="192">
        <v>125.20000000000007</v>
      </c>
      <c r="AV10" s="192">
        <v>147.9</v>
      </c>
      <c r="AW10" s="192">
        <v>149.4</v>
      </c>
      <c r="AX10" s="193">
        <v>141.29999999999998</v>
      </c>
      <c r="AY10" s="193">
        <v>122.30000000000001</v>
      </c>
      <c r="AZ10" s="193">
        <v>106.5</v>
      </c>
      <c r="BA10" s="192">
        <v>156.5</v>
      </c>
      <c r="BB10" s="192">
        <v>138.39999999999998</v>
      </c>
      <c r="BC10" s="1322">
        <v>144.5</v>
      </c>
      <c r="BD10" s="193">
        <v>174.30000000000007</v>
      </c>
      <c r="BE10" s="193">
        <v>199.6</v>
      </c>
      <c r="BF10" s="193">
        <v>185.9</v>
      </c>
      <c r="BG10" s="193">
        <v>197.79999999999995</v>
      </c>
      <c r="BH10" s="1322">
        <v>186.90000000000009</v>
      </c>
      <c r="BI10" s="1322">
        <v>187</v>
      </c>
      <c r="BJ10" s="1322">
        <v>156.9</v>
      </c>
      <c r="BK10" s="1322">
        <v>171.5</v>
      </c>
      <c r="BL10" s="1322">
        <v>193.10000000000002</v>
      </c>
      <c r="BM10" s="1322">
        <v>188.4</v>
      </c>
      <c r="BN10" s="195">
        <v>183.8</v>
      </c>
      <c r="BO10" s="83"/>
    </row>
    <row r="11" spans="2:67" ht="19.5" customHeight="1">
      <c r="B11" s="74"/>
      <c r="C11" s="1514"/>
      <c r="D11" s="75"/>
      <c r="E11" s="76"/>
      <c r="F11" s="75"/>
      <c r="H11" s="207" t="s">
        <v>139</v>
      </c>
      <c r="I11" s="83">
        <v>-8.3000000000000007</v>
      </c>
      <c r="J11" s="83">
        <v>-26.9</v>
      </c>
      <c r="K11" s="83">
        <v>-12.6</v>
      </c>
      <c r="L11" s="83">
        <v>-35.799999999999997</v>
      </c>
      <c r="M11" s="83">
        <v>-20.2</v>
      </c>
      <c r="N11" s="83">
        <v>6.5</v>
      </c>
      <c r="O11" s="83">
        <v>-0.3</v>
      </c>
      <c r="P11" s="83">
        <v>-25.1</v>
      </c>
      <c r="Q11" s="83">
        <v>2.1</v>
      </c>
      <c r="R11" s="83">
        <v>-15.4</v>
      </c>
      <c r="S11" s="83">
        <v>-2.9</v>
      </c>
      <c r="T11" s="83">
        <v>-16</v>
      </c>
      <c r="U11" s="83">
        <v>2.4</v>
      </c>
      <c r="V11" s="83">
        <v>-13.2</v>
      </c>
      <c r="W11" s="83">
        <v>-4.9000000000000004</v>
      </c>
      <c r="X11" s="83">
        <v>-20.2</v>
      </c>
      <c r="Y11" s="83">
        <v>-5.4</v>
      </c>
      <c r="Z11" s="83">
        <v>-20.399999999999999</v>
      </c>
      <c r="AA11" s="83">
        <v>-11.7</v>
      </c>
      <c r="AB11" s="84">
        <v>-28.1</v>
      </c>
      <c r="AC11" s="84">
        <v>-13.5</v>
      </c>
      <c r="AD11" s="84">
        <v>-36.9</v>
      </c>
      <c r="AE11" s="84">
        <v>-38.4</v>
      </c>
      <c r="AF11" s="84">
        <v>-44.9</v>
      </c>
      <c r="AG11" s="84">
        <v>-26</v>
      </c>
      <c r="AH11" s="84">
        <v>2.2000000000000002</v>
      </c>
      <c r="AI11" s="84">
        <v>-43.500000000000064</v>
      </c>
      <c r="AJ11" s="83">
        <v>-60.7</v>
      </c>
      <c r="AK11" s="83">
        <v>-49.89999999999997</v>
      </c>
      <c r="AL11" s="83">
        <v>-48.5</v>
      </c>
      <c r="AM11" s="83">
        <v>-55.6</v>
      </c>
      <c r="AN11" s="84">
        <v>-77.099999999999994</v>
      </c>
      <c r="AO11" s="192">
        <v>-62.3</v>
      </c>
      <c r="AP11" s="193">
        <v>-61.599999999999973</v>
      </c>
      <c r="AQ11" s="193">
        <v>-93.4</v>
      </c>
      <c r="AR11" s="193">
        <v>-94.1</v>
      </c>
      <c r="AS11" s="192">
        <v>-80.80000000000004</v>
      </c>
      <c r="AT11" s="192">
        <v>-73.900000000000006</v>
      </c>
      <c r="AU11" s="192">
        <v>-70</v>
      </c>
      <c r="AV11" s="192">
        <v>-96.7</v>
      </c>
      <c r="AW11" s="192">
        <v>-99.799999999999983</v>
      </c>
      <c r="AX11" s="193">
        <v>-73.500000000000028</v>
      </c>
      <c r="AY11" s="193">
        <v>-95.199999999999989</v>
      </c>
      <c r="AZ11" s="193">
        <v>-94.5</v>
      </c>
      <c r="BA11" s="192">
        <v>-108.39999999999998</v>
      </c>
      <c r="BB11" s="192">
        <v>-65</v>
      </c>
      <c r="BC11" s="1322">
        <v>-95</v>
      </c>
      <c r="BD11" s="193">
        <v>-106.10000000000002</v>
      </c>
      <c r="BE11" s="193">
        <v>-102.4</v>
      </c>
      <c r="BF11" s="193">
        <v>-69.30000000000004</v>
      </c>
      <c r="BG11" s="193">
        <v>-109.09999999999991</v>
      </c>
      <c r="BH11" s="1322">
        <v>-102.09999999999991</v>
      </c>
      <c r="BI11" s="1322">
        <v>-75.300000000000011</v>
      </c>
      <c r="BJ11" s="1322">
        <v>-140.69999999999999</v>
      </c>
      <c r="BK11" s="1322">
        <v>-160.19999999999993</v>
      </c>
      <c r="BL11" s="1322">
        <v>-115.30000000000007</v>
      </c>
      <c r="BM11" s="1322">
        <v>-64.7</v>
      </c>
      <c r="BN11" s="195">
        <v>-91.100000000000023</v>
      </c>
      <c r="BO11" s="83"/>
    </row>
    <row r="12" spans="2:67" ht="19.5" customHeight="1">
      <c r="B12" s="74"/>
      <c r="C12" s="1875" t="s">
        <v>0</v>
      </c>
      <c r="D12" s="1875"/>
      <c r="E12" s="1876"/>
      <c r="F12" s="1512"/>
      <c r="H12" s="197" t="s">
        <v>140</v>
      </c>
      <c r="I12" s="198">
        <v>253.5</v>
      </c>
      <c r="J12" s="198">
        <v>232.9</v>
      </c>
      <c r="K12" s="198">
        <v>278.60000000000002</v>
      </c>
      <c r="L12" s="198">
        <v>283.60000000000002</v>
      </c>
      <c r="M12" s="198">
        <v>282.5</v>
      </c>
      <c r="N12" s="198">
        <v>310.8</v>
      </c>
      <c r="O12" s="198">
        <v>313.39999999999998</v>
      </c>
      <c r="P12" s="198">
        <v>295.89999999999998</v>
      </c>
      <c r="Q12" s="198">
        <v>275.7</v>
      </c>
      <c r="R12" s="198">
        <v>270.5</v>
      </c>
      <c r="S12" s="198">
        <v>268.89999999999998</v>
      </c>
      <c r="T12" s="198">
        <v>241.7</v>
      </c>
      <c r="U12" s="198">
        <v>276.5</v>
      </c>
      <c r="V12" s="198">
        <v>236.4</v>
      </c>
      <c r="W12" s="198">
        <v>278.8</v>
      </c>
      <c r="X12" s="198">
        <v>261.2</v>
      </c>
      <c r="Y12" s="198">
        <v>271.2</v>
      </c>
      <c r="Z12" s="198">
        <v>218.3</v>
      </c>
      <c r="AA12" s="198">
        <v>252.8</v>
      </c>
      <c r="AB12" s="199">
        <v>265.5</v>
      </c>
      <c r="AC12" s="199">
        <v>292.60000000000002</v>
      </c>
      <c r="AD12" s="199">
        <v>267.60000000000002</v>
      </c>
      <c r="AE12" s="199">
        <v>265</v>
      </c>
      <c r="AF12" s="199">
        <v>257.5</v>
      </c>
      <c r="AG12" s="199">
        <v>321.89999999999998</v>
      </c>
      <c r="AH12" s="199">
        <v>343.3</v>
      </c>
      <c r="AI12" s="199">
        <v>305.20000000000005</v>
      </c>
      <c r="AJ12" s="198">
        <v>334.6</v>
      </c>
      <c r="AK12" s="198">
        <v>316</v>
      </c>
      <c r="AL12" s="198">
        <v>294.3</v>
      </c>
      <c r="AM12" s="198">
        <v>324</v>
      </c>
      <c r="AN12" s="199">
        <v>326.7</v>
      </c>
      <c r="AO12" s="202">
        <v>338.8</v>
      </c>
      <c r="AP12" s="203">
        <v>341.2</v>
      </c>
      <c r="AQ12" s="203">
        <v>314.99999999999989</v>
      </c>
      <c r="AR12" s="203">
        <v>359.8</v>
      </c>
      <c r="AS12" s="202">
        <v>408.4</v>
      </c>
      <c r="AT12" s="202">
        <v>392.1</v>
      </c>
      <c r="AU12" s="202">
        <v>405.5</v>
      </c>
      <c r="AV12" s="202">
        <v>409.4</v>
      </c>
      <c r="AW12" s="202">
        <v>413</v>
      </c>
      <c r="AX12" s="203">
        <v>426.5</v>
      </c>
      <c r="AY12" s="203">
        <v>395.20000000000005</v>
      </c>
      <c r="AZ12" s="203">
        <v>396</v>
      </c>
      <c r="BA12" s="202">
        <v>449.3</v>
      </c>
      <c r="BB12" s="202">
        <v>477.3</v>
      </c>
      <c r="BC12" s="1323">
        <v>462.80000000000007</v>
      </c>
      <c r="BD12" s="203">
        <v>489.29999999999995</v>
      </c>
      <c r="BE12" s="203">
        <v>511.4</v>
      </c>
      <c r="BF12" s="203">
        <v>517.9</v>
      </c>
      <c r="BG12" s="203">
        <v>501.20000000000005</v>
      </c>
      <c r="BH12" s="1323">
        <v>517.80000000000018</v>
      </c>
      <c r="BI12" s="1323">
        <v>536.9</v>
      </c>
      <c r="BJ12" s="1323">
        <v>414.1</v>
      </c>
      <c r="BK12" s="1323">
        <v>405.90000000000009</v>
      </c>
      <c r="BL12" s="1323">
        <v>453.39999999999986</v>
      </c>
      <c r="BM12" s="1323">
        <v>512.79999999999995</v>
      </c>
      <c r="BN12" s="205">
        <v>466.70000000000005</v>
      </c>
      <c r="BO12" s="83"/>
    </row>
    <row r="13" spans="2:67" ht="19.5" customHeight="1">
      <c r="B13" s="74"/>
      <c r="C13" s="1514"/>
      <c r="D13" s="75"/>
      <c r="E13" s="76"/>
      <c r="F13" s="75"/>
      <c r="H13" s="207" t="s">
        <v>141</v>
      </c>
      <c r="I13" s="83">
        <v>84.1</v>
      </c>
      <c r="J13" s="83">
        <v>92.2</v>
      </c>
      <c r="K13" s="83">
        <v>84.7</v>
      </c>
      <c r="L13" s="83">
        <v>87.2</v>
      </c>
      <c r="M13" s="83">
        <v>88.2</v>
      </c>
      <c r="N13" s="83">
        <v>86.3</v>
      </c>
      <c r="O13" s="83">
        <v>79.099999999999994</v>
      </c>
      <c r="P13" s="83">
        <v>100.7</v>
      </c>
      <c r="Q13" s="83">
        <v>91.6</v>
      </c>
      <c r="R13" s="83">
        <v>74.400000000000006</v>
      </c>
      <c r="S13" s="83">
        <v>76.8</v>
      </c>
      <c r="T13" s="83">
        <v>97.8</v>
      </c>
      <c r="U13" s="83">
        <v>87.6</v>
      </c>
      <c r="V13" s="83">
        <v>80.3</v>
      </c>
      <c r="W13" s="83">
        <v>75.7</v>
      </c>
      <c r="X13" s="83">
        <v>89.1</v>
      </c>
      <c r="Y13" s="83">
        <v>89.6</v>
      </c>
      <c r="Z13" s="83">
        <v>80.3</v>
      </c>
      <c r="AA13" s="83">
        <v>86</v>
      </c>
      <c r="AB13" s="84">
        <v>92.2</v>
      </c>
      <c r="AC13" s="84">
        <v>97.2</v>
      </c>
      <c r="AD13" s="84">
        <v>97.2</v>
      </c>
      <c r="AE13" s="84">
        <v>82.7</v>
      </c>
      <c r="AF13" s="84">
        <v>93.4</v>
      </c>
      <c r="AG13" s="84">
        <v>112.3</v>
      </c>
      <c r="AH13" s="84">
        <v>93.9</v>
      </c>
      <c r="AI13" s="84">
        <v>88.2</v>
      </c>
      <c r="AJ13" s="83">
        <v>110.5</v>
      </c>
      <c r="AK13" s="83">
        <v>99</v>
      </c>
      <c r="AL13" s="83">
        <v>105.4</v>
      </c>
      <c r="AM13" s="83">
        <v>101.6</v>
      </c>
      <c r="AN13" s="84">
        <v>135.9</v>
      </c>
      <c r="AO13" s="192">
        <v>111.7</v>
      </c>
      <c r="AP13" s="193">
        <v>117</v>
      </c>
      <c r="AQ13" s="193">
        <v>120.60000000000002</v>
      </c>
      <c r="AR13" s="193">
        <v>165.5</v>
      </c>
      <c r="AS13" s="192">
        <v>142.4</v>
      </c>
      <c r="AT13" s="192">
        <v>131.80000000000001</v>
      </c>
      <c r="AU13" s="192">
        <v>134.30000000000001</v>
      </c>
      <c r="AV13" s="192">
        <v>169.2</v>
      </c>
      <c r="AW13" s="192">
        <v>136.19999999999999</v>
      </c>
      <c r="AX13" s="193">
        <v>138.5</v>
      </c>
      <c r="AY13" s="193">
        <v>147.60000000000002</v>
      </c>
      <c r="AZ13" s="193">
        <v>174.90000000000003</v>
      </c>
      <c r="BA13" s="192">
        <v>159.30000000000001</v>
      </c>
      <c r="BB13" s="192">
        <v>143.30000000000001</v>
      </c>
      <c r="BC13" s="1322">
        <v>150.89999999999998</v>
      </c>
      <c r="BD13" s="193">
        <v>171.10000000000002</v>
      </c>
      <c r="BE13" s="193">
        <v>144.30000000000001</v>
      </c>
      <c r="BF13" s="193">
        <v>145.30000000000001</v>
      </c>
      <c r="BG13" s="193">
        <v>147.5</v>
      </c>
      <c r="BH13" s="1322">
        <v>204.19999999999993</v>
      </c>
      <c r="BI13" s="1322">
        <v>140.69999999999999</v>
      </c>
      <c r="BJ13" s="1322">
        <v>150.69999999999999</v>
      </c>
      <c r="BK13" s="1322">
        <v>140.70000000000005</v>
      </c>
      <c r="BL13" s="1322">
        <v>174.19999999999993</v>
      </c>
      <c r="BM13" s="1322">
        <v>142.69999999999999</v>
      </c>
      <c r="BN13" s="195">
        <v>142.90000000000003</v>
      </c>
      <c r="BO13" s="83"/>
    </row>
    <row r="14" spans="2:67" ht="19.5" customHeight="1">
      <c r="B14" s="74"/>
      <c r="C14" s="1875" t="s">
        <v>6</v>
      </c>
      <c r="D14" s="1875"/>
      <c r="E14" s="1876"/>
      <c r="F14" s="1512"/>
      <c r="H14" s="209" t="s">
        <v>142</v>
      </c>
      <c r="I14" s="198">
        <v>169.4</v>
      </c>
      <c r="J14" s="198">
        <v>140.69999999999999</v>
      </c>
      <c r="K14" s="198">
        <v>193.9</v>
      </c>
      <c r="L14" s="198">
        <v>196.4</v>
      </c>
      <c r="M14" s="198">
        <v>194.3</v>
      </c>
      <c r="N14" s="198">
        <v>224.5</v>
      </c>
      <c r="O14" s="198">
        <v>234.3</v>
      </c>
      <c r="P14" s="198">
        <v>195.2</v>
      </c>
      <c r="Q14" s="198">
        <v>184.1</v>
      </c>
      <c r="R14" s="198">
        <v>196.1</v>
      </c>
      <c r="S14" s="198">
        <v>192.1</v>
      </c>
      <c r="T14" s="198">
        <v>143.9</v>
      </c>
      <c r="U14" s="198">
        <v>188.9</v>
      </c>
      <c r="V14" s="198">
        <v>156.1</v>
      </c>
      <c r="W14" s="198">
        <v>203.1</v>
      </c>
      <c r="X14" s="198">
        <v>172.1</v>
      </c>
      <c r="Y14" s="198">
        <v>181.6</v>
      </c>
      <c r="Z14" s="198">
        <v>138</v>
      </c>
      <c r="AA14" s="198">
        <v>166.8</v>
      </c>
      <c r="AB14" s="199">
        <v>173.3</v>
      </c>
      <c r="AC14" s="199">
        <v>195.4</v>
      </c>
      <c r="AD14" s="199">
        <v>170.4</v>
      </c>
      <c r="AE14" s="199">
        <v>182.3</v>
      </c>
      <c r="AF14" s="199">
        <v>164.1</v>
      </c>
      <c r="AG14" s="199">
        <v>209.6</v>
      </c>
      <c r="AH14" s="199">
        <v>249.4</v>
      </c>
      <c r="AI14" s="199">
        <v>217.00000000000006</v>
      </c>
      <c r="AJ14" s="198">
        <v>224.1</v>
      </c>
      <c r="AK14" s="198">
        <v>217</v>
      </c>
      <c r="AL14" s="198">
        <v>188.9</v>
      </c>
      <c r="AM14" s="198">
        <v>222.4</v>
      </c>
      <c r="AN14" s="199">
        <v>190.8</v>
      </c>
      <c r="AO14" s="202">
        <v>227.1</v>
      </c>
      <c r="AP14" s="203">
        <v>224.2</v>
      </c>
      <c r="AQ14" s="203">
        <v>194.39999999999981</v>
      </c>
      <c r="AR14" s="203">
        <v>194.3</v>
      </c>
      <c r="AS14" s="202">
        <v>266</v>
      </c>
      <c r="AT14" s="202">
        <v>260.3</v>
      </c>
      <c r="AU14" s="202">
        <v>271.2</v>
      </c>
      <c r="AV14" s="202">
        <v>240.2</v>
      </c>
      <c r="AW14" s="202">
        <v>276.8</v>
      </c>
      <c r="AX14" s="202">
        <v>287.99999999999994</v>
      </c>
      <c r="AY14" s="202">
        <v>247.60000000000014</v>
      </c>
      <c r="AZ14" s="202">
        <v>221.09999999999991</v>
      </c>
      <c r="BA14" s="202">
        <v>290</v>
      </c>
      <c r="BB14" s="202">
        <v>334</v>
      </c>
      <c r="BC14" s="1323">
        <v>311.90000000000009</v>
      </c>
      <c r="BD14" s="203">
        <v>318.19999999999982</v>
      </c>
      <c r="BE14" s="203">
        <v>367.09999999999997</v>
      </c>
      <c r="BF14" s="203">
        <v>372.59999999999997</v>
      </c>
      <c r="BG14" s="203">
        <v>353.70000000000016</v>
      </c>
      <c r="BH14" s="1323">
        <v>313.60000000000014</v>
      </c>
      <c r="BI14" s="1323">
        <v>396.2</v>
      </c>
      <c r="BJ14" s="1323">
        <v>263.39999999999998</v>
      </c>
      <c r="BK14" s="1323">
        <v>265.20000000000005</v>
      </c>
      <c r="BL14" s="1323">
        <v>279.19999999999993</v>
      </c>
      <c r="BM14" s="1323">
        <v>370.1</v>
      </c>
      <c r="BN14" s="205">
        <v>323.8</v>
      </c>
      <c r="BO14" s="83"/>
    </row>
    <row r="15" spans="2:67" ht="19.5" customHeight="1">
      <c r="B15" s="74"/>
      <c r="C15" s="1514"/>
      <c r="D15" s="75"/>
      <c r="E15" s="76"/>
      <c r="F15" s="75"/>
      <c r="H15" s="1" t="s">
        <v>143</v>
      </c>
      <c r="I15" s="83">
        <v>76.5</v>
      </c>
      <c r="J15" s="83">
        <v>80.5</v>
      </c>
      <c r="K15" s="83">
        <v>87.3</v>
      </c>
      <c r="L15" s="83">
        <v>70.5</v>
      </c>
      <c r="M15" s="83">
        <v>69.599999999999994</v>
      </c>
      <c r="N15" s="83">
        <v>83.4</v>
      </c>
      <c r="O15" s="83">
        <v>86.7</v>
      </c>
      <c r="P15" s="83">
        <v>104.8</v>
      </c>
      <c r="Q15" s="83">
        <v>59.3</v>
      </c>
      <c r="R15" s="83">
        <v>72.2</v>
      </c>
      <c r="S15" s="83">
        <v>79.5</v>
      </c>
      <c r="T15" s="83">
        <v>66.7</v>
      </c>
      <c r="U15" s="83">
        <v>59.5</v>
      </c>
      <c r="V15" s="83">
        <v>64.7</v>
      </c>
      <c r="W15" s="83">
        <v>50.3</v>
      </c>
      <c r="X15" s="83">
        <v>71.3</v>
      </c>
      <c r="Y15" s="83">
        <v>58.1</v>
      </c>
      <c r="Z15" s="83">
        <v>65.8</v>
      </c>
      <c r="AA15" s="83">
        <v>58.7</v>
      </c>
      <c r="AB15" s="84">
        <v>67.2</v>
      </c>
      <c r="AC15" s="84">
        <v>86.5</v>
      </c>
      <c r="AD15" s="84">
        <v>79.099999999999994</v>
      </c>
      <c r="AE15" s="84">
        <v>73.8</v>
      </c>
      <c r="AF15" s="84">
        <v>97.5</v>
      </c>
      <c r="AG15" s="84">
        <v>108.3</v>
      </c>
      <c r="AH15" s="84">
        <v>100.7</v>
      </c>
      <c r="AI15" s="84">
        <v>111.69999999999992</v>
      </c>
      <c r="AJ15" s="83">
        <v>110.3</v>
      </c>
      <c r="AK15" s="83">
        <v>112.4</v>
      </c>
      <c r="AL15" s="83">
        <v>96.6</v>
      </c>
      <c r="AM15" s="83">
        <v>115.8</v>
      </c>
      <c r="AN15" s="84">
        <v>114.9</v>
      </c>
      <c r="AO15" s="192">
        <v>116.1</v>
      </c>
      <c r="AP15" s="193">
        <v>111.89999999999998</v>
      </c>
      <c r="AQ15" s="193">
        <v>68.900000000000034</v>
      </c>
      <c r="AR15" s="193">
        <v>99.6</v>
      </c>
      <c r="AS15" s="192">
        <v>79</v>
      </c>
      <c r="AT15" s="192">
        <v>108.7</v>
      </c>
      <c r="AU15" s="192">
        <v>97.1</v>
      </c>
      <c r="AV15" s="192">
        <v>180.5</v>
      </c>
      <c r="AW15" s="192">
        <v>111.20000000000002</v>
      </c>
      <c r="AX15" s="193">
        <v>116.09999999999994</v>
      </c>
      <c r="AY15" s="193">
        <v>99.600000000000136</v>
      </c>
      <c r="AZ15" s="193">
        <v>173.49999999999989</v>
      </c>
      <c r="BA15" s="192">
        <v>178.2</v>
      </c>
      <c r="BB15" s="192">
        <v>185.3</v>
      </c>
      <c r="BC15" s="1322">
        <v>203.60000000000014</v>
      </c>
      <c r="BD15" s="193">
        <v>259.79999999999973</v>
      </c>
      <c r="BE15" s="193">
        <v>194.39999999999998</v>
      </c>
      <c r="BF15" s="193">
        <v>223.99999999999994</v>
      </c>
      <c r="BG15" s="193">
        <v>196.50000000000017</v>
      </c>
      <c r="BH15" s="1322">
        <v>278.00000000000011</v>
      </c>
      <c r="BI15" s="1322">
        <v>284.7</v>
      </c>
      <c r="BJ15" s="1322">
        <v>134.1</v>
      </c>
      <c r="BK15" s="1322">
        <v>129.00000000000006</v>
      </c>
      <c r="BL15" s="1322">
        <v>217.19999999999993</v>
      </c>
      <c r="BM15" s="1322">
        <v>218.8</v>
      </c>
      <c r="BN15" s="195">
        <v>174.8</v>
      </c>
      <c r="BO15" s="83"/>
    </row>
    <row r="16" spans="2:67" ht="19.5" customHeight="1">
      <c r="B16" s="74"/>
      <c r="C16" s="1875" t="s">
        <v>7</v>
      </c>
      <c r="D16" s="1875"/>
      <c r="E16" s="1876"/>
      <c r="F16" s="1512"/>
      <c r="H16" s="10" t="s">
        <v>677</v>
      </c>
      <c r="I16" s="198">
        <v>92.9</v>
      </c>
      <c r="J16" s="198">
        <v>60.2</v>
      </c>
      <c r="K16" s="198">
        <v>106.6</v>
      </c>
      <c r="L16" s="198">
        <v>125.9</v>
      </c>
      <c r="M16" s="198">
        <v>124.7</v>
      </c>
      <c r="N16" s="198">
        <v>141.1</v>
      </c>
      <c r="O16" s="198">
        <v>147.6</v>
      </c>
      <c r="P16" s="198">
        <v>90.4</v>
      </c>
      <c r="Q16" s="198">
        <v>124.8</v>
      </c>
      <c r="R16" s="198">
        <v>123.9</v>
      </c>
      <c r="S16" s="198">
        <v>112.6</v>
      </c>
      <c r="T16" s="198">
        <v>77.2</v>
      </c>
      <c r="U16" s="198">
        <v>129.4</v>
      </c>
      <c r="V16" s="198">
        <v>91.4</v>
      </c>
      <c r="W16" s="198">
        <v>152.80000000000001</v>
      </c>
      <c r="X16" s="198">
        <v>100.8</v>
      </c>
      <c r="Y16" s="198">
        <v>123.5</v>
      </c>
      <c r="Z16" s="198">
        <v>72.2</v>
      </c>
      <c r="AA16" s="198">
        <v>108.1</v>
      </c>
      <c r="AB16" s="199">
        <v>106.1</v>
      </c>
      <c r="AC16" s="199">
        <v>108.9</v>
      </c>
      <c r="AD16" s="199">
        <v>91.3</v>
      </c>
      <c r="AE16" s="199">
        <v>108.5</v>
      </c>
      <c r="AF16" s="199">
        <v>66.599999999999994</v>
      </c>
      <c r="AG16" s="199">
        <v>101.3</v>
      </c>
      <c r="AH16" s="199">
        <v>148.69999999999999</v>
      </c>
      <c r="AI16" s="199">
        <v>105.30000000000014</v>
      </c>
      <c r="AJ16" s="198">
        <v>113.8</v>
      </c>
      <c r="AK16" s="198">
        <v>104.6</v>
      </c>
      <c r="AL16" s="198">
        <v>92.3</v>
      </c>
      <c r="AM16" s="198">
        <v>106.6</v>
      </c>
      <c r="AN16" s="199">
        <v>75.900000000000006</v>
      </c>
      <c r="AO16" s="202">
        <v>111</v>
      </c>
      <c r="AP16" s="203">
        <v>112.30000000000001</v>
      </c>
      <c r="AQ16" s="203">
        <v>125.49999999999989</v>
      </c>
      <c r="AR16" s="203">
        <v>94.7</v>
      </c>
      <c r="AS16" s="202">
        <v>187</v>
      </c>
      <c r="AT16" s="202">
        <v>151.6</v>
      </c>
      <c r="AU16" s="202">
        <v>174.1</v>
      </c>
      <c r="AV16" s="202">
        <v>59.7</v>
      </c>
      <c r="AW16" s="202">
        <v>165.6</v>
      </c>
      <c r="AX16" s="203">
        <v>171.9</v>
      </c>
      <c r="AY16" s="203">
        <v>148</v>
      </c>
      <c r="AZ16" s="203">
        <v>47.600000000000023</v>
      </c>
      <c r="BA16" s="202">
        <v>111.8</v>
      </c>
      <c r="BB16" s="202">
        <v>148.69999999999999</v>
      </c>
      <c r="BC16" s="1323">
        <v>108.30000000000001</v>
      </c>
      <c r="BD16" s="203">
        <v>58.399999999999977</v>
      </c>
      <c r="BE16" s="203">
        <v>172.7</v>
      </c>
      <c r="BF16" s="203">
        <v>148.60000000000002</v>
      </c>
      <c r="BG16" s="203">
        <v>157.19999999999999</v>
      </c>
      <c r="BH16" s="1323">
        <v>35.600000000000023</v>
      </c>
      <c r="BI16" s="1323">
        <v>111.5</v>
      </c>
      <c r="BJ16" s="1323">
        <v>129.30000000000001</v>
      </c>
      <c r="BK16" s="1323">
        <v>136.19999999999999</v>
      </c>
      <c r="BL16" s="1323">
        <v>62</v>
      </c>
      <c r="BM16" s="1323">
        <v>151.30000000000001</v>
      </c>
      <c r="BN16" s="205">
        <v>149</v>
      </c>
      <c r="BO16" s="83"/>
    </row>
    <row r="17" spans="2:67" ht="19.5" customHeight="1">
      <c r="B17" s="74"/>
      <c r="C17" s="1514"/>
      <c r="D17" s="75"/>
      <c r="E17" s="76"/>
      <c r="F17" s="75"/>
      <c r="H17" s="1" t="s">
        <v>612</v>
      </c>
      <c r="I17" s="83">
        <v>0.2</v>
      </c>
      <c r="J17" s="83">
        <v>0.4</v>
      </c>
      <c r="K17" s="83">
        <v>-3.5</v>
      </c>
      <c r="L17" s="83">
        <v>-1.5</v>
      </c>
      <c r="M17" s="83">
        <v>0.1</v>
      </c>
      <c r="N17" s="83">
        <v>-0.1</v>
      </c>
      <c r="O17" s="83">
        <v>-1</v>
      </c>
      <c r="P17" s="83">
        <v>-0.7</v>
      </c>
      <c r="Q17" s="83">
        <v>-0.7</v>
      </c>
      <c r="R17" s="83">
        <v>-0.1</v>
      </c>
      <c r="S17" s="83">
        <v>-0.5</v>
      </c>
      <c r="T17" s="83">
        <v>-3.8</v>
      </c>
      <c r="U17" s="83">
        <v>-0.5</v>
      </c>
      <c r="V17" s="83">
        <v>-0.2</v>
      </c>
      <c r="W17" s="83">
        <v>0</v>
      </c>
      <c r="X17" s="83">
        <v>-11.4</v>
      </c>
      <c r="Y17" s="83">
        <v>1.4</v>
      </c>
      <c r="Z17" s="83">
        <v>-0.1</v>
      </c>
      <c r="AA17" s="83">
        <v>1.2</v>
      </c>
      <c r="AB17" s="84">
        <v>-0.3</v>
      </c>
      <c r="AC17" s="84">
        <v>-3.5</v>
      </c>
      <c r="AD17" s="84">
        <v>-1.2</v>
      </c>
      <c r="AE17" s="84">
        <v>-1.5</v>
      </c>
      <c r="AF17" s="84">
        <v>-1.2</v>
      </c>
      <c r="AG17" s="84">
        <v>-2.7</v>
      </c>
      <c r="AH17" s="84">
        <v>-16.899999999999999</v>
      </c>
      <c r="AI17" s="84">
        <v>-0.59999999999999698</v>
      </c>
      <c r="AJ17" s="83">
        <v>-12.7</v>
      </c>
      <c r="AK17" s="83">
        <v>-1.4</v>
      </c>
      <c r="AL17" s="83">
        <v>0.6</v>
      </c>
      <c r="AM17" s="83">
        <v>-3.5</v>
      </c>
      <c r="AN17" s="84">
        <v>8.8000000000000007</v>
      </c>
      <c r="AO17" s="192">
        <v>-0.8</v>
      </c>
      <c r="AP17" s="193">
        <v>-1</v>
      </c>
      <c r="AQ17" s="193">
        <v>-1.5</v>
      </c>
      <c r="AR17" s="193">
        <v>-2.2000000000000002</v>
      </c>
      <c r="AS17" s="192">
        <v>-1.1000000000000001</v>
      </c>
      <c r="AT17" s="192">
        <v>-1.1000000000000001</v>
      </c>
      <c r="AU17" s="192">
        <v>-2.5</v>
      </c>
      <c r="AV17" s="192">
        <v>-1.9</v>
      </c>
      <c r="AW17" s="192">
        <v>-0.7</v>
      </c>
      <c r="AX17" s="193">
        <v>0.49999999999999994</v>
      </c>
      <c r="AY17" s="193">
        <v>-1.6</v>
      </c>
      <c r="AZ17" s="193">
        <v>-3.8</v>
      </c>
      <c r="BA17" s="192">
        <v>0</v>
      </c>
      <c r="BB17" s="192">
        <v>-0.9</v>
      </c>
      <c r="BC17" s="1322">
        <v>-1.3000000000000003</v>
      </c>
      <c r="BD17" s="193">
        <v>47.6</v>
      </c>
      <c r="BE17" s="193">
        <v>14.6</v>
      </c>
      <c r="BF17" s="193">
        <v>3.0999999999999996</v>
      </c>
      <c r="BG17" s="193">
        <v>-3.7999999999999989</v>
      </c>
      <c r="BH17" s="1322">
        <v>-2.9000000000000004</v>
      </c>
      <c r="BI17" s="1322">
        <v>0.6</v>
      </c>
      <c r="BJ17" s="1322">
        <v>-2.8</v>
      </c>
      <c r="BK17" s="1322">
        <v>-1.4</v>
      </c>
      <c r="BL17" s="1322">
        <v>-3.4</v>
      </c>
      <c r="BM17" s="1322">
        <v>-0.4</v>
      </c>
      <c r="BN17" s="195">
        <v>-3</v>
      </c>
      <c r="BO17" s="83"/>
    </row>
    <row r="18" spans="2:67" ht="19.5" customHeight="1">
      <c r="B18" s="74"/>
      <c r="C18" s="1873" t="s">
        <v>31</v>
      </c>
      <c r="D18" s="1873"/>
      <c r="E18" s="1874"/>
      <c r="F18" s="1514"/>
      <c r="H18" s="1" t="s">
        <v>447</v>
      </c>
      <c r="I18" s="83">
        <v>0</v>
      </c>
      <c r="J18" s="83">
        <v>0</v>
      </c>
      <c r="K18" s="83">
        <v>0</v>
      </c>
      <c r="L18" s="83">
        <v>0</v>
      </c>
      <c r="M18" s="83">
        <v>0</v>
      </c>
      <c r="N18" s="83">
        <v>0</v>
      </c>
      <c r="O18" s="83">
        <v>0</v>
      </c>
      <c r="P18" s="83">
        <v>0</v>
      </c>
      <c r="Q18" s="83">
        <v>0</v>
      </c>
      <c r="R18" s="83">
        <v>0</v>
      </c>
      <c r="S18" s="83">
        <v>0</v>
      </c>
      <c r="T18" s="83">
        <v>0</v>
      </c>
      <c r="U18" s="83">
        <v>0</v>
      </c>
      <c r="V18" s="83">
        <v>0</v>
      </c>
      <c r="W18" s="83">
        <v>0</v>
      </c>
      <c r="X18" s="83">
        <v>0</v>
      </c>
      <c r="Y18" s="83">
        <v>0</v>
      </c>
      <c r="Z18" s="83">
        <v>0</v>
      </c>
      <c r="AA18" s="83">
        <v>0</v>
      </c>
      <c r="AB18" s="84">
        <v>0</v>
      </c>
      <c r="AC18" s="84">
        <v>-0.1</v>
      </c>
      <c r="AD18" s="84">
        <v>-0.1</v>
      </c>
      <c r="AE18" s="84">
        <v>-0.1</v>
      </c>
      <c r="AF18" s="84">
        <v>-0.2</v>
      </c>
      <c r="AG18" s="84">
        <v>-0.3</v>
      </c>
      <c r="AH18" s="84">
        <v>-0.2</v>
      </c>
      <c r="AI18" s="84">
        <v>-0.19999999999999996</v>
      </c>
      <c r="AJ18" s="83">
        <v>0.89999999999999991</v>
      </c>
      <c r="AK18" s="83">
        <v>0.2</v>
      </c>
      <c r="AL18" s="83">
        <v>0.2</v>
      </c>
      <c r="AM18" s="83">
        <v>0.3</v>
      </c>
      <c r="AN18" s="84">
        <v>0.4</v>
      </c>
      <c r="AO18" s="192">
        <v>0.5</v>
      </c>
      <c r="AP18" s="193">
        <v>0.2</v>
      </c>
      <c r="AQ18" s="193">
        <v>0.20000000000000007</v>
      </c>
      <c r="AR18" s="193">
        <v>0.2</v>
      </c>
      <c r="AS18" s="192">
        <v>0.4</v>
      </c>
      <c r="AT18" s="192">
        <v>0.2</v>
      </c>
      <c r="AU18" s="192">
        <v>0.2</v>
      </c>
      <c r="AV18" s="192">
        <v>0</v>
      </c>
      <c r="AW18" s="192">
        <v>0.2</v>
      </c>
      <c r="AX18" s="193">
        <v>1.3</v>
      </c>
      <c r="AY18" s="193">
        <v>0</v>
      </c>
      <c r="AZ18" s="193">
        <v>0.1</v>
      </c>
      <c r="BA18" s="192">
        <v>0.3</v>
      </c>
      <c r="BB18" s="192">
        <v>0.3</v>
      </c>
      <c r="BC18" s="1322">
        <v>0</v>
      </c>
      <c r="BD18" s="193">
        <v>0.4</v>
      </c>
      <c r="BE18" s="193">
        <v>0.3</v>
      </c>
      <c r="BF18" s="193">
        <v>0.3</v>
      </c>
      <c r="BG18" s="193">
        <v>0.3</v>
      </c>
      <c r="BH18" s="1322">
        <v>0.3</v>
      </c>
      <c r="BI18" s="1322">
        <v>0.3</v>
      </c>
      <c r="BJ18" s="1322">
        <v>0.3</v>
      </c>
      <c r="BK18" s="1322">
        <v>0.20000000000000007</v>
      </c>
      <c r="BL18" s="1322">
        <v>0.39999999999999991</v>
      </c>
      <c r="BM18" s="1322">
        <v>0.13500000000000001</v>
      </c>
      <c r="BN18" s="195">
        <v>0</v>
      </c>
      <c r="BO18" s="83"/>
    </row>
    <row r="19" spans="2:67" ht="19.5" customHeight="1">
      <c r="B19" s="74"/>
      <c r="C19" s="1514"/>
      <c r="D19" s="75"/>
      <c r="E19" s="76"/>
      <c r="F19" s="75"/>
      <c r="H19" s="1" t="s">
        <v>448</v>
      </c>
      <c r="I19" s="83">
        <v>0.2</v>
      </c>
      <c r="J19" s="83">
        <v>0.4</v>
      </c>
      <c r="K19" s="83">
        <v>-3.5</v>
      </c>
      <c r="L19" s="83">
        <v>-1.5</v>
      </c>
      <c r="M19" s="83">
        <v>0.1</v>
      </c>
      <c r="N19" s="83">
        <v>-0.1</v>
      </c>
      <c r="O19" s="83">
        <v>-1</v>
      </c>
      <c r="P19" s="83">
        <v>-0.7</v>
      </c>
      <c r="Q19" s="83">
        <v>-0.7</v>
      </c>
      <c r="R19" s="83">
        <v>-0.1</v>
      </c>
      <c r="S19" s="83">
        <v>-0.5</v>
      </c>
      <c r="T19" s="83">
        <v>-3.8</v>
      </c>
      <c r="U19" s="83">
        <v>-0.5</v>
      </c>
      <c r="V19" s="83">
        <v>-0.2</v>
      </c>
      <c r="W19" s="83">
        <v>0</v>
      </c>
      <c r="X19" s="83">
        <v>-11.4</v>
      </c>
      <c r="Y19" s="83">
        <v>1.4</v>
      </c>
      <c r="Z19" s="83">
        <v>-0.1</v>
      </c>
      <c r="AA19" s="83">
        <v>1.2</v>
      </c>
      <c r="AB19" s="84">
        <v>-0.3</v>
      </c>
      <c r="AC19" s="84">
        <v>-3.4</v>
      </c>
      <c r="AD19" s="84">
        <v>-1.1000000000000001</v>
      </c>
      <c r="AE19" s="84">
        <v>-1.4</v>
      </c>
      <c r="AF19" s="84">
        <v>-1</v>
      </c>
      <c r="AG19" s="84">
        <v>-2.4</v>
      </c>
      <c r="AH19" s="84">
        <v>-16.7</v>
      </c>
      <c r="AI19" s="84">
        <v>-0.3999999999999968</v>
      </c>
      <c r="AJ19" s="83">
        <v>-13.600000000000001</v>
      </c>
      <c r="AK19" s="83">
        <v>-1.5999999999999999</v>
      </c>
      <c r="AL19" s="83">
        <v>0.4</v>
      </c>
      <c r="AM19" s="83">
        <v>-3.8</v>
      </c>
      <c r="AN19" s="84">
        <v>8.4</v>
      </c>
      <c r="AO19" s="192">
        <v>-1.3</v>
      </c>
      <c r="AP19" s="193">
        <v>-1.2</v>
      </c>
      <c r="AQ19" s="193">
        <v>-1.7000000000000002</v>
      </c>
      <c r="AR19" s="193">
        <v>-2.4</v>
      </c>
      <c r="AS19" s="192">
        <v>-1.5</v>
      </c>
      <c r="AT19" s="192">
        <v>-1.3</v>
      </c>
      <c r="AU19" s="192">
        <v>-2.7</v>
      </c>
      <c r="AV19" s="192">
        <v>-1.9</v>
      </c>
      <c r="AW19" s="192">
        <v>-0.9</v>
      </c>
      <c r="AX19" s="193">
        <v>-0.8</v>
      </c>
      <c r="AY19" s="193">
        <v>-1.6</v>
      </c>
      <c r="AZ19" s="193">
        <v>-3.9</v>
      </c>
      <c r="BA19" s="192">
        <v>-0.3</v>
      </c>
      <c r="BB19" s="192">
        <v>-1.2</v>
      </c>
      <c r="BC19" s="1322">
        <v>-1.3</v>
      </c>
      <c r="BD19" s="193">
        <v>47.2</v>
      </c>
      <c r="BE19" s="193">
        <v>14.3</v>
      </c>
      <c r="BF19" s="193">
        <v>2.8</v>
      </c>
      <c r="BG19" s="193">
        <v>-4.0999999999999996</v>
      </c>
      <c r="BH19" s="1322">
        <v>-3.2</v>
      </c>
      <c r="BI19" s="1322">
        <v>0.3</v>
      </c>
      <c r="BJ19" s="1322">
        <v>-3.1</v>
      </c>
      <c r="BK19" s="1322">
        <v>-1.6</v>
      </c>
      <c r="BL19" s="1322">
        <v>-3.7999999999999989</v>
      </c>
      <c r="BM19" s="1322">
        <v>-0.5</v>
      </c>
      <c r="BN19" s="195">
        <v>-3</v>
      </c>
      <c r="BO19" s="83"/>
    </row>
    <row r="20" spans="2:67" ht="19.5" customHeight="1">
      <c r="B20" s="74"/>
      <c r="C20" s="1875" t="s">
        <v>17</v>
      </c>
      <c r="D20" s="1875"/>
      <c r="E20" s="1876"/>
      <c r="F20" s="1512"/>
      <c r="H20" s="10" t="s">
        <v>146</v>
      </c>
      <c r="I20" s="198">
        <v>93.1</v>
      </c>
      <c r="J20" s="198">
        <v>60.6</v>
      </c>
      <c r="K20" s="198">
        <v>103.1</v>
      </c>
      <c r="L20" s="198">
        <v>124.4</v>
      </c>
      <c r="M20" s="198">
        <v>124.8</v>
      </c>
      <c r="N20" s="198">
        <v>141</v>
      </c>
      <c r="O20" s="198">
        <v>146.6</v>
      </c>
      <c r="P20" s="198">
        <v>89.7</v>
      </c>
      <c r="Q20" s="198">
        <v>124.1</v>
      </c>
      <c r="R20" s="198">
        <v>123.8</v>
      </c>
      <c r="S20" s="198">
        <v>112.1</v>
      </c>
      <c r="T20" s="198">
        <v>73.400000000000006</v>
      </c>
      <c r="U20" s="198">
        <v>128.9</v>
      </c>
      <c r="V20" s="198">
        <v>91.2</v>
      </c>
      <c r="W20" s="198">
        <v>152.80000000000001</v>
      </c>
      <c r="X20" s="198">
        <v>89.4</v>
      </c>
      <c r="Y20" s="198">
        <v>124.9</v>
      </c>
      <c r="Z20" s="198">
        <v>72.099999999999994</v>
      </c>
      <c r="AA20" s="198">
        <v>109.3</v>
      </c>
      <c r="AB20" s="199">
        <v>105.8</v>
      </c>
      <c r="AC20" s="199">
        <v>105.4</v>
      </c>
      <c r="AD20" s="199">
        <v>90.1</v>
      </c>
      <c r="AE20" s="199">
        <v>107</v>
      </c>
      <c r="AF20" s="199">
        <v>65.400000000000006</v>
      </c>
      <c r="AG20" s="199">
        <v>98.6</v>
      </c>
      <c r="AH20" s="199">
        <v>131.80000000000001</v>
      </c>
      <c r="AI20" s="199">
        <v>104.70000000000002</v>
      </c>
      <c r="AJ20" s="198">
        <v>101.10000000000042</v>
      </c>
      <c r="AK20" s="198">
        <v>103.19999999999999</v>
      </c>
      <c r="AL20" s="198">
        <v>92.9</v>
      </c>
      <c r="AM20" s="198">
        <v>103.1</v>
      </c>
      <c r="AN20" s="199">
        <v>84.7</v>
      </c>
      <c r="AO20" s="202">
        <v>110.2</v>
      </c>
      <c r="AP20" s="203">
        <v>111.3</v>
      </c>
      <c r="AQ20" s="203">
        <v>123.99999999999989</v>
      </c>
      <c r="AR20" s="203">
        <v>92.5</v>
      </c>
      <c r="AS20" s="202">
        <v>185.9</v>
      </c>
      <c r="AT20" s="202">
        <v>150.5</v>
      </c>
      <c r="AU20" s="202">
        <v>171.6</v>
      </c>
      <c r="AV20" s="202">
        <v>57.8</v>
      </c>
      <c r="AW20" s="202">
        <v>164.9</v>
      </c>
      <c r="AX20" s="203">
        <v>172.4</v>
      </c>
      <c r="AY20" s="203">
        <v>146.39999999999998</v>
      </c>
      <c r="AZ20" s="203">
        <v>43.800000000000011</v>
      </c>
      <c r="BA20" s="202">
        <v>111.8</v>
      </c>
      <c r="BB20" s="202">
        <v>147.80000000000001</v>
      </c>
      <c r="BC20" s="1323">
        <v>107</v>
      </c>
      <c r="BD20" s="203">
        <v>105.99999999999994</v>
      </c>
      <c r="BE20" s="203">
        <v>187.29999999999998</v>
      </c>
      <c r="BF20" s="203">
        <v>151.70000000000002</v>
      </c>
      <c r="BG20" s="203">
        <v>153.39999999999998</v>
      </c>
      <c r="BH20" s="1323">
        <v>32.700000000000045</v>
      </c>
      <c r="BI20" s="1323">
        <v>112.1</v>
      </c>
      <c r="BJ20" s="1323">
        <v>126.5</v>
      </c>
      <c r="BK20" s="1323">
        <v>134.79999999999995</v>
      </c>
      <c r="BL20" s="1323">
        <v>58.600000000000023</v>
      </c>
      <c r="BM20" s="1323">
        <v>150.9</v>
      </c>
      <c r="BN20" s="205">
        <v>146.00000000000003</v>
      </c>
      <c r="BO20" s="83"/>
    </row>
    <row r="21" spans="2:67" ht="19.5" customHeight="1">
      <c r="B21" s="74"/>
      <c r="C21" s="206"/>
      <c r="D21" s="1884" t="s">
        <v>579</v>
      </c>
      <c r="E21" s="1884"/>
      <c r="F21" s="1884"/>
      <c r="H21" s="1" t="s">
        <v>147</v>
      </c>
      <c r="I21" s="83">
        <v>21.9</v>
      </c>
      <c r="J21" s="83">
        <v>14.8</v>
      </c>
      <c r="K21" s="83">
        <v>24.5</v>
      </c>
      <c r="L21" s="83">
        <v>29.3</v>
      </c>
      <c r="M21" s="83">
        <v>29.2</v>
      </c>
      <c r="N21" s="83">
        <v>33</v>
      </c>
      <c r="O21" s="83">
        <v>34.5</v>
      </c>
      <c r="P21" s="83">
        <v>21</v>
      </c>
      <c r="Q21" s="83">
        <v>29.7</v>
      </c>
      <c r="R21" s="83">
        <v>28.8</v>
      </c>
      <c r="S21" s="83">
        <v>27</v>
      </c>
      <c r="T21" s="83">
        <v>15.2</v>
      </c>
      <c r="U21" s="83">
        <v>30.8</v>
      </c>
      <c r="V21" s="83">
        <v>20.5</v>
      </c>
      <c r="W21" s="83">
        <v>36.700000000000003</v>
      </c>
      <c r="X21" s="83">
        <v>19.3</v>
      </c>
      <c r="Y21" s="83">
        <v>29.7</v>
      </c>
      <c r="Z21" s="83">
        <v>14</v>
      </c>
      <c r="AA21" s="83">
        <v>27.2</v>
      </c>
      <c r="AB21" s="84">
        <v>24.1</v>
      </c>
      <c r="AC21" s="84">
        <v>22.1</v>
      </c>
      <c r="AD21" s="84">
        <v>19.899999999999999</v>
      </c>
      <c r="AE21" s="84">
        <v>26.6</v>
      </c>
      <c r="AF21" s="84">
        <v>2.5</v>
      </c>
      <c r="AG21" s="84">
        <v>26.9</v>
      </c>
      <c r="AH21" s="84">
        <v>34.9</v>
      </c>
      <c r="AI21" s="84">
        <v>27.800000000000011</v>
      </c>
      <c r="AJ21" s="83">
        <v>60</v>
      </c>
      <c r="AK21" s="83">
        <v>25.199999999999989</v>
      </c>
      <c r="AL21" s="83">
        <v>24.8</v>
      </c>
      <c r="AM21" s="83">
        <v>-1.8</v>
      </c>
      <c r="AN21" s="84">
        <v>19.100000000000001</v>
      </c>
      <c r="AO21" s="192">
        <v>28.1</v>
      </c>
      <c r="AP21" s="193">
        <v>29.6</v>
      </c>
      <c r="AQ21" s="193">
        <v>32.900000000000006</v>
      </c>
      <c r="AR21" s="193">
        <v>23.4</v>
      </c>
      <c r="AS21" s="192">
        <v>43.5</v>
      </c>
      <c r="AT21" s="192">
        <v>39.9</v>
      </c>
      <c r="AU21" s="192">
        <v>49.2</v>
      </c>
      <c r="AV21" s="192">
        <v>12</v>
      </c>
      <c r="AW21" s="192">
        <v>45.900000000000006</v>
      </c>
      <c r="AX21" s="193">
        <v>43.400000000000006</v>
      </c>
      <c r="AY21" s="193">
        <v>38.5</v>
      </c>
      <c r="AZ21" s="193">
        <v>16.699999999999989</v>
      </c>
      <c r="BA21" s="192">
        <v>28.700000000000003</v>
      </c>
      <c r="BB21" s="192">
        <v>36.800000000000026</v>
      </c>
      <c r="BC21" s="1322">
        <v>26.099999999999994</v>
      </c>
      <c r="BD21" s="193">
        <v>29.799999999999955</v>
      </c>
      <c r="BE21" s="193">
        <v>47.899999999999977</v>
      </c>
      <c r="BF21" s="193">
        <v>37.500000000000028</v>
      </c>
      <c r="BG21" s="193">
        <v>38.499999999999972</v>
      </c>
      <c r="BH21" s="1322">
        <v>9.7000000000000455</v>
      </c>
      <c r="BI21" s="1322">
        <v>27.399999999999991</v>
      </c>
      <c r="BJ21" s="1322">
        <v>29.4</v>
      </c>
      <c r="BK21" s="1322">
        <v>34.899999999999977</v>
      </c>
      <c r="BL21" s="1322">
        <v>11.300000000000011</v>
      </c>
      <c r="BM21" s="1322">
        <v>41.3</v>
      </c>
      <c r="BN21" s="195">
        <v>32.400000000000034</v>
      </c>
      <c r="BO21" s="83"/>
    </row>
    <row r="22" spans="2:67" ht="19.5" customHeight="1">
      <c r="B22" s="74"/>
      <c r="C22" s="206"/>
      <c r="D22" s="1903" t="s">
        <v>10</v>
      </c>
      <c r="E22" s="1904"/>
      <c r="F22" s="1516"/>
      <c r="H22" s="10" t="s">
        <v>148</v>
      </c>
      <c r="I22" s="198">
        <v>71.2</v>
      </c>
      <c r="J22" s="198">
        <v>45.8</v>
      </c>
      <c r="K22" s="198">
        <v>78.599999999999994</v>
      </c>
      <c r="L22" s="198">
        <v>95.1</v>
      </c>
      <c r="M22" s="198">
        <v>95.6</v>
      </c>
      <c r="N22" s="198">
        <v>108</v>
      </c>
      <c r="O22" s="198">
        <v>112.1</v>
      </c>
      <c r="P22" s="198">
        <v>68.7</v>
      </c>
      <c r="Q22" s="198">
        <v>94.4</v>
      </c>
      <c r="R22" s="198">
        <v>95</v>
      </c>
      <c r="S22" s="198">
        <v>85.1</v>
      </c>
      <c r="T22" s="198">
        <v>58.2</v>
      </c>
      <c r="U22" s="198">
        <v>98.1</v>
      </c>
      <c r="V22" s="198">
        <v>70.7</v>
      </c>
      <c r="W22" s="198">
        <v>116.1</v>
      </c>
      <c r="X22" s="198">
        <v>70.099999999999994</v>
      </c>
      <c r="Y22" s="198">
        <v>95.2</v>
      </c>
      <c r="Z22" s="198">
        <v>58.1</v>
      </c>
      <c r="AA22" s="198">
        <v>82.1</v>
      </c>
      <c r="AB22" s="199">
        <v>81.7</v>
      </c>
      <c r="AC22" s="199">
        <v>83.3</v>
      </c>
      <c r="AD22" s="199">
        <v>70.2</v>
      </c>
      <c r="AE22" s="199">
        <v>80.400000000000006</v>
      </c>
      <c r="AF22" s="199">
        <v>62.9</v>
      </c>
      <c r="AG22" s="199">
        <v>71.7</v>
      </c>
      <c r="AH22" s="199">
        <v>96.9</v>
      </c>
      <c r="AI22" s="199">
        <v>76.90000000000002</v>
      </c>
      <c r="AJ22" s="198">
        <v>41.100000000000421</v>
      </c>
      <c r="AK22" s="198">
        <v>78</v>
      </c>
      <c r="AL22" s="198">
        <v>68.099999999999994</v>
      </c>
      <c r="AM22" s="198">
        <v>104.9</v>
      </c>
      <c r="AN22" s="199">
        <v>65.599999999999994</v>
      </c>
      <c r="AO22" s="202">
        <v>82.1</v>
      </c>
      <c r="AP22" s="203">
        <v>81.7</v>
      </c>
      <c r="AQ22" s="203">
        <v>91.1</v>
      </c>
      <c r="AR22" s="203">
        <v>69.099999999999994</v>
      </c>
      <c r="AS22" s="202">
        <v>142.4</v>
      </c>
      <c r="AT22" s="202">
        <v>110.6</v>
      </c>
      <c r="AU22" s="202">
        <v>122.4</v>
      </c>
      <c r="AV22" s="202">
        <v>45.8</v>
      </c>
      <c r="AW22" s="202">
        <v>119</v>
      </c>
      <c r="AX22" s="203">
        <v>129</v>
      </c>
      <c r="AY22" s="203">
        <v>107.89999999999998</v>
      </c>
      <c r="AZ22" s="203">
        <v>27.100000000000023</v>
      </c>
      <c r="BA22" s="202">
        <v>83.1</v>
      </c>
      <c r="BB22" s="202">
        <v>111</v>
      </c>
      <c r="BC22" s="1323">
        <v>80.900000000000006</v>
      </c>
      <c r="BD22" s="203">
        <v>76.199999999999989</v>
      </c>
      <c r="BE22" s="203">
        <v>139.4</v>
      </c>
      <c r="BF22" s="203">
        <v>114.19999999999999</v>
      </c>
      <c r="BG22" s="203">
        <v>114.9</v>
      </c>
      <c r="BH22" s="1323">
        <v>23</v>
      </c>
      <c r="BI22" s="1323">
        <v>84.7</v>
      </c>
      <c r="BJ22" s="1323">
        <v>97.1</v>
      </c>
      <c r="BK22" s="1323">
        <v>99.899999999999977</v>
      </c>
      <c r="BL22" s="1323">
        <v>47.300000000000011</v>
      </c>
      <c r="BM22" s="1323">
        <v>109.5</v>
      </c>
      <c r="BN22" s="205">
        <v>113.6</v>
      </c>
      <c r="BO22" s="83"/>
    </row>
    <row r="23" spans="2:67" ht="19.5" customHeight="1">
      <c r="B23" s="74"/>
      <c r="C23" s="206"/>
      <c r="D23" s="1903" t="s">
        <v>24</v>
      </c>
      <c r="E23" s="1904"/>
      <c r="F23" s="1516"/>
      <c r="H23" s="545" t="s">
        <v>150</v>
      </c>
      <c r="I23" s="212">
        <v>71.2</v>
      </c>
      <c r="J23" s="212">
        <v>45.8</v>
      </c>
      <c r="K23" s="212">
        <v>78.599999999999994</v>
      </c>
      <c r="L23" s="212">
        <v>95.1</v>
      </c>
      <c r="M23" s="212">
        <v>95.6</v>
      </c>
      <c r="N23" s="212">
        <v>108</v>
      </c>
      <c r="O23" s="212">
        <v>112.1</v>
      </c>
      <c r="P23" s="212">
        <v>68.7</v>
      </c>
      <c r="Q23" s="212">
        <v>94.4</v>
      </c>
      <c r="R23" s="212">
        <v>95</v>
      </c>
      <c r="S23" s="212">
        <v>85.1</v>
      </c>
      <c r="T23" s="212">
        <v>58.2</v>
      </c>
      <c r="U23" s="212">
        <v>98.1</v>
      </c>
      <c r="V23" s="212">
        <v>70.7</v>
      </c>
      <c r="W23" s="212">
        <v>116.1</v>
      </c>
      <c r="X23" s="212">
        <v>70.099999999999994</v>
      </c>
      <c r="Y23" s="212">
        <v>95.2</v>
      </c>
      <c r="Z23" s="212">
        <v>58.1</v>
      </c>
      <c r="AA23" s="212">
        <v>82.1</v>
      </c>
      <c r="AB23" s="213">
        <v>81.7</v>
      </c>
      <c r="AC23" s="213">
        <v>83.3</v>
      </c>
      <c r="AD23" s="213">
        <v>70.2</v>
      </c>
      <c r="AE23" s="213">
        <v>80.400000000000006</v>
      </c>
      <c r="AF23" s="213">
        <v>62.9</v>
      </c>
      <c r="AG23" s="213">
        <v>71.7</v>
      </c>
      <c r="AH23" s="213">
        <v>96.9</v>
      </c>
      <c r="AI23" s="213">
        <v>76.90000000000002</v>
      </c>
      <c r="AJ23" s="212">
        <v>41.100000000000421</v>
      </c>
      <c r="AK23" s="212">
        <v>78</v>
      </c>
      <c r="AL23" s="212">
        <v>68.099999999999994</v>
      </c>
      <c r="AM23" s="212">
        <v>104.9</v>
      </c>
      <c r="AN23" s="213">
        <v>65.5</v>
      </c>
      <c r="AO23" s="216">
        <v>82.1</v>
      </c>
      <c r="AP23" s="217">
        <v>81.7</v>
      </c>
      <c r="AQ23" s="217">
        <v>91.4</v>
      </c>
      <c r="AR23" s="217">
        <v>69.5</v>
      </c>
      <c r="AS23" s="216">
        <v>141.5</v>
      </c>
      <c r="AT23" s="216">
        <v>111.3</v>
      </c>
      <c r="AU23" s="216">
        <v>121.3</v>
      </c>
      <c r="AV23" s="216">
        <v>44.8</v>
      </c>
      <c r="AW23" s="216">
        <v>118.9</v>
      </c>
      <c r="AX23" s="217">
        <v>126.79999999999998</v>
      </c>
      <c r="AY23" s="217">
        <v>106.60000000000002</v>
      </c>
      <c r="AZ23" s="217">
        <v>26.300000000000011</v>
      </c>
      <c r="BA23" s="216">
        <v>82</v>
      </c>
      <c r="BB23" s="216">
        <v>110.9</v>
      </c>
      <c r="BC23" s="1324">
        <v>79.499999999999972</v>
      </c>
      <c r="BD23" s="217">
        <v>78.700000000000045</v>
      </c>
      <c r="BE23" s="217">
        <v>139.1</v>
      </c>
      <c r="BF23" s="217">
        <v>116.6</v>
      </c>
      <c r="BG23" s="217">
        <v>114.69999999999999</v>
      </c>
      <c r="BH23" s="1324">
        <v>32.300000000000011</v>
      </c>
      <c r="BI23" s="1324">
        <v>84.5</v>
      </c>
      <c r="BJ23" s="1324">
        <v>96.8</v>
      </c>
      <c r="BK23" s="1324">
        <v>99.300000000000011</v>
      </c>
      <c r="BL23" s="1324">
        <v>49.599999999999966</v>
      </c>
      <c r="BM23" s="1324">
        <v>107.5</v>
      </c>
      <c r="BN23" s="219">
        <v>111.4</v>
      </c>
      <c r="BO23" s="83"/>
    </row>
    <row r="24" spans="2:67" ht="19.5" customHeight="1">
      <c r="B24" s="71"/>
      <c r="C24" s="206"/>
      <c r="D24" s="1903" t="s">
        <v>22</v>
      </c>
      <c r="E24" s="1904"/>
      <c r="F24" s="1516"/>
      <c r="H24" s="10"/>
      <c r="BM24" s="1482"/>
    </row>
    <row r="25" spans="2:67" ht="19.5" customHeight="1">
      <c r="B25" s="71"/>
      <c r="C25" s="206"/>
      <c r="D25" s="1903" t="s">
        <v>28</v>
      </c>
      <c r="E25" s="1904"/>
      <c r="F25" s="1516"/>
      <c r="BM25" s="1482"/>
    </row>
    <row r="26" spans="2:67" ht="19.5" customHeight="1">
      <c r="B26" s="245"/>
      <c r="C26" s="1512"/>
      <c r="D26" s="235"/>
      <c r="E26" s="283"/>
      <c r="F26" s="1512"/>
      <c r="BM26" s="1482"/>
    </row>
    <row r="27" spans="2:67" ht="19.5" customHeight="1">
      <c r="B27" s="245"/>
      <c r="C27" s="1873" t="s">
        <v>8</v>
      </c>
      <c r="D27" s="1873"/>
      <c r="E27" s="1874"/>
      <c r="F27" s="75"/>
      <c r="BM27" s="1482"/>
    </row>
    <row r="28" spans="2:67" ht="19.5" customHeight="1">
      <c r="B28" s="245"/>
      <c r="C28" s="227"/>
      <c r="D28" s="227"/>
      <c r="E28" s="273"/>
      <c r="F28" s="1512"/>
    </row>
    <row r="29" spans="2:67" ht="19.5" customHeight="1">
      <c r="B29" s="245"/>
      <c r="C29" s="1875" t="s">
        <v>25</v>
      </c>
      <c r="D29" s="1875"/>
      <c r="E29" s="1890"/>
      <c r="F29" s="1512"/>
    </row>
    <row r="30" spans="2:67" ht="19.5" customHeight="1">
      <c r="B30" s="245"/>
      <c r="C30" s="235"/>
      <c r="D30" s="235"/>
      <c r="E30" s="283"/>
      <c r="F30" s="1512"/>
    </row>
    <row r="31" spans="2:67" ht="19.5" customHeight="1">
      <c r="B31" s="245"/>
      <c r="C31" s="1875" t="s">
        <v>32</v>
      </c>
      <c r="D31" s="1875"/>
      <c r="E31" s="1890"/>
    </row>
    <row r="32" spans="2:67" ht="19.5" customHeight="1" thickBot="1">
      <c r="B32" s="296"/>
      <c r="C32" s="297"/>
      <c r="D32" s="297"/>
      <c r="E32" s="298"/>
    </row>
    <row r="33" spans="3:3" ht="19.5" customHeight="1" thickTop="1">
      <c r="C33" s="206"/>
    </row>
    <row r="34" spans="3:3" ht="19.5" customHeight="1">
      <c r="C34" s="206"/>
    </row>
    <row r="35" spans="3:3" ht="19.5" customHeight="1"/>
    <row r="36" spans="3:3" ht="19.5" customHeight="1">
      <c r="C36" s="206"/>
    </row>
    <row r="37" spans="3:3" ht="19.5" customHeight="1"/>
    <row r="38" spans="3:3" ht="19.5" customHeight="1"/>
    <row r="39" spans="3:3" ht="19.5" customHeight="1"/>
    <row r="40" spans="3:3" ht="19.5" customHeight="1"/>
    <row r="41" spans="3:3" ht="19.5" customHeight="1"/>
    <row r="42" spans="3:3" ht="19.5" customHeight="1"/>
    <row r="43" spans="3:3" ht="19.5" customHeight="1"/>
  </sheetData>
  <mergeCells count="16">
    <mergeCell ref="D25:E25"/>
    <mergeCell ref="C27:E27"/>
    <mergeCell ref="C29:E29"/>
    <mergeCell ref="C31:E31"/>
    <mergeCell ref="C18:E18"/>
    <mergeCell ref="C20:E20"/>
    <mergeCell ref="D21:F21"/>
    <mergeCell ref="D22:E22"/>
    <mergeCell ref="D23:E23"/>
    <mergeCell ref="D24:E24"/>
    <mergeCell ref="C16:E16"/>
    <mergeCell ref="B4:E4"/>
    <mergeCell ref="C8:E8"/>
    <mergeCell ref="C10:E10"/>
    <mergeCell ref="C12:E12"/>
    <mergeCell ref="C14:E14"/>
  </mergeCells>
  <phoneticPr fontId="3" type="noConversion"/>
  <hyperlinks>
    <hyperlink ref="C12" location="G_IS!A1" display="KB Financial Group" xr:uid="{00000000-0004-0000-2500-000000000000}"/>
    <hyperlink ref="C14" location="B_IS!A1" display="KB Kookmin Bank" xr:uid="{00000000-0004-0000-2500-000001000000}"/>
    <hyperlink ref="C16" location="S_IS!A1" display="KB Securities" xr:uid="{00000000-0004-0000-2500-000002000000}"/>
    <hyperlink ref="C20" location="C_IS!A1" display="KB Kookmin Card" xr:uid="{00000000-0004-0000-2500-000003000000}"/>
    <hyperlink ref="D22:E22" location="C_BS!A1" display="Condensed Balance Sheet" xr:uid="{00000000-0004-0000-2500-000004000000}"/>
    <hyperlink ref="D24:E24" location="C_AQ!A1" display="Asset Quality" xr:uid="{00000000-0004-0000-2500-000005000000}"/>
    <hyperlink ref="D25:E25" location="C_Delinquency!A1" display="Delinquency" xr:uid="{00000000-0004-0000-2500-000006000000}"/>
    <hyperlink ref="D23:E23" location="C_Customers!A1" display="Customers / Volume / Receivables" xr:uid="{00000000-0004-0000-2500-000007000000}"/>
    <hyperlink ref="C18" location="I_Key!A1" display="KB Insurance" xr:uid="{00000000-0004-0000-2500-000008000000}"/>
    <hyperlink ref="C18:E18" location="I_IS!A1" display="KB Insurance" xr:uid="{00000000-0004-0000-2500-000009000000}"/>
    <hyperlink ref="C10" location="Hightlights!A1" display="Highlights" xr:uid="{00000000-0004-0000-2500-00000A000000}"/>
    <hyperlink ref="C10:E10" location="'Financial Highlights'!A1" display="Finanial Highlights" xr:uid="{00000000-0004-0000-2500-00000B000000}"/>
    <hyperlink ref="C29" location="Other_IS!A1" display="Other Subsidiaries" xr:uid="{00000000-0004-0000-2500-00000C000000}"/>
    <hyperlink ref="C31" location="Contacts!A1" display="Contacts" xr:uid="{00000000-0004-0000-2500-00000D000000}"/>
    <hyperlink ref="C27:E27" location="L_IS!A1" display="KB Life Insurance" xr:uid="{00000000-0004-0000-2500-00000E000000}"/>
    <hyperlink ref="C8:E8" location="Disclaimer!A1" display="Disclaimer" xr:uid="{00000000-0004-0000-2500-00000F000000}"/>
  </hyperlinks>
  <pageMargins left="0.39370078740157483" right="0.39370078740157483" top="0.47244094488188981" bottom="0.47244094488188981" header="0.31496062992125984" footer="0.31496062992125984"/>
  <pageSetup paperSize="9" scale="57" fitToHeight="0" orientation="landscape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B1:BQ52"/>
  <sheetViews>
    <sheetView showGridLines="0" view="pageBreakPreview" zoomScale="70" zoomScaleNormal="70" zoomScaleSheetLayoutView="70" workbookViewId="0">
      <selection activeCell="Q21" sqref="Q21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34" width="13.75" style="38" hidden="1" customWidth="1"/>
    <col min="35" max="35" width="13.75" style="48" hidden="1" customWidth="1"/>
    <col min="36" max="49" width="13.75" style="38" hidden="1" customWidth="1"/>
    <col min="50" max="52" width="13.75" style="48" hidden="1" customWidth="1"/>
    <col min="53" max="56" width="17.375" style="38" hidden="1" customWidth="1"/>
    <col min="57" max="57" width="15.125" style="38" hidden="1" customWidth="1"/>
    <col min="58" max="62" width="15.125" style="38" customWidth="1"/>
    <col min="63" max="63" width="15.125" style="1728" customWidth="1"/>
    <col min="64" max="64" width="15.125" style="38" customWidth="1"/>
    <col min="65" max="65" width="15.125" style="1776" customWidth="1"/>
    <col min="66" max="66" width="15.125" style="38" customWidth="1"/>
    <col min="67" max="16384" width="10.75" style="38"/>
  </cols>
  <sheetData>
    <row r="1" spans="2:67" ht="5.25" customHeight="1"/>
    <row r="2" spans="2:67" ht="28.5" customHeight="1">
      <c r="H2" s="39"/>
    </row>
    <row r="3" spans="2:67" ht="3" customHeight="1">
      <c r="H3" s="40"/>
    </row>
    <row r="4" spans="2:67" ht="30" customHeight="1">
      <c r="B4" s="1879" t="s">
        <v>17</v>
      </c>
      <c r="C4" s="1879"/>
      <c r="D4" s="1879"/>
      <c r="E4" s="1879"/>
      <c r="F4" s="183"/>
      <c r="G4" s="42"/>
      <c r="H4" s="64" t="s">
        <v>11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</row>
    <row r="5" spans="2:67" ht="18" customHeight="1">
      <c r="B5" s="44"/>
      <c r="C5" s="44"/>
      <c r="D5" s="44"/>
      <c r="E5" s="44"/>
      <c r="F5" s="44"/>
      <c r="AI5" s="38"/>
      <c r="AV5" s="69"/>
      <c r="AW5" s="69"/>
      <c r="AX5" s="69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</row>
    <row r="6" spans="2:67" ht="3" customHeight="1" thickBot="1">
      <c r="H6" s="40"/>
    </row>
    <row r="7" spans="2:67" ht="12" customHeight="1" thickTop="1">
      <c r="B7" s="185"/>
      <c r="C7" s="67"/>
      <c r="D7" s="67"/>
      <c r="E7" s="68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X7" s="38"/>
      <c r="AY7" s="38"/>
      <c r="AZ7" s="38"/>
    </row>
    <row r="8" spans="2:67" ht="19.5" customHeight="1" thickBot="1">
      <c r="B8" s="74"/>
      <c r="C8" s="1875" t="s">
        <v>2</v>
      </c>
      <c r="D8" s="1875"/>
      <c r="E8" s="1876"/>
      <c r="F8" s="1512"/>
      <c r="H8" s="77" t="s">
        <v>39</v>
      </c>
      <c r="I8" s="78" t="s">
        <v>152</v>
      </c>
      <c r="J8" s="78" t="s">
        <v>153</v>
      </c>
      <c r="K8" s="78" t="s">
        <v>154</v>
      </c>
      <c r="L8" s="78" t="s">
        <v>155</v>
      </c>
      <c r="M8" s="78" t="s">
        <v>156</v>
      </c>
      <c r="N8" s="78" t="s">
        <v>157</v>
      </c>
      <c r="O8" s="78" t="s">
        <v>158</v>
      </c>
      <c r="P8" s="78" t="s">
        <v>159</v>
      </c>
      <c r="Q8" s="78" t="s">
        <v>160</v>
      </c>
      <c r="R8" s="78" t="s">
        <v>161</v>
      </c>
      <c r="S8" s="78" t="s">
        <v>162</v>
      </c>
      <c r="T8" s="78" t="s">
        <v>163</v>
      </c>
      <c r="U8" s="78" t="s">
        <v>164</v>
      </c>
      <c r="V8" s="78" t="s">
        <v>165</v>
      </c>
      <c r="W8" s="78" t="s">
        <v>166</v>
      </c>
      <c r="X8" s="78" t="s">
        <v>167</v>
      </c>
      <c r="Y8" s="78" t="s">
        <v>168</v>
      </c>
      <c r="Z8" s="78" t="s">
        <v>169</v>
      </c>
      <c r="AA8" s="78" t="s">
        <v>170</v>
      </c>
      <c r="AB8" s="78" t="s">
        <v>338</v>
      </c>
      <c r="AC8" s="78" t="s">
        <v>339</v>
      </c>
      <c r="AD8" s="78" t="s">
        <v>173</v>
      </c>
      <c r="AE8" s="78" t="s">
        <v>174</v>
      </c>
      <c r="AF8" s="78" t="s">
        <v>364</v>
      </c>
      <c r="AG8" s="78" t="s">
        <v>176</v>
      </c>
      <c r="AH8" s="78" t="s">
        <v>177</v>
      </c>
      <c r="AI8" s="78" t="s">
        <v>178</v>
      </c>
      <c r="AJ8" s="78" t="s">
        <v>179</v>
      </c>
      <c r="AK8" s="78" t="s">
        <v>180</v>
      </c>
      <c r="AL8" s="78" t="s">
        <v>181</v>
      </c>
      <c r="AM8" s="78" t="s">
        <v>182</v>
      </c>
      <c r="AN8" s="78" t="s">
        <v>341</v>
      </c>
      <c r="AO8" s="78" t="s">
        <v>342</v>
      </c>
      <c r="AP8" s="78" t="s">
        <v>185</v>
      </c>
      <c r="AQ8" s="78" t="s">
        <v>186</v>
      </c>
      <c r="AR8" s="81" t="s">
        <v>187</v>
      </c>
      <c r="AS8" s="81" t="s">
        <v>345</v>
      </c>
      <c r="AT8" s="81" t="s">
        <v>346</v>
      </c>
      <c r="AU8" s="81" t="s">
        <v>347</v>
      </c>
      <c r="AV8" s="81" t="s">
        <v>348</v>
      </c>
      <c r="AW8" s="81" t="s">
        <v>192</v>
      </c>
      <c r="AX8" s="81" t="s">
        <v>193</v>
      </c>
      <c r="AY8" s="81" t="s">
        <v>194</v>
      </c>
      <c r="AZ8" s="81" t="s">
        <v>195</v>
      </c>
      <c r="BA8" s="81" t="s">
        <v>196</v>
      </c>
      <c r="BB8" s="81" t="s">
        <v>197</v>
      </c>
      <c r="BC8" s="81" t="s">
        <v>784</v>
      </c>
      <c r="BD8" s="81" t="s">
        <v>794</v>
      </c>
      <c r="BE8" s="81" t="s">
        <v>798</v>
      </c>
      <c r="BF8" s="81" t="s">
        <v>806</v>
      </c>
      <c r="BG8" s="81" t="s">
        <v>807</v>
      </c>
      <c r="BH8" s="81" t="s">
        <v>816</v>
      </c>
      <c r="BI8" s="81" t="s">
        <v>823</v>
      </c>
      <c r="BJ8" s="81" t="s">
        <v>836</v>
      </c>
      <c r="BK8" s="81" t="s">
        <v>858</v>
      </c>
      <c r="BL8" s="81" t="s">
        <v>869</v>
      </c>
      <c r="BM8" s="1778" t="s">
        <v>859</v>
      </c>
      <c r="BN8" s="1778" t="s">
        <v>892</v>
      </c>
    </row>
    <row r="9" spans="2:67" ht="19.5" customHeight="1">
      <c r="B9" s="71"/>
      <c r="C9" s="75"/>
      <c r="D9" s="75"/>
      <c r="E9" s="76"/>
      <c r="F9" s="75"/>
      <c r="H9" s="229" t="s">
        <v>198</v>
      </c>
      <c r="I9" s="248">
        <v>12811.4</v>
      </c>
      <c r="J9" s="248">
        <v>13242.4</v>
      </c>
      <c r="K9" s="198">
        <v>12940.4</v>
      </c>
      <c r="L9" s="198">
        <v>14046.2</v>
      </c>
      <c r="M9" s="198">
        <v>13791.6</v>
      </c>
      <c r="N9" s="198">
        <v>14400.6</v>
      </c>
      <c r="O9" s="198">
        <v>15408.7</v>
      </c>
      <c r="P9" s="198">
        <v>15855</v>
      </c>
      <c r="Q9" s="198">
        <v>15605.5</v>
      </c>
      <c r="R9" s="198">
        <v>15228.1</v>
      </c>
      <c r="S9" s="198">
        <v>15568.5</v>
      </c>
      <c r="T9" s="198">
        <v>15886.8</v>
      </c>
      <c r="U9" s="198">
        <v>15725.6</v>
      </c>
      <c r="V9" s="198">
        <v>15721</v>
      </c>
      <c r="W9" s="198">
        <v>16304.5</v>
      </c>
      <c r="X9" s="198">
        <v>16141.8</v>
      </c>
      <c r="Y9" s="198">
        <v>15586</v>
      </c>
      <c r="Z9" s="198">
        <v>15489.3</v>
      </c>
      <c r="AA9" s="198">
        <v>16087.8</v>
      </c>
      <c r="AB9" s="198">
        <v>15772</v>
      </c>
      <c r="AC9" s="199">
        <v>16391.8</v>
      </c>
      <c r="AD9" s="198">
        <v>16625.599999999999</v>
      </c>
      <c r="AE9" s="199">
        <v>17348.8</v>
      </c>
      <c r="AF9" s="199">
        <v>17658.3</v>
      </c>
      <c r="AG9" s="199">
        <v>17838.8</v>
      </c>
      <c r="AH9" s="199">
        <v>18495.3</v>
      </c>
      <c r="AI9" s="199">
        <v>20340.900000000001</v>
      </c>
      <c r="AJ9" s="198">
        <v>20529</v>
      </c>
      <c r="AK9" s="198">
        <v>20212</v>
      </c>
      <c r="AL9" s="698">
        <v>20713.400000000001</v>
      </c>
      <c r="AM9" s="698">
        <v>22509.8</v>
      </c>
      <c r="AN9" s="332">
        <v>22990.1</v>
      </c>
      <c r="AO9" s="331">
        <v>22462.9</v>
      </c>
      <c r="AP9" s="332">
        <v>23858.799999999999</v>
      </c>
      <c r="AQ9" s="332">
        <v>24292.3</v>
      </c>
      <c r="AR9" s="332">
        <v>24071.599999999999</v>
      </c>
      <c r="AS9" s="331">
        <v>25106.7</v>
      </c>
      <c r="AT9" s="331">
        <v>25841.3</v>
      </c>
      <c r="AU9" s="331">
        <v>27021.9</v>
      </c>
      <c r="AV9" s="331">
        <v>27349.599999999999</v>
      </c>
      <c r="AW9" s="331">
        <v>27238.6</v>
      </c>
      <c r="AX9" s="332">
        <v>28439.5</v>
      </c>
      <c r="AY9" s="332">
        <v>30144.6</v>
      </c>
      <c r="AZ9" s="332">
        <v>29721</v>
      </c>
      <c r="BA9" s="331">
        <v>28811.3</v>
      </c>
      <c r="BB9" s="331">
        <v>29255.9</v>
      </c>
      <c r="BC9" s="1333">
        <v>29737.8</v>
      </c>
      <c r="BD9" s="332">
        <v>29365.599999999999</v>
      </c>
      <c r="BE9" s="332">
        <v>29547</v>
      </c>
      <c r="BF9" s="332">
        <v>29688.5</v>
      </c>
      <c r="BG9" s="332">
        <v>31111.5</v>
      </c>
      <c r="BH9" s="1333">
        <v>30541.599999999999</v>
      </c>
      <c r="BI9" s="1333">
        <v>29806.5</v>
      </c>
      <c r="BJ9" s="1333">
        <v>29363.1</v>
      </c>
      <c r="BK9" s="1333">
        <v>30482</v>
      </c>
      <c r="BL9" s="1333">
        <v>30235.7</v>
      </c>
      <c r="BM9" s="1333">
        <v>30444.317999999999</v>
      </c>
      <c r="BN9" s="334">
        <v>31285</v>
      </c>
      <c r="BO9" s="83"/>
    </row>
    <row r="10" spans="2:67" ht="19.5" customHeight="1">
      <c r="B10" s="74"/>
      <c r="C10" s="1875" t="s">
        <v>36</v>
      </c>
      <c r="D10" s="1875"/>
      <c r="E10" s="1876"/>
      <c r="F10" s="1512"/>
      <c r="H10" s="207" t="s">
        <v>199</v>
      </c>
      <c r="I10" s="90">
        <v>628.4</v>
      </c>
      <c r="J10" s="90">
        <v>1117.8</v>
      </c>
      <c r="K10" s="83">
        <v>395.6</v>
      </c>
      <c r="L10" s="83">
        <v>254.4</v>
      </c>
      <c r="M10" s="83">
        <v>497.8</v>
      </c>
      <c r="N10" s="83">
        <v>616.20000000000005</v>
      </c>
      <c r="O10" s="83">
        <v>891.2</v>
      </c>
      <c r="P10" s="83">
        <v>598.4</v>
      </c>
      <c r="Q10" s="83">
        <v>1247.0999999999999</v>
      </c>
      <c r="R10" s="83">
        <v>826.6</v>
      </c>
      <c r="S10" s="83">
        <v>1083.7</v>
      </c>
      <c r="T10" s="83">
        <v>900.5</v>
      </c>
      <c r="U10" s="83">
        <v>993</v>
      </c>
      <c r="V10" s="83">
        <v>969.8</v>
      </c>
      <c r="W10" s="83">
        <v>1060</v>
      </c>
      <c r="X10" s="83">
        <v>774.1</v>
      </c>
      <c r="Y10" s="83">
        <v>893.7</v>
      </c>
      <c r="Z10" s="83">
        <v>740.4</v>
      </c>
      <c r="AA10" s="83">
        <v>1062.0999999999999</v>
      </c>
      <c r="AB10" s="83">
        <v>516.70000000000005</v>
      </c>
      <c r="AC10" s="84">
        <v>827.4</v>
      </c>
      <c r="AD10" s="83">
        <v>494.7</v>
      </c>
      <c r="AE10" s="84">
        <v>655.4</v>
      </c>
      <c r="AF10" s="84">
        <v>810.9</v>
      </c>
      <c r="AG10" s="84">
        <v>108.9</v>
      </c>
      <c r="AH10" s="84">
        <v>110.7</v>
      </c>
      <c r="AI10" s="84">
        <v>178.9</v>
      </c>
      <c r="AJ10" s="83">
        <v>204.9</v>
      </c>
      <c r="AK10" s="83">
        <v>117.5</v>
      </c>
      <c r="AL10" s="85">
        <v>144.1</v>
      </c>
      <c r="AM10" s="85">
        <v>332.9</v>
      </c>
      <c r="AN10" s="87">
        <v>205.7</v>
      </c>
      <c r="AO10" s="86">
        <v>233.7</v>
      </c>
      <c r="AP10" s="87">
        <v>411.2</v>
      </c>
      <c r="AQ10" s="87">
        <v>216.1</v>
      </c>
      <c r="AR10" s="87">
        <v>273.10000000000002</v>
      </c>
      <c r="AS10" s="86">
        <v>290.5</v>
      </c>
      <c r="AT10" s="86">
        <v>284.89999999999998</v>
      </c>
      <c r="AU10" s="86">
        <v>270.3</v>
      </c>
      <c r="AV10" s="86">
        <v>297.39999999999998</v>
      </c>
      <c r="AW10" s="86">
        <v>329.6</v>
      </c>
      <c r="AX10" s="87">
        <v>359.6</v>
      </c>
      <c r="AY10" s="87">
        <v>334.2</v>
      </c>
      <c r="AZ10" s="87">
        <v>333.8</v>
      </c>
      <c r="BA10" s="86">
        <v>335.6</v>
      </c>
      <c r="BB10" s="86">
        <v>499</v>
      </c>
      <c r="BC10" s="1318">
        <v>937.3</v>
      </c>
      <c r="BD10" s="87">
        <v>440.8</v>
      </c>
      <c r="BE10" s="87">
        <v>449.5</v>
      </c>
      <c r="BF10" s="87">
        <v>1020.1</v>
      </c>
      <c r="BG10" s="87">
        <v>1505.9</v>
      </c>
      <c r="BH10" s="1318">
        <v>785.4</v>
      </c>
      <c r="BI10" s="1318">
        <v>697</v>
      </c>
      <c r="BJ10" s="1318">
        <v>710.5</v>
      </c>
      <c r="BK10" s="1318">
        <v>596.1</v>
      </c>
      <c r="BL10" s="1318">
        <v>546.5</v>
      </c>
      <c r="BM10" s="1318">
        <v>574.11699999999996</v>
      </c>
      <c r="BN10" s="88">
        <v>883.5</v>
      </c>
      <c r="BO10" s="83"/>
    </row>
    <row r="11" spans="2:67" ht="19.5" customHeight="1">
      <c r="B11" s="74"/>
      <c r="C11" s="1514"/>
      <c r="D11" s="75"/>
      <c r="E11" s="76"/>
      <c r="F11" s="75"/>
      <c r="H11" s="207" t="s">
        <v>200</v>
      </c>
      <c r="I11" s="90">
        <v>0</v>
      </c>
      <c r="J11" s="90">
        <v>0</v>
      </c>
      <c r="K11" s="83">
        <v>0</v>
      </c>
      <c r="L11" s="83">
        <v>0</v>
      </c>
      <c r="M11" s="83">
        <v>0</v>
      </c>
      <c r="N11" s="83">
        <v>0</v>
      </c>
      <c r="O11" s="83">
        <v>0</v>
      </c>
      <c r="P11" s="83">
        <v>0</v>
      </c>
      <c r="Q11" s="83">
        <v>0</v>
      </c>
      <c r="R11" s="83">
        <v>0</v>
      </c>
      <c r="S11" s="83">
        <v>0</v>
      </c>
      <c r="T11" s="83">
        <v>0</v>
      </c>
      <c r="U11" s="83">
        <v>0</v>
      </c>
      <c r="V11" s="83">
        <v>0</v>
      </c>
      <c r="W11" s="83">
        <v>0</v>
      </c>
      <c r="X11" s="83">
        <v>0</v>
      </c>
      <c r="Y11" s="83">
        <v>0</v>
      </c>
      <c r="Z11" s="83">
        <v>0</v>
      </c>
      <c r="AA11" s="83">
        <v>0</v>
      </c>
      <c r="AB11" s="83">
        <v>0</v>
      </c>
      <c r="AC11" s="84">
        <v>0</v>
      </c>
      <c r="AD11" s="83">
        <v>0</v>
      </c>
      <c r="AE11" s="84">
        <v>0</v>
      </c>
      <c r="AF11" s="84">
        <v>0</v>
      </c>
      <c r="AG11" s="84">
        <v>435.5</v>
      </c>
      <c r="AH11" s="84">
        <v>575.6</v>
      </c>
      <c r="AI11" s="84">
        <v>1806.9</v>
      </c>
      <c r="AJ11" s="83">
        <v>682.4</v>
      </c>
      <c r="AK11" s="83">
        <v>667.6</v>
      </c>
      <c r="AL11" s="85">
        <v>726.7</v>
      </c>
      <c r="AM11" s="85">
        <v>1080.5</v>
      </c>
      <c r="AN11" s="87">
        <v>573.20000000000005</v>
      </c>
      <c r="AO11" s="86">
        <v>711.2</v>
      </c>
      <c r="AP11" s="87">
        <v>546.9</v>
      </c>
      <c r="AQ11" s="87">
        <v>960.1</v>
      </c>
      <c r="AR11" s="87">
        <v>316.2</v>
      </c>
      <c r="AS11" s="86">
        <v>443.2</v>
      </c>
      <c r="AT11" s="86">
        <v>855</v>
      </c>
      <c r="AU11" s="86">
        <v>717.3</v>
      </c>
      <c r="AV11" s="86">
        <v>691.7</v>
      </c>
      <c r="AW11" s="86">
        <v>806.5</v>
      </c>
      <c r="AX11" s="87">
        <v>886.6</v>
      </c>
      <c r="AY11" s="87">
        <v>1290.4000000000001</v>
      </c>
      <c r="AZ11" s="87">
        <v>1056.2</v>
      </c>
      <c r="BA11" s="86">
        <v>830.6</v>
      </c>
      <c r="BB11" s="86">
        <v>1176.5999999999999</v>
      </c>
      <c r="BC11" s="1318">
        <v>901.8</v>
      </c>
      <c r="BD11" s="87">
        <v>1209.2</v>
      </c>
      <c r="BE11" s="87">
        <v>1551.6</v>
      </c>
      <c r="BF11" s="87">
        <v>875.1</v>
      </c>
      <c r="BG11" s="87">
        <v>627.70000000000005</v>
      </c>
      <c r="BH11" s="1318">
        <v>79.400000000000006</v>
      </c>
      <c r="BI11" s="1318">
        <v>149.30000000000001</v>
      </c>
      <c r="BJ11" s="1318">
        <v>135.5</v>
      </c>
      <c r="BK11" s="1318">
        <v>46.7</v>
      </c>
      <c r="BL11" s="1318">
        <v>55.6</v>
      </c>
      <c r="BM11" s="1318">
        <v>61.932000000000002</v>
      </c>
      <c r="BN11" s="88">
        <v>51.5</v>
      </c>
      <c r="BO11" s="83"/>
    </row>
    <row r="12" spans="2:67" ht="19.5" customHeight="1">
      <c r="B12" s="74"/>
      <c r="C12" s="1875" t="s">
        <v>0</v>
      </c>
      <c r="D12" s="1875"/>
      <c r="E12" s="1876"/>
      <c r="F12" s="1512"/>
      <c r="H12" s="207" t="s">
        <v>201</v>
      </c>
      <c r="I12" s="90">
        <v>20.2</v>
      </c>
      <c r="J12" s="90">
        <v>23.9</v>
      </c>
      <c r="K12" s="83">
        <v>13</v>
      </c>
      <c r="L12" s="83">
        <v>0.4</v>
      </c>
      <c r="M12" s="83">
        <v>10.1</v>
      </c>
      <c r="N12" s="83">
        <v>21.2</v>
      </c>
      <c r="O12" s="83">
        <v>1</v>
      </c>
      <c r="P12" s="83">
        <v>0.6</v>
      </c>
      <c r="Q12" s="83">
        <v>0.2</v>
      </c>
      <c r="R12" s="83">
        <v>0</v>
      </c>
      <c r="S12" s="83">
        <v>0</v>
      </c>
      <c r="T12" s="83">
        <v>0</v>
      </c>
      <c r="U12" s="83">
        <v>0</v>
      </c>
      <c r="V12" s="83">
        <v>2.6</v>
      </c>
      <c r="W12" s="83">
        <v>23.4</v>
      </c>
      <c r="X12" s="83">
        <v>18.8</v>
      </c>
      <c r="Y12" s="83">
        <v>12.9</v>
      </c>
      <c r="Z12" s="83">
        <v>15.4</v>
      </c>
      <c r="AA12" s="83">
        <v>1.4</v>
      </c>
      <c r="AB12" s="83">
        <v>30.2</v>
      </c>
      <c r="AC12" s="84">
        <v>4.3</v>
      </c>
      <c r="AD12" s="83">
        <v>11.3</v>
      </c>
      <c r="AE12" s="84">
        <v>17.899999999999999</v>
      </c>
      <c r="AF12" s="84">
        <v>8.9</v>
      </c>
      <c r="AG12" s="84">
        <v>10.199999999999999</v>
      </c>
      <c r="AH12" s="84">
        <v>5.7</v>
      </c>
      <c r="AI12" s="84">
        <v>4.9000000000000004</v>
      </c>
      <c r="AJ12" s="83">
        <v>1.9</v>
      </c>
      <c r="AK12" s="83">
        <v>2.6</v>
      </c>
      <c r="AL12" s="85">
        <v>11.6</v>
      </c>
      <c r="AM12" s="85">
        <v>40.700000000000003</v>
      </c>
      <c r="AN12" s="87">
        <v>18.8</v>
      </c>
      <c r="AO12" s="86">
        <v>38.9</v>
      </c>
      <c r="AP12" s="87">
        <v>19.600000000000001</v>
      </c>
      <c r="AQ12" s="87">
        <v>10.9</v>
      </c>
      <c r="AR12" s="87">
        <v>1.2</v>
      </c>
      <c r="AS12" s="86">
        <v>5.7</v>
      </c>
      <c r="AT12" s="86">
        <v>10</v>
      </c>
      <c r="AU12" s="86">
        <v>33.799999999999997</v>
      </c>
      <c r="AV12" s="86">
        <v>35.9</v>
      </c>
      <c r="AW12" s="86">
        <v>74.900000000000006</v>
      </c>
      <c r="AX12" s="87">
        <v>159.4</v>
      </c>
      <c r="AY12" s="87">
        <v>322.60000000000002</v>
      </c>
      <c r="AZ12" s="87">
        <v>130.69999999999999</v>
      </c>
      <c r="BA12" s="86">
        <v>157.4</v>
      </c>
      <c r="BB12" s="86">
        <v>146.19999999999999</v>
      </c>
      <c r="BC12" s="1318">
        <v>158.5</v>
      </c>
      <c r="BD12" s="87">
        <v>69.5</v>
      </c>
      <c r="BE12" s="87">
        <v>124.8</v>
      </c>
      <c r="BF12" s="87">
        <v>201.1</v>
      </c>
      <c r="BG12" s="87">
        <v>93.6</v>
      </c>
      <c r="BH12" s="1318">
        <v>403.6</v>
      </c>
      <c r="BI12" s="1318">
        <v>397.6</v>
      </c>
      <c r="BJ12" s="1318">
        <v>87.2</v>
      </c>
      <c r="BK12" s="1318">
        <v>188.1</v>
      </c>
      <c r="BL12" s="1318">
        <v>264.2</v>
      </c>
      <c r="BM12" s="1318">
        <v>461.14299999999997</v>
      </c>
      <c r="BN12" s="88">
        <v>436.6</v>
      </c>
      <c r="BO12" s="83"/>
    </row>
    <row r="13" spans="2:67" ht="19.5" customHeight="1">
      <c r="B13" s="74"/>
      <c r="C13" s="1514"/>
      <c r="D13" s="75"/>
      <c r="E13" s="76"/>
      <c r="F13" s="75"/>
      <c r="H13" s="207" t="s">
        <v>202</v>
      </c>
      <c r="I13" s="90">
        <v>48.6</v>
      </c>
      <c r="J13" s="90">
        <v>57.9</v>
      </c>
      <c r="K13" s="83">
        <v>52.5</v>
      </c>
      <c r="L13" s="83">
        <v>50.7</v>
      </c>
      <c r="M13" s="83">
        <v>48.1</v>
      </c>
      <c r="N13" s="83">
        <v>51</v>
      </c>
      <c r="O13" s="83">
        <v>51</v>
      </c>
      <c r="P13" s="83">
        <v>56</v>
      </c>
      <c r="Q13" s="83">
        <v>56</v>
      </c>
      <c r="R13" s="83">
        <v>54.9</v>
      </c>
      <c r="S13" s="83">
        <v>54.9</v>
      </c>
      <c r="T13" s="83">
        <v>53.9</v>
      </c>
      <c r="U13" s="83">
        <v>53.9</v>
      </c>
      <c r="V13" s="83">
        <v>58.9</v>
      </c>
      <c r="W13" s="83">
        <v>58.9</v>
      </c>
      <c r="X13" s="83">
        <v>60.2</v>
      </c>
      <c r="Y13" s="83">
        <v>60.2</v>
      </c>
      <c r="Z13" s="83">
        <v>64.2</v>
      </c>
      <c r="AA13" s="83">
        <v>64.2</v>
      </c>
      <c r="AB13" s="83">
        <v>66.5</v>
      </c>
      <c r="AC13" s="84">
        <v>66.5</v>
      </c>
      <c r="AD13" s="83">
        <v>69.599999999999994</v>
      </c>
      <c r="AE13" s="84">
        <v>69.599999999999994</v>
      </c>
      <c r="AF13" s="84">
        <v>72.099999999999994</v>
      </c>
      <c r="AG13" s="84">
        <v>72.099999999999994</v>
      </c>
      <c r="AH13" s="84">
        <v>76.3</v>
      </c>
      <c r="AI13" s="84">
        <v>76.599999999999994</v>
      </c>
      <c r="AJ13" s="83">
        <v>74.599999999999994</v>
      </c>
      <c r="AK13" s="83">
        <v>74.599999999999994</v>
      </c>
      <c r="AL13" s="85">
        <v>76.400000000000006</v>
      </c>
      <c r="AM13" s="85">
        <v>76.5</v>
      </c>
      <c r="AN13" s="87">
        <v>76.7</v>
      </c>
      <c r="AO13" s="86">
        <v>76.8</v>
      </c>
      <c r="AP13" s="87">
        <v>54.1</v>
      </c>
      <c r="AQ13" s="87">
        <v>54</v>
      </c>
      <c r="AR13" s="87">
        <v>64</v>
      </c>
      <c r="AS13" s="86">
        <v>61.9</v>
      </c>
      <c r="AT13" s="86">
        <v>61.6</v>
      </c>
      <c r="AU13" s="86">
        <v>61.7</v>
      </c>
      <c r="AV13" s="86">
        <v>63.2</v>
      </c>
      <c r="AW13" s="86">
        <v>63.3</v>
      </c>
      <c r="AX13" s="87">
        <v>63.5</v>
      </c>
      <c r="AY13" s="87">
        <v>63.5</v>
      </c>
      <c r="AZ13" s="87">
        <v>64.2</v>
      </c>
      <c r="BA13" s="86">
        <v>64.2</v>
      </c>
      <c r="BB13" s="86">
        <v>70.8</v>
      </c>
      <c r="BC13" s="1318">
        <v>70.3</v>
      </c>
      <c r="BD13" s="87">
        <v>67.7</v>
      </c>
      <c r="BE13" s="87">
        <v>67.5</v>
      </c>
      <c r="BF13" s="87">
        <v>66.900000000000006</v>
      </c>
      <c r="BG13" s="87">
        <v>67.599999999999994</v>
      </c>
      <c r="BH13" s="1318">
        <v>71.7</v>
      </c>
      <c r="BI13" s="1318">
        <v>71.400000000000006</v>
      </c>
      <c r="BJ13" s="1318">
        <v>73.8</v>
      </c>
      <c r="BK13" s="1318">
        <v>74.5</v>
      </c>
      <c r="BL13" s="1318">
        <v>60.9</v>
      </c>
      <c r="BM13" s="1318">
        <v>60.347000000000001</v>
      </c>
      <c r="BN13" s="88">
        <v>59.9</v>
      </c>
      <c r="BO13" s="83"/>
    </row>
    <row r="14" spans="2:67" ht="19.5" customHeight="1">
      <c r="B14" s="74"/>
      <c r="C14" s="1875" t="s">
        <v>6</v>
      </c>
      <c r="D14" s="1875"/>
      <c r="E14" s="1876"/>
      <c r="F14" s="1512"/>
      <c r="H14" s="207" t="s">
        <v>203</v>
      </c>
      <c r="I14" s="90">
        <v>11486.7</v>
      </c>
      <c r="J14" s="90">
        <v>11382</v>
      </c>
      <c r="K14" s="83">
        <v>11780.9</v>
      </c>
      <c r="L14" s="83">
        <v>12779.3</v>
      </c>
      <c r="M14" s="83">
        <v>12474.5</v>
      </c>
      <c r="N14" s="83">
        <v>12858.6</v>
      </c>
      <c r="O14" s="83">
        <v>13596.7</v>
      </c>
      <c r="P14" s="83">
        <v>14159.3</v>
      </c>
      <c r="Q14" s="83">
        <v>13443.7</v>
      </c>
      <c r="R14" s="83">
        <v>13449.8</v>
      </c>
      <c r="S14" s="83">
        <v>13584</v>
      </c>
      <c r="T14" s="83">
        <v>14039</v>
      </c>
      <c r="U14" s="83">
        <v>13871.9</v>
      </c>
      <c r="V14" s="83">
        <v>13852.6</v>
      </c>
      <c r="W14" s="83">
        <v>14241.8</v>
      </c>
      <c r="X14" s="83">
        <v>14474.5</v>
      </c>
      <c r="Y14" s="83">
        <v>13823.5</v>
      </c>
      <c r="Z14" s="83">
        <v>13861.5</v>
      </c>
      <c r="AA14" s="83">
        <v>14051.7</v>
      </c>
      <c r="AB14" s="83">
        <v>14345</v>
      </c>
      <c r="AC14" s="84">
        <v>14786.2</v>
      </c>
      <c r="AD14" s="83">
        <v>15346.2</v>
      </c>
      <c r="AE14" s="84">
        <v>15904.1</v>
      </c>
      <c r="AF14" s="84">
        <v>16067.4</v>
      </c>
      <c r="AG14" s="84">
        <v>16462</v>
      </c>
      <c r="AH14" s="84">
        <v>17031.900000000001</v>
      </c>
      <c r="AI14" s="84">
        <v>17575.099999999999</v>
      </c>
      <c r="AJ14" s="83">
        <v>18789</v>
      </c>
      <c r="AK14" s="83">
        <v>18589.5</v>
      </c>
      <c r="AL14" s="85">
        <v>19020.400000000001</v>
      </c>
      <c r="AM14" s="85">
        <v>20199.5</v>
      </c>
      <c r="AN14" s="87">
        <v>21244.400000000001</v>
      </c>
      <c r="AO14" s="86">
        <v>20579.5</v>
      </c>
      <c r="AP14" s="87">
        <v>20802.5</v>
      </c>
      <c r="AQ14" s="87">
        <v>21998.9</v>
      </c>
      <c r="AR14" s="87">
        <v>22511.5</v>
      </c>
      <c r="AS14" s="86">
        <v>23248.799999999999</v>
      </c>
      <c r="AT14" s="86">
        <v>23772.9</v>
      </c>
      <c r="AU14" s="86">
        <v>23856</v>
      </c>
      <c r="AV14" s="86">
        <v>25117.9</v>
      </c>
      <c r="AW14" s="86">
        <v>24986.6</v>
      </c>
      <c r="AX14" s="87">
        <v>26078</v>
      </c>
      <c r="AY14" s="87">
        <v>27203.7</v>
      </c>
      <c r="AZ14" s="87">
        <v>27203.200000000001</v>
      </c>
      <c r="BA14" s="86">
        <v>26499.4</v>
      </c>
      <c r="BB14" s="86">
        <v>26405.8</v>
      </c>
      <c r="BC14" s="1318">
        <v>26672.9</v>
      </c>
      <c r="BD14" s="87">
        <v>26631.5</v>
      </c>
      <c r="BE14" s="87">
        <v>26409.4</v>
      </c>
      <c r="BF14" s="87">
        <v>26572.6</v>
      </c>
      <c r="BG14" s="87">
        <v>27831.7</v>
      </c>
      <c r="BH14" s="1318">
        <v>28148.799999999999</v>
      </c>
      <c r="BI14" s="1318">
        <v>27490.2</v>
      </c>
      <c r="BJ14" s="1318">
        <v>27368.3</v>
      </c>
      <c r="BK14" s="1318">
        <v>27837.7</v>
      </c>
      <c r="BL14" s="1318">
        <v>28274.2</v>
      </c>
      <c r="BM14" s="1318">
        <v>28230.756000000001</v>
      </c>
      <c r="BN14" s="88">
        <v>28479.5</v>
      </c>
      <c r="BO14" s="83"/>
    </row>
    <row r="15" spans="2:67" ht="19.5" customHeight="1">
      <c r="B15" s="74"/>
      <c r="C15" s="1514"/>
      <c r="D15" s="75"/>
      <c r="E15" s="76"/>
      <c r="F15" s="75"/>
      <c r="H15" s="231" t="s">
        <v>449</v>
      </c>
      <c r="I15" s="90">
        <v>-332.7</v>
      </c>
      <c r="J15" s="90">
        <v>-310.8</v>
      </c>
      <c r="K15" s="83">
        <v>-319</v>
      </c>
      <c r="L15" s="83">
        <v>-332.3</v>
      </c>
      <c r="M15" s="83">
        <v>-394</v>
      </c>
      <c r="N15" s="83">
        <v>-400.6</v>
      </c>
      <c r="O15" s="83">
        <v>-401.9</v>
      </c>
      <c r="P15" s="83">
        <v>-411.6</v>
      </c>
      <c r="Q15" s="83">
        <v>-411.7</v>
      </c>
      <c r="R15" s="83">
        <v>-406.6</v>
      </c>
      <c r="S15" s="83">
        <v>-398.6</v>
      </c>
      <c r="T15" s="83">
        <v>-393.4</v>
      </c>
      <c r="U15" s="83">
        <v>-388.8</v>
      </c>
      <c r="V15" s="83">
        <v>-412.2</v>
      </c>
      <c r="W15" s="83">
        <v>-413.3</v>
      </c>
      <c r="X15" s="83">
        <v>-406.3</v>
      </c>
      <c r="Y15" s="83">
        <v>-412.2</v>
      </c>
      <c r="Z15" s="83">
        <v>-420.3</v>
      </c>
      <c r="AA15" s="83">
        <v>-415.8</v>
      </c>
      <c r="AB15" s="83">
        <v>-428.7</v>
      </c>
      <c r="AC15" s="84">
        <v>-451.6</v>
      </c>
      <c r="AD15" s="83">
        <v>-461</v>
      </c>
      <c r="AE15" s="84">
        <v>-458.1</v>
      </c>
      <c r="AF15" s="84">
        <v>-470.4</v>
      </c>
      <c r="AG15" s="84">
        <v>-700.4</v>
      </c>
      <c r="AH15" s="84">
        <v>-717.2</v>
      </c>
      <c r="AI15" s="84">
        <v>-727.8</v>
      </c>
      <c r="AJ15" s="83">
        <v>-747.2</v>
      </c>
      <c r="AK15" s="83">
        <v>-754.1</v>
      </c>
      <c r="AL15" s="85">
        <v>-754.2</v>
      </c>
      <c r="AM15" s="85">
        <v>-765.8</v>
      </c>
      <c r="AN15" s="87">
        <v>-788.5</v>
      </c>
      <c r="AO15" s="86">
        <v>-799.9</v>
      </c>
      <c r="AP15" s="87">
        <v>-790.5</v>
      </c>
      <c r="AQ15" s="87">
        <v>-765.4</v>
      </c>
      <c r="AR15" s="87">
        <v>-768.3</v>
      </c>
      <c r="AS15" s="86">
        <v>-768.2</v>
      </c>
      <c r="AT15" s="86">
        <v>-789.7</v>
      </c>
      <c r="AU15" s="86">
        <v>-801.1</v>
      </c>
      <c r="AV15" s="86">
        <v>-876.7</v>
      </c>
      <c r="AW15" s="86">
        <v>-879.3</v>
      </c>
      <c r="AX15" s="87">
        <v>-907.5</v>
      </c>
      <c r="AY15" s="87">
        <v>-889.2</v>
      </c>
      <c r="AZ15" s="87">
        <v>-934.7</v>
      </c>
      <c r="BA15" s="86">
        <v>-995.1</v>
      </c>
      <c r="BB15" s="86">
        <v>-1018.6</v>
      </c>
      <c r="BC15" s="1318">
        <v>-1064.8</v>
      </c>
      <c r="BD15" s="87">
        <v>-1062.9000000000001</v>
      </c>
      <c r="BE15" s="87">
        <v>-1110.0999999999999</v>
      </c>
      <c r="BF15" s="87">
        <v>-1143.8</v>
      </c>
      <c r="BG15" s="87">
        <v>-1059.3</v>
      </c>
      <c r="BH15" s="1318">
        <v>-1041.2</v>
      </c>
      <c r="BI15" s="1318">
        <v>-1069.4000000000001</v>
      </c>
      <c r="BJ15" s="1318">
        <v>-980.2</v>
      </c>
      <c r="BK15" s="1318">
        <v>-897.6</v>
      </c>
      <c r="BL15" s="1318">
        <v>-838.2</v>
      </c>
      <c r="BM15" s="1318">
        <v>-879.6</v>
      </c>
      <c r="BN15" s="88">
        <v>-872.4</v>
      </c>
      <c r="BO15" s="83"/>
    </row>
    <row r="16" spans="2:67" ht="19.5" customHeight="1">
      <c r="B16" s="74"/>
      <c r="C16" s="1875" t="s">
        <v>7</v>
      </c>
      <c r="D16" s="1875"/>
      <c r="E16" s="1876"/>
      <c r="F16" s="1512"/>
      <c r="H16" s="207" t="s">
        <v>205</v>
      </c>
      <c r="I16" s="90">
        <v>0</v>
      </c>
      <c r="J16" s="90">
        <v>0</v>
      </c>
      <c r="K16" s="83">
        <v>0</v>
      </c>
      <c r="L16" s="83">
        <v>0</v>
      </c>
      <c r="M16" s="83">
        <v>0</v>
      </c>
      <c r="N16" s="83">
        <v>0</v>
      </c>
      <c r="O16" s="83">
        <v>0</v>
      </c>
      <c r="P16" s="83">
        <v>0</v>
      </c>
      <c r="Q16" s="83">
        <v>0</v>
      </c>
      <c r="R16" s="83">
        <v>0</v>
      </c>
      <c r="S16" s="83">
        <v>0</v>
      </c>
      <c r="T16" s="83">
        <v>0</v>
      </c>
      <c r="U16" s="83">
        <v>0</v>
      </c>
      <c r="V16" s="83">
        <v>0</v>
      </c>
      <c r="W16" s="83">
        <v>0</v>
      </c>
      <c r="X16" s="83">
        <v>0</v>
      </c>
      <c r="Y16" s="83">
        <v>0</v>
      </c>
      <c r="Z16" s="83">
        <v>0</v>
      </c>
      <c r="AA16" s="83">
        <v>0</v>
      </c>
      <c r="AB16" s="83">
        <v>0.4</v>
      </c>
      <c r="AC16" s="84">
        <v>3.5</v>
      </c>
      <c r="AD16" s="83">
        <v>3.5</v>
      </c>
      <c r="AE16" s="84">
        <v>3.4</v>
      </c>
      <c r="AF16" s="84">
        <v>3.4</v>
      </c>
      <c r="AG16" s="84">
        <v>3.1</v>
      </c>
      <c r="AH16" s="84">
        <v>3.1</v>
      </c>
      <c r="AI16" s="84">
        <v>2.8</v>
      </c>
      <c r="AJ16" s="83">
        <v>3.6</v>
      </c>
      <c r="AK16" s="83">
        <v>3.9</v>
      </c>
      <c r="AL16" s="85">
        <v>4.0999999999999996</v>
      </c>
      <c r="AM16" s="85">
        <v>4.4000000000000004</v>
      </c>
      <c r="AN16" s="87">
        <v>4.5999999999999996</v>
      </c>
      <c r="AO16" s="86">
        <v>5.2</v>
      </c>
      <c r="AP16" s="87">
        <v>5.3</v>
      </c>
      <c r="AQ16" s="87">
        <v>5.3</v>
      </c>
      <c r="AR16" s="87">
        <v>5.0999999999999996</v>
      </c>
      <c r="AS16" s="86">
        <v>5.6</v>
      </c>
      <c r="AT16" s="86">
        <v>5.7</v>
      </c>
      <c r="AU16" s="86">
        <v>7</v>
      </c>
      <c r="AV16" s="86">
        <v>6.3</v>
      </c>
      <c r="AW16" s="86">
        <v>7.4</v>
      </c>
      <c r="AX16" s="87">
        <v>7.5</v>
      </c>
      <c r="AY16" s="87">
        <v>7.7</v>
      </c>
      <c r="AZ16" s="87">
        <v>6.9</v>
      </c>
      <c r="BA16" s="86">
        <v>7.4</v>
      </c>
      <c r="BB16" s="86">
        <v>8.1</v>
      </c>
      <c r="BC16" s="1318">
        <v>7.9</v>
      </c>
      <c r="BD16" s="87">
        <v>7.5</v>
      </c>
      <c r="BE16" s="87">
        <v>7.9</v>
      </c>
      <c r="BF16" s="87">
        <v>8.1</v>
      </c>
      <c r="BG16" s="87">
        <v>16.7</v>
      </c>
      <c r="BH16" s="1318">
        <v>17.8</v>
      </c>
      <c r="BI16" s="1318">
        <v>18.100000000000001</v>
      </c>
      <c r="BJ16" s="1318">
        <v>18.899999999999999</v>
      </c>
      <c r="BK16" s="1318">
        <v>20.3</v>
      </c>
      <c r="BL16" s="1318">
        <v>35.200000000000003</v>
      </c>
      <c r="BM16" s="1318">
        <v>35.433</v>
      </c>
      <c r="BN16" s="88">
        <v>35.4</v>
      </c>
      <c r="BO16" s="83"/>
    </row>
    <row r="17" spans="2:69" ht="19.5" customHeight="1">
      <c r="B17" s="74"/>
      <c r="C17" s="1514"/>
      <c r="D17" s="75"/>
      <c r="E17" s="76"/>
      <c r="F17" s="75"/>
      <c r="H17" s="207" t="s">
        <v>207</v>
      </c>
      <c r="I17" s="339"/>
      <c r="J17" s="339"/>
      <c r="K17" s="339"/>
      <c r="L17" s="339"/>
      <c r="M17" s="339"/>
      <c r="N17" s="339"/>
      <c r="O17" s="339"/>
      <c r="P17" s="339"/>
      <c r="Q17" s="339"/>
      <c r="R17" s="339"/>
      <c r="S17" s="339"/>
      <c r="T17" s="339"/>
      <c r="U17" s="339"/>
      <c r="V17" s="339"/>
      <c r="W17" s="339"/>
      <c r="X17" s="339"/>
      <c r="Y17" s="339"/>
      <c r="Z17" s="339"/>
      <c r="AA17" s="339"/>
      <c r="AB17" s="339"/>
      <c r="AC17" s="339"/>
      <c r="AD17" s="339"/>
      <c r="AE17" s="339"/>
      <c r="AF17" s="339"/>
      <c r="AG17" s="339"/>
      <c r="AH17" s="339"/>
      <c r="AI17" s="339"/>
      <c r="AJ17" s="339"/>
      <c r="AK17" s="339"/>
      <c r="AL17" s="339"/>
      <c r="AM17" s="339"/>
      <c r="AN17" s="339"/>
      <c r="AO17" s="339"/>
      <c r="AP17" s="339"/>
      <c r="AQ17" s="339"/>
      <c r="AR17" s="339"/>
      <c r="AS17" s="339"/>
      <c r="AT17" s="339"/>
      <c r="AU17" s="339"/>
      <c r="AV17" s="339"/>
      <c r="AW17" s="86">
        <v>2.4</v>
      </c>
      <c r="AX17" s="87">
        <v>2.2999999999999998</v>
      </c>
      <c r="AY17" s="87">
        <v>2.6</v>
      </c>
      <c r="AZ17" s="87">
        <v>3</v>
      </c>
      <c r="BA17" s="86">
        <v>3.4</v>
      </c>
      <c r="BB17" s="86">
        <v>4.4000000000000004</v>
      </c>
      <c r="BC17" s="1318">
        <v>4.7</v>
      </c>
      <c r="BD17" s="87">
        <v>3.7</v>
      </c>
      <c r="BE17" s="87">
        <v>3.2</v>
      </c>
      <c r="BF17" s="87">
        <v>2.2000000000000002</v>
      </c>
      <c r="BG17" s="87">
        <v>2.1</v>
      </c>
      <c r="BH17" s="1318">
        <v>2.1</v>
      </c>
      <c r="BI17" s="1318">
        <v>1.9</v>
      </c>
      <c r="BJ17" s="1318">
        <v>1.9</v>
      </c>
      <c r="BK17" s="1318">
        <v>1.9</v>
      </c>
      <c r="BL17" s="1318">
        <v>1.9</v>
      </c>
      <c r="BM17" s="1318">
        <v>2.0792267610000001</v>
      </c>
      <c r="BN17" s="88">
        <v>2.2000000000000002</v>
      </c>
      <c r="BO17" s="83"/>
    </row>
    <row r="18" spans="2:69" ht="19.5" customHeight="1">
      <c r="B18" s="74"/>
      <c r="C18" s="1875" t="s">
        <v>31</v>
      </c>
      <c r="D18" s="1875"/>
      <c r="E18" s="1876"/>
      <c r="F18" s="1512"/>
      <c r="H18" s="1" t="s">
        <v>208</v>
      </c>
      <c r="I18" s="90">
        <v>126.7</v>
      </c>
      <c r="J18" s="90">
        <v>120.3</v>
      </c>
      <c r="K18" s="83">
        <v>116.4</v>
      </c>
      <c r="L18" s="83">
        <v>112.4</v>
      </c>
      <c r="M18" s="83">
        <v>108.1</v>
      </c>
      <c r="N18" s="83">
        <v>105.2</v>
      </c>
      <c r="O18" s="83">
        <v>104.2</v>
      </c>
      <c r="P18" s="83">
        <v>110</v>
      </c>
      <c r="Q18" s="83">
        <v>107.8</v>
      </c>
      <c r="R18" s="83">
        <v>106</v>
      </c>
      <c r="S18" s="83">
        <v>105</v>
      </c>
      <c r="T18" s="83">
        <v>118</v>
      </c>
      <c r="U18" s="83">
        <v>112.5</v>
      </c>
      <c r="V18" s="83">
        <v>109.6</v>
      </c>
      <c r="W18" s="83">
        <v>106</v>
      </c>
      <c r="X18" s="83">
        <v>119.2</v>
      </c>
      <c r="Y18" s="83">
        <v>114.3</v>
      </c>
      <c r="Z18" s="83">
        <v>109.9</v>
      </c>
      <c r="AA18" s="83">
        <v>108.8</v>
      </c>
      <c r="AB18" s="83">
        <v>116.2</v>
      </c>
      <c r="AC18" s="84">
        <v>112.9</v>
      </c>
      <c r="AD18" s="83">
        <v>109.4</v>
      </c>
      <c r="AE18" s="84">
        <v>110.5</v>
      </c>
      <c r="AF18" s="84">
        <v>113.7</v>
      </c>
      <c r="AG18" s="84">
        <v>110.1</v>
      </c>
      <c r="AH18" s="84">
        <v>111.1</v>
      </c>
      <c r="AI18" s="84">
        <v>109.8</v>
      </c>
      <c r="AJ18" s="83">
        <v>130.9</v>
      </c>
      <c r="AK18" s="83">
        <v>164.8</v>
      </c>
      <c r="AL18" s="85">
        <v>152.9</v>
      </c>
      <c r="AM18" s="85">
        <v>142.6</v>
      </c>
      <c r="AN18" s="87">
        <v>147.19999999999999</v>
      </c>
      <c r="AO18" s="86">
        <v>143.69999999999999</v>
      </c>
      <c r="AP18" s="87">
        <v>145.30000000000001</v>
      </c>
      <c r="AQ18" s="87">
        <v>162.80000000000001</v>
      </c>
      <c r="AR18" s="87">
        <v>163.9</v>
      </c>
      <c r="AS18" s="86">
        <v>158</v>
      </c>
      <c r="AT18" s="86">
        <v>150.19999999999999</v>
      </c>
      <c r="AU18" s="86">
        <v>159.4</v>
      </c>
      <c r="AV18" s="86">
        <v>169.3</v>
      </c>
      <c r="AW18" s="86">
        <v>163.5</v>
      </c>
      <c r="AX18" s="87">
        <v>158.80000000000001</v>
      </c>
      <c r="AY18" s="87">
        <v>158</v>
      </c>
      <c r="AZ18" s="87">
        <v>160.6</v>
      </c>
      <c r="BA18" s="86">
        <v>158.19999999999999</v>
      </c>
      <c r="BB18" s="86">
        <v>163.80000000000001</v>
      </c>
      <c r="BC18" s="1318">
        <v>157.6</v>
      </c>
      <c r="BD18" s="87">
        <v>156.9</v>
      </c>
      <c r="BE18" s="87">
        <v>153.19999999999999</v>
      </c>
      <c r="BF18" s="87">
        <v>148.9</v>
      </c>
      <c r="BG18" s="87">
        <v>145</v>
      </c>
      <c r="BH18" s="1318">
        <v>158.30000000000001</v>
      </c>
      <c r="BI18" s="1318">
        <v>154.69999999999999</v>
      </c>
      <c r="BJ18" s="1318">
        <v>148.5</v>
      </c>
      <c r="BK18" s="1318">
        <v>150.9</v>
      </c>
      <c r="BL18" s="1318">
        <v>156.6</v>
      </c>
      <c r="BM18" s="1318">
        <v>150.23699999999999</v>
      </c>
      <c r="BN18" s="88">
        <v>151.4</v>
      </c>
      <c r="BO18" s="83"/>
    </row>
    <row r="19" spans="2:69" ht="19.5" customHeight="1">
      <c r="B19" s="74"/>
      <c r="C19" s="1514"/>
      <c r="D19" s="75"/>
      <c r="E19" s="76"/>
      <c r="F19" s="75"/>
      <c r="H19" s="207" t="s">
        <v>209</v>
      </c>
      <c r="I19" s="90">
        <v>48.7</v>
      </c>
      <c r="J19" s="90">
        <v>55</v>
      </c>
      <c r="K19" s="83">
        <v>56.6</v>
      </c>
      <c r="L19" s="83">
        <v>56.5</v>
      </c>
      <c r="M19" s="83">
        <v>52.1</v>
      </c>
      <c r="N19" s="83">
        <v>49.8</v>
      </c>
      <c r="O19" s="83">
        <v>47</v>
      </c>
      <c r="P19" s="83">
        <v>49</v>
      </c>
      <c r="Q19" s="83">
        <v>44.2</v>
      </c>
      <c r="R19" s="83">
        <v>39.5</v>
      </c>
      <c r="S19" s="83">
        <v>36.700000000000003</v>
      </c>
      <c r="T19" s="83">
        <v>53.5</v>
      </c>
      <c r="U19" s="83">
        <v>48.8</v>
      </c>
      <c r="V19" s="83">
        <v>45.1</v>
      </c>
      <c r="W19" s="83">
        <v>43.5</v>
      </c>
      <c r="X19" s="83">
        <v>49.3</v>
      </c>
      <c r="Y19" s="83">
        <v>45.9</v>
      </c>
      <c r="Z19" s="83">
        <v>45.7</v>
      </c>
      <c r="AA19" s="83">
        <v>46.4</v>
      </c>
      <c r="AB19" s="83">
        <v>60</v>
      </c>
      <c r="AC19" s="84">
        <v>57.2</v>
      </c>
      <c r="AD19" s="83">
        <v>65.3</v>
      </c>
      <c r="AE19" s="84">
        <v>71.099999999999994</v>
      </c>
      <c r="AF19" s="84">
        <v>72.900000000000006</v>
      </c>
      <c r="AG19" s="84">
        <v>78.7</v>
      </c>
      <c r="AH19" s="84">
        <v>79.599999999999994</v>
      </c>
      <c r="AI19" s="84">
        <v>75.900000000000006</v>
      </c>
      <c r="AJ19" s="83">
        <v>85.2</v>
      </c>
      <c r="AK19" s="83">
        <v>93.8</v>
      </c>
      <c r="AL19" s="85">
        <v>92.5</v>
      </c>
      <c r="AM19" s="85">
        <v>85.6</v>
      </c>
      <c r="AN19" s="87">
        <v>188.8</v>
      </c>
      <c r="AO19" s="86">
        <v>176.4</v>
      </c>
      <c r="AP19" s="87">
        <v>166.1</v>
      </c>
      <c r="AQ19" s="87">
        <v>225.5</v>
      </c>
      <c r="AR19" s="87">
        <v>238.9</v>
      </c>
      <c r="AS19" s="86">
        <v>234.2</v>
      </c>
      <c r="AT19" s="86">
        <v>220.9</v>
      </c>
      <c r="AU19" s="86">
        <v>210.9</v>
      </c>
      <c r="AV19" s="86">
        <v>220.2</v>
      </c>
      <c r="AW19" s="86">
        <v>208.8</v>
      </c>
      <c r="AX19" s="87">
        <v>212.8</v>
      </c>
      <c r="AY19" s="87">
        <v>204.8</v>
      </c>
      <c r="AZ19" s="87">
        <v>198.9</v>
      </c>
      <c r="BA19" s="86">
        <v>193.1</v>
      </c>
      <c r="BB19" s="86">
        <v>184.9</v>
      </c>
      <c r="BC19" s="1318">
        <v>190.6</v>
      </c>
      <c r="BD19" s="87">
        <v>174.9</v>
      </c>
      <c r="BE19" s="87">
        <v>168.9</v>
      </c>
      <c r="BF19" s="87">
        <v>160.80000000000001</v>
      </c>
      <c r="BG19" s="87">
        <v>157.19999999999999</v>
      </c>
      <c r="BH19" s="1318">
        <v>158.80000000000001</v>
      </c>
      <c r="BI19" s="1318">
        <v>149.6</v>
      </c>
      <c r="BJ19" s="1318">
        <v>139.5</v>
      </c>
      <c r="BK19" s="1318">
        <v>133.6</v>
      </c>
      <c r="BL19" s="1318">
        <v>137.80000000000001</v>
      </c>
      <c r="BM19" s="1318">
        <v>137.74299999999999</v>
      </c>
      <c r="BN19" s="88">
        <v>134</v>
      </c>
      <c r="BO19" s="83"/>
    </row>
    <row r="20" spans="2:69" ht="19.5" customHeight="1">
      <c r="B20" s="74"/>
      <c r="C20" s="1875" t="s">
        <v>17</v>
      </c>
      <c r="D20" s="1875"/>
      <c r="E20" s="1876"/>
      <c r="F20" s="1512"/>
      <c r="H20" s="207" t="s">
        <v>210</v>
      </c>
      <c r="I20" s="90">
        <v>0</v>
      </c>
      <c r="J20" s="90">
        <v>0</v>
      </c>
      <c r="K20" s="83">
        <v>0</v>
      </c>
      <c r="L20" s="83">
        <v>0</v>
      </c>
      <c r="M20" s="83">
        <v>0</v>
      </c>
      <c r="N20" s="83">
        <v>0</v>
      </c>
      <c r="O20" s="83">
        <v>0</v>
      </c>
      <c r="P20" s="83">
        <v>0</v>
      </c>
      <c r="Q20" s="83">
        <v>0</v>
      </c>
      <c r="R20" s="83">
        <v>0</v>
      </c>
      <c r="S20" s="83">
        <v>0</v>
      </c>
      <c r="T20" s="83">
        <v>0.5</v>
      </c>
      <c r="U20" s="83">
        <v>0.2</v>
      </c>
      <c r="V20" s="83">
        <v>0.2</v>
      </c>
      <c r="W20" s="83">
        <v>0</v>
      </c>
      <c r="X20" s="83">
        <v>0</v>
      </c>
      <c r="Y20" s="83">
        <v>0</v>
      </c>
      <c r="Z20" s="83">
        <v>0.7</v>
      </c>
      <c r="AA20" s="83">
        <v>0.1</v>
      </c>
      <c r="AB20" s="83">
        <v>0</v>
      </c>
      <c r="AC20" s="84">
        <v>0.1</v>
      </c>
      <c r="AD20" s="83">
        <v>0.5</v>
      </c>
      <c r="AE20" s="84">
        <v>0.5</v>
      </c>
      <c r="AF20" s="84">
        <v>0</v>
      </c>
      <c r="AG20" s="84">
        <v>0</v>
      </c>
      <c r="AH20" s="84">
        <v>0</v>
      </c>
      <c r="AI20" s="84">
        <v>0</v>
      </c>
      <c r="AJ20" s="83">
        <v>0</v>
      </c>
      <c r="AK20" s="83">
        <v>0</v>
      </c>
      <c r="AL20" s="85">
        <v>0</v>
      </c>
      <c r="AM20" s="85">
        <v>4.4000000000000004</v>
      </c>
      <c r="AN20" s="87">
        <v>0</v>
      </c>
      <c r="AO20" s="86">
        <v>0</v>
      </c>
      <c r="AP20" s="87">
        <v>0</v>
      </c>
      <c r="AQ20" s="87">
        <v>0</v>
      </c>
      <c r="AR20" s="87">
        <v>0</v>
      </c>
      <c r="AS20" s="86">
        <v>0</v>
      </c>
      <c r="AT20" s="86">
        <v>0.1</v>
      </c>
      <c r="AU20" s="86">
        <v>0.1</v>
      </c>
      <c r="AV20" s="86">
        <v>0</v>
      </c>
      <c r="AW20" s="86">
        <v>0</v>
      </c>
      <c r="AX20" s="87">
        <v>0.3</v>
      </c>
      <c r="AY20" s="87">
        <v>0.3</v>
      </c>
      <c r="AZ20" s="87">
        <v>0.2</v>
      </c>
      <c r="BA20" s="86">
        <v>0</v>
      </c>
      <c r="BB20" s="86">
        <v>1.2</v>
      </c>
      <c r="BC20" s="1318">
        <v>1.6</v>
      </c>
      <c r="BD20" s="87">
        <v>0</v>
      </c>
      <c r="BE20" s="87">
        <v>0.1</v>
      </c>
      <c r="BF20" s="87">
        <v>0.1</v>
      </c>
      <c r="BG20" s="87">
        <v>0.2</v>
      </c>
      <c r="BH20" s="1318">
        <v>0</v>
      </c>
      <c r="BI20" s="1318">
        <v>0</v>
      </c>
      <c r="BJ20" s="1318">
        <v>0</v>
      </c>
      <c r="BK20" s="1318">
        <v>0</v>
      </c>
      <c r="BL20" s="1318">
        <v>0</v>
      </c>
      <c r="BM20" s="1318">
        <v>0</v>
      </c>
      <c r="BN20" s="88">
        <v>0.2</v>
      </c>
      <c r="BO20" s="83"/>
    </row>
    <row r="21" spans="2:69" ht="19.5" customHeight="1">
      <c r="B21" s="74"/>
      <c r="C21" s="206"/>
      <c r="D21" s="1903" t="s">
        <v>579</v>
      </c>
      <c r="E21" s="1904"/>
      <c r="F21" s="1516"/>
      <c r="H21" s="207" t="s">
        <v>211</v>
      </c>
      <c r="I21" s="90">
        <v>67.2</v>
      </c>
      <c r="J21" s="90">
        <v>66.099999999999994</v>
      </c>
      <c r="K21" s="83">
        <v>69.2</v>
      </c>
      <c r="L21" s="83">
        <v>65.3</v>
      </c>
      <c r="M21" s="83">
        <v>72.599999999999994</v>
      </c>
      <c r="N21" s="83">
        <v>70.599999999999994</v>
      </c>
      <c r="O21" s="83">
        <v>67.400000000000006</v>
      </c>
      <c r="P21" s="83">
        <v>81.8</v>
      </c>
      <c r="Q21" s="83">
        <v>76.8</v>
      </c>
      <c r="R21" s="83">
        <v>79.2</v>
      </c>
      <c r="S21" s="83">
        <v>82.9</v>
      </c>
      <c r="T21" s="83">
        <v>86.2</v>
      </c>
      <c r="U21" s="83">
        <v>79.900000000000006</v>
      </c>
      <c r="V21" s="83">
        <v>73</v>
      </c>
      <c r="W21" s="83">
        <v>68.5</v>
      </c>
      <c r="X21" s="83">
        <v>69</v>
      </c>
      <c r="Y21" s="83">
        <v>73.3</v>
      </c>
      <c r="Z21" s="83">
        <v>72.3</v>
      </c>
      <c r="AA21" s="83">
        <v>74.099999999999994</v>
      </c>
      <c r="AB21" s="83">
        <v>68</v>
      </c>
      <c r="AC21" s="84">
        <v>68.599999999999994</v>
      </c>
      <c r="AD21" s="83">
        <v>71</v>
      </c>
      <c r="AE21" s="84">
        <v>75.099999999999994</v>
      </c>
      <c r="AF21" s="84">
        <v>91.2</v>
      </c>
      <c r="AG21" s="84">
        <v>130.1</v>
      </c>
      <c r="AH21" s="84">
        <v>126.7</v>
      </c>
      <c r="AI21" s="84">
        <v>119.7</v>
      </c>
      <c r="AJ21" s="83">
        <v>107.8</v>
      </c>
      <c r="AK21" s="83">
        <v>109.6</v>
      </c>
      <c r="AL21" s="85">
        <v>114.7</v>
      </c>
      <c r="AM21" s="85">
        <v>120.9</v>
      </c>
      <c r="AN21" s="87">
        <v>119</v>
      </c>
      <c r="AO21" s="86">
        <v>117.1</v>
      </c>
      <c r="AP21" s="87">
        <v>133.30000000000001</v>
      </c>
      <c r="AQ21" s="87">
        <v>143</v>
      </c>
      <c r="AR21" s="87">
        <v>147.5</v>
      </c>
      <c r="AS21" s="86">
        <v>141.1</v>
      </c>
      <c r="AT21" s="86">
        <v>145.5</v>
      </c>
      <c r="AU21" s="86">
        <v>140.19999999999999</v>
      </c>
      <c r="AV21" s="86">
        <v>151.30000000000001</v>
      </c>
      <c r="AW21" s="86">
        <v>137.69999999999999</v>
      </c>
      <c r="AX21" s="87">
        <v>136</v>
      </c>
      <c r="AY21" s="87">
        <v>145</v>
      </c>
      <c r="AZ21" s="87">
        <v>153.69999999999999</v>
      </c>
      <c r="BA21" s="86">
        <v>139.19999999999999</v>
      </c>
      <c r="BB21" s="86">
        <v>159.5</v>
      </c>
      <c r="BC21" s="1318">
        <v>159.6</v>
      </c>
      <c r="BD21" s="87">
        <v>169.2</v>
      </c>
      <c r="BE21" s="87">
        <v>157.5</v>
      </c>
      <c r="BF21" s="87">
        <v>164</v>
      </c>
      <c r="BG21" s="87">
        <v>169.1</v>
      </c>
      <c r="BH21" s="1318">
        <v>170.2</v>
      </c>
      <c r="BI21" s="1318">
        <v>164.4</v>
      </c>
      <c r="BJ21" s="1318">
        <v>181</v>
      </c>
      <c r="BK21" s="1318">
        <v>169.4</v>
      </c>
      <c r="BL21" s="1318">
        <v>160.80000000000001</v>
      </c>
      <c r="BM21" s="1318">
        <v>124.297</v>
      </c>
      <c r="BN21" s="88">
        <v>163.30000000000001</v>
      </c>
      <c r="BO21" s="83"/>
    </row>
    <row r="22" spans="2:69" ht="19.5" customHeight="1">
      <c r="B22" s="74"/>
      <c r="C22" s="206"/>
      <c r="D22" s="1884" t="s">
        <v>10</v>
      </c>
      <c r="E22" s="1884"/>
      <c r="F22" s="1884"/>
      <c r="H22" s="207" t="s">
        <v>212</v>
      </c>
      <c r="I22" s="362">
        <v>384.9</v>
      </c>
      <c r="J22" s="362">
        <v>419.4</v>
      </c>
      <c r="K22" s="128">
        <v>456.2</v>
      </c>
      <c r="L22" s="128">
        <v>727.2</v>
      </c>
      <c r="M22" s="128">
        <v>528.29999999999995</v>
      </c>
      <c r="N22" s="128">
        <v>628</v>
      </c>
      <c r="O22" s="128">
        <v>650.20000000000005</v>
      </c>
      <c r="P22" s="128">
        <v>799.9</v>
      </c>
      <c r="Q22" s="128">
        <v>629.70000000000005</v>
      </c>
      <c r="R22" s="128">
        <v>672.1</v>
      </c>
      <c r="S22" s="128">
        <v>621.29999999999995</v>
      </c>
      <c r="T22" s="128">
        <v>635.20000000000005</v>
      </c>
      <c r="U22" s="128">
        <v>565.4</v>
      </c>
      <c r="V22" s="128">
        <v>609.20000000000005</v>
      </c>
      <c r="W22" s="128">
        <v>702.4</v>
      </c>
      <c r="X22" s="128">
        <v>576.70000000000005</v>
      </c>
      <c r="Y22" s="128">
        <v>562.20000000000005</v>
      </c>
      <c r="Z22" s="128">
        <v>579.20000000000005</v>
      </c>
      <c r="AA22" s="128">
        <v>679</v>
      </c>
      <c r="AB22" s="128">
        <v>569</v>
      </c>
      <c r="AC22" s="129">
        <v>465.1</v>
      </c>
      <c r="AD22" s="128">
        <v>454.1</v>
      </c>
      <c r="AE22" s="129">
        <v>441.2</v>
      </c>
      <c r="AF22" s="129">
        <v>417.8</v>
      </c>
      <c r="AG22" s="129">
        <v>428.1</v>
      </c>
      <c r="AH22" s="129">
        <v>374.6</v>
      </c>
      <c r="AI22" s="129">
        <v>390.30000000000291</v>
      </c>
      <c r="AJ22" s="128">
        <v>448.70000000000073</v>
      </c>
      <c r="AK22" s="128">
        <v>388.10000000000218</v>
      </c>
      <c r="AL22" s="130">
        <v>370</v>
      </c>
      <c r="AM22" s="130">
        <v>421.8</v>
      </c>
      <c r="AN22" s="132">
        <v>411.7</v>
      </c>
      <c r="AO22" s="131">
        <v>380.4</v>
      </c>
      <c r="AP22" s="132">
        <v>1574.5</v>
      </c>
      <c r="AQ22" s="132">
        <v>515.70000000000073</v>
      </c>
      <c r="AR22" s="132">
        <v>350.2</v>
      </c>
      <c r="AS22" s="131">
        <v>517.70000000000005</v>
      </c>
      <c r="AT22" s="131">
        <v>334.5</v>
      </c>
      <c r="AU22" s="131">
        <v>1565.2</v>
      </c>
      <c r="AV22" s="131">
        <v>596.4</v>
      </c>
      <c r="AW22" s="131">
        <v>457.9</v>
      </c>
      <c r="AX22" s="132">
        <v>374.7</v>
      </c>
      <c r="AY22" s="132">
        <v>411.8</v>
      </c>
      <c r="AZ22" s="132">
        <v>409.6</v>
      </c>
      <c r="BA22" s="131">
        <v>422.8</v>
      </c>
      <c r="BB22" s="131">
        <v>435.6</v>
      </c>
      <c r="BC22" s="1409">
        <v>475</v>
      </c>
      <c r="BD22" s="132">
        <v>434.7</v>
      </c>
      <c r="BE22" s="132">
        <v>453.39999999999418</v>
      </c>
      <c r="BF22" s="132">
        <v>468.60000000000218</v>
      </c>
      <c r="BG22" s="132">
        <v>494.70000000000073</v>
      </c>
      <c r="BH22" s="1409">
        <v>545.50000000000364</v>
      </c>
      <c r="BI22" s="1409">
        <v>512.29999999999927</v>
      </c>
      <c r="BJ22" s="1409">
        <v>498</v>
      </c>
      <c r="BK22" s="1409">
        <v>1262.7999999999956</v>
      </c>
      <c r="BL22" s="1409">
        <v>542</v>
      </c>
      <c r="BM22" s="1409">
        <v>606.23377323900002</v>
      </c>
      <c r="BN22" s="133">
        <v>887.49999999999636</v>
      </c>
      <c r="BO22" s="83"/>
    </row>
    <row r="23" spans="2:69" ht="19.5" customHeight="1">
      <c r="B23" s="74"/>
      <c r="C23" s="206"/>
      <c r="D23" s="1903" t="s">
        <v>24</v>
      </c>
      <c r="E23" s="1904"/>
      <c r="F23" s="1516"/>
      <c r="H23" s="229" t="s">
        <v>213</v>
      </c>
      <c r="I23" s="248">
        <v>9954.2000000000007</v>
      </c>
      <c r="J23" s="198">
        <v>10334.700000000001</v>
      </c>
      <c r="K23" s="198">
        <v>9963.6</v>
      </c>
      <c r="L23" s="198">
        <v>10966.6</v>
      </c>
      <c r="M23" s="198">
        <v>10620.6</v>
      </c>
      <c r="N23" s="198">
        <v>11116.2</v>
      </c>
      <c r="O23" s="198">
        <v>12010.5</v>
      </c>
      <c r="P23" s="198">
        <v>12385.1</v>
      </c>
      <c r="Q23" s="198">
        <v>12042.5</v>
      </c>
      <c r="R23" s="198">
        <v>11575.9</v>
      </c>
      <c r="S23" s="198">
        <v>11835</v>
      </c>
      <c r="T23" s="198">
        <v>12406.3</v>
      </c>
      <c r="U23" s="198">
        <v>12148.1</v>
      </c>
      <c r="V23" s="198">
        <v>12069.8</v>
      </c>
      <c r="W23" s="198">
        <v>12538.2</v>
      </c>
      <c r="X23" s="198">
        <v>12307.8</v>
      </c>
      <c r="Y23" s="198">
        <v>11857.7</v>
      </c>
      <c r="Z23" s="198">
        <v>11700.7</v>
      </c>
      <c r="AA23" s="198">
        <v>12214</v>
      </c>
      <c r="AB23" s="198">
        <v>11807</v>
      </c>
      <c r="AC23" s="199">
        <v>12592.2</v>
      </c>
      <c r="AD23" s="198">
        <v>12751.3</v>
      </c>
      <c r="AE23" s="199">
        <v>13391.3</v>
      </c>
      <c r="AF23" s="199">
        <v>13616.5</v>
      </c>
      <c r="AG23" s="199">
        <v>14076.4</v>
      </c>
      <c r="AH23" s="199">
        <v>14639.4</v>
      </c>
      <c r="AI23" s="199">
        <v>16405</v>
      </c>
      <c r="AJ23" s="198">
        <v>16570.3</v>
      </c>
      <c r="AK23" s="198">
        <v>16381.2</v>
      </c>
      <c r="AL23" s="698">
        <v>16821.400000000001</v>
      </c>
      <c r="AM23" s="698">
        <v>18516.5</v>
      </c>
      <c r="AN23" s="332">
        <v>18925.2</v>
      </c>
      <c r="AO23" s="331">
        <v>18432.8</v>
      </c>
      <c r="AP23" s="332">
        <v>19760.5</v>
      </c>
      <c r="AQ23" s="332">
        <v>20090.400000000001</v>
      </c>
      <c r="AR23" s="332">
        <v>19790</v>
      </c>
      <c r="AS23" s="331">
        <v>20848</v>
      </c>
      <c r="AT23" s="331">
        <v>21465.200000000001</v>
      </c>
      <c r="AU23" s="332">
        <v>22512.7</v>
      </c>
      <c r="AV23" s="332">
        <v>22793.9</v>
      </c>
      <c r="AW23" s="331">
        <v>22797.3</v>
      </c>
      <c r="AX23" s="332">
        <v>23851.1</v>
      </c>
      <c r="AY23" s="332">
        <v>25433.5</v>
      </c>
      <c r="AZ23" s="332">
        <v>24998.2</v>
      </c>
      <c r="BA23" s="331">
        <v>24214.400000000001</v>
      </c>
      <c r="BB23" s="331">
        <v>24552.7</v>
      </c>
      <c r="BC23" s="1333">
        <v>24946.5</v>
      </c>
      <c r="BD23" s="332">
        <v>24545.8</v>
      </c>
      <c r="BE23" s="332">
        <v>24755.7</v>
      </c>
      <c r="BF23" s="332">
        <v>24537.5</v>
      </c>
      <c r="BG23" s="332">
        <v>25850.799999999999</v>
      </c>
      <c r="BH23" s="1333">
        <v>25236.799999999999</v>
      </c>
      <c r="BI23" s="1333">
        <v>24424.7</v>
      </c>
      <c r="BJ23" s="1333">
        <v>23912.2</v>
      </c>
      <c r="BK23" s="1333">
        <v>24922.9</v>
      </c>
      <c r="BL23" s="1333">
        <v>24597.9</v>
      </c>
      <c r="BM23" s="1333">
        <v>24864.9</v>
      </c>
      <c r="BN23" s="334">
        <v>25584.9</v>
      </c>
      <c r="BO23" s="83"/>
    </row>
    <row r="24" spans="2:69" ht="19.5" customHeight="1">
      <c r="B24" s="71"/>
      <c r="C24" s="206"/>
      <c r="D24" s="1903" t="s">
        <v>22</v>
      </c>
      <c r="E24" s="1904"/>
      <c r="F24" s="1516"/>
      <c r="H24" s="207" t="s">
        <v>214</v>
      </c>
      <c r="I24" s="90">
        <v>0</v>
      </c>
      <c r="J24" s="83">
        <v>0</v>
      </c>
      <c r="K24" s="83">
        <v>0</v>
      </c>
      <c r="L24" s="83">
        <v>0</v>
      </c>
      <c r="M24" s="83">
        <v>0</v>
      </c>
      <c r="N24" s="83">
        <v>0</v>
      </c>
      <c r="O24" s="83">
        <v>0</v>
      </c>
      <c r="P24" s="83">
        <v>0</v>
      </c>
      <c r="Q24" s="83">
        <v>0</v>
      </c>
      <c r="R24" s="83">
        <v>0</v>
      </c>
      <c r="S24" s="83">
        <v>0</v>
      </c>
      <c r="T24" s="83">
        <v>0</v>
      </c>
      <c r="U24" s="83">
        <v>0</v>
      </c>
      <c r="V24" s="83">
        <v>0</v>
      </c>
      <c r="W24" s="83">
        <v>0</v>
      </c>
      <c r="X24" s="83">
        <v>0</v>
      </c>
      <c r="Y24" s="83">
        <v>0</v>
      </c>
      <c r="Z24" s="83">
        <v>0</v>
      </c>
      <c r="AA24" s="83">
        <v>0</v>
      </c>
      <c r="AB24" s="83">
        <v>0</v>
      </c>
      <c r="AC24" s="84">
        <v>0</v>
      </c>
      <c r="AD24" s="83">
        <v>0</v>
      </c>
      <c r="AE24" s="84">
        <v>0</v>
      </c>
      <c r="AF24" s="84">
        <v>0</v>
      </c>
      <c r="AG24" s="84">
        <v>0</v>
      </c>
      <c r="AH24" s="84">
        <v>0</v>
      </c>
      <c r="AI24" s="84">
        <v>0</v>
      </c>
      <c r="AJ24" s="83">
        <v>0</v>
      </c>
      <c r="AK24" s="83">
        <v>0</v>
      </c>
      <c r="AL24" s="85">
        <v>0</v>
      </c>
      <c r="AM24" s="85">
        <v>0</v>
      </c>
      <c r="AN24" s="87">
        <v>0</v>
      </c>
      <c r="AO24" s="86">
        <v>0</v>
      </c>
      <c r="AP24" s="87">
        <v>0</v>
      </c>
      <c r="AQ24" s="87">
        <v>0</v>
      </c>
      <c r="AR24" s="87">
        <v>0</v>
      </c>
      <c r="AS24" s="86">
        <v>0</v>
      </c>
      <c r="AT24" s="86">
        <v>0</v>
      </c>
      <c r="AU24" s="86">
        <v>0</v>
      </c>
      <c r="AV24" s="86">
        <v>0</v>
      </c>
      <c r="AW24" s="86">
        <v>0</v>
      </c>
      <c r="AX24" s="87">
        <v>0</v>
      </c>
      <c r="AY24" s="87">
        <v>0</v>
      </c>
      <c r="AZ24" s="87">
        <v>0</v>
      </c>
      <c r="BA24" s="86">
        <v>0</v>
      </c>
      <c r="BB24" s="86">
        <v>0</v>
      </c>
      <c r="BC24" s="1318">
        <v>0</v>
      </c>
      <c r="BD24" s="87">
        <v>0</v>
      </c>
      <c r="BE24" s="87">
        <v>0</v>
      </c>
      <c r="BF24" s="87">
        <v>0</v>
      </c>
      <c r="BG24" s="87">
        <v>0</v>
      </c>
      <c r="BH24" s="1318">
        <v>0</v>
      </c>
      <c r="BI24" s="1318">
        <v>0</v>
      </c>
      <c r="BJ24" s="1318">
        <v>0</v>
      </c>
      <c r="BK24" s="1318">
        <v>0</v>
      </c>
      <c r="BL24" s="1318">
        <v>0</v>
      </c>
      <c r="BM24" s="1318">
        <v>0</v>
      </c>
      <c r="BN24" s="88">
        <v>0</v>
      </c>
      <c r="BO24" s="83"/>
    </row>
    <row r="25" spans="2:69" ht="19.5" customHeight="1">
      <c r="B25" s="71"/>
      <c r="C25" s="206"/>
      <c r="D25" s="1903" t="s">
        <v>28</v>
      </c>
      <c r="E25" s="1904"/>
      <c r="F25" s="1516"/>
      <c r="H25" s="207" t="s">
        <v>215</v>
      </c>
      <c r="I25" s="90">
        <v>0</v>
      </c>
      <c r="J25" s="83">
        <v>0</v>
      </c>
      <c r="K25" s="83">
        <v>0</v>
      </c>
      <c r="L25" s="83">
        <v>0</v>
      </c>
      <c r="M25" s="83">
        <v>0</v>
      </c>
      <c r="N25" s="83">
        <v>0</v>
      </c>
      <c r="O25" s="83">
        <v>0</v>
      </c>
      <c r="P25" s="83">
        <v>0</v>
      </c>
      <c r="Q25" s="83">
        <v>0</v>
      </c>
      <c r="R25" s="83">
        <v>0</v>
      </c>
      <c r="S25" s="83">
        <v>0</v>
      </c>
      <c r="T25" s="83">
        <v>0</v>
      </c>
      <c r="U25" s="83">
        <v>0</v>
      </c>
      <c r="V25" s="83">
        <v>0</v>
      </c>
      <c r="W25" s="83">
        <v>0</v>
      </c>
      <c r="X25" s="83">
        <v>0</v>
      </c>
      <c r="Y25" s="83">
        <v>0</v>
      </c>
      <c r="Z25" s="83">
        <v>0</v>
      </c>
      <c r="AA25" s="83">
        <v>0</v>
      </c>
      <c r="AB25" s="83">
        <v>0</v>
      </c>
      <c r="AC25" s="84">
        <v>0</v>
      </c>
      <c r="AD25" s="83">
        <v>0</v>
      </c>
      <c r="AE25" s="84">
        <v>0</v>
      </c>
      <c r="AF25" s="84">
        <v>0</v>
      </c>
      <c r="AG25" s="84">
        <v>0</v>
      </c>
      <c r="AH25" s="84">
        <v>0</v>
      </c>
      <c r="AI25" s="84">
        <v>0.3</v>
      </c>
      <c r="AJ25" s="83">
        <v>0</v>
      </c>
      <c r="AK25" s="83">
        <v>0</v>
      </c>
      <c r="AL25" s="85">
        <v>0</v>
      </c>
      <c r="AM25" s="85">
        <v>0</v>
      </c>
      <c r="AN25" s="87">
        <v>0</v>
      </c>
      <c r="AO25" s="86">
        <v>0</v>
      </c>
      <c r="AP25" s="87">
        <v>0</v>
      </c>
      <c r="AQ25" s="87">
        <v>0</v>
      </c>
      <c r="AR25" s="87">
        <v>0</v>
      </c>
      <c r="AS25" s="86">
        <v>0</v>
      </c>
      <c r="AT25" s="86">
        <v>0</v>
      </c>
      <c r="AU25" s="86">
        <v>0</v>
      </c>
      <c r="AV25" s="86">
        <v>0</v>
      </c>
      <c r="AW25" s="86">
        <v>0</v>
      </c>
      <c r="AX25" s="87">
        <v>0</v>
      </c>
      <c r="AY25" s="87">
        <v>0</v>
      </c>
      <c r="AZ25" s="87">
        <v>0</v>
      </c>
      <c r="BA25" s="86">
        <v>0</v>
      </c>
      <c r="BB25" s="86">
        <v>0</v>
      </c>
      <c r="BC25" s="1318">
        <v>0</v>
      </c>
      <c r="BD25" s="87">
        <v>0</v>
      </c>
      <c r="BE25" s="87">
        <v>0</v>
      </c>
      <c r="BF25" s="87">
        <v>0</v>
      </c>
      <c r="BG25" s="87">
        <v>0</v>
      </c>
      <c r="BH25" s="1318">
        <v>0</v>
      </c>
      <c r="BI25" s="1318">
        <v>0</v>
      </c>
      <c r="BJ25" s="1318">
        <v>0</v>
      </c>
      <c r="BK25" s="1318">
        <v>0</v>
      </c>
      <c r="BL25" s="1318">
        <v>0</v>
      </c>
      <c r="BM25" s="1318">
        <v>0</v>
      </c>
      <c r="BN25" s="88">
        <v>0</v>
      </c>
      <c r="BO25" s="83"/>
    </row>
    <row r="26" spans="2:69" ht="19.5" customHeight="1">
      <c r="B26" s="245"/>
      <c r="C26" s="1512"/>
      <c r="D26" s="235"/>
      <c r="E26" s="283"/>
      <c r="F26" s="1512"/>
      <c r="H26" s="207" t="s">
        <v>216</v>
      </c>
      <c r="I26" s="90">
        <v>1340</v>
      </c>
      <c r="J26" s="83">
        <v>800</v>
      </c>
      <c r="K26" s="83">
        <v>660</v>
      </c>
      <c r="L26" s="83">
        <v>790</v>
      </c>
      <c r="M26" s="83">
        <v>600.4</v>
      </c>
      <c r="N26" s="83">
        <v>330</v>
      </c>
      <c r="O26" s="83">
        <v>180</v>
      </c>
      <c r="P26" s="83">
        <v>50</v>
      </c>
      <c r="Q26" s="83">
        <v>50</v>
      </c>
      <c r="R26" s="83">
        <v>50</v>
      </c>
      <c r="S26" s="83">
        <v>62.4</v>
      </c>
      <c r="T26" s="83">
        <v>0</v>
      </c>
      <c r="U26" s="83">
        <v>4</v>
      </c>
      <c r="V26" s="83">
        <v>80</v>
      </c>
      <c r="W26" s="83">
        <v>0</v>
      </c>
      <c r="X26" s="83">
        <v>60</v>
      </c>
      <c r="Y26" s="83">
        <v>261.8</v>
      </c>
      <c r="Z26" s="83">
        <v>211.9</v>
      </c>
      <c r="AA26" s="83">
        <v>410</v>
      </c>
      <c r="AB26" s="83">
        <v>750</v>
      </c>
      <c r="AC26" s="84">
        <v>1063.7</v>
      </c>
      <c r="AD26" s="83">
        <v>870</v>
      </c>
      <c r="AE26" s="84">
        <v>800</v>
      </c>
      <c r="AF26" s="84">
        <v>436.8</v>
      </c>
      <c r="AG26" s="84">
        <v>530</v>
      </c>
      <c r="AH26" s="84">
        <v>650</v>
      </c>
      <c r="AI26" s="84">
        <v>603.29999999999995</v>
      </c>
      <c r="AJ26" s="83">
        <v>620.1</v>
      </c>
      <c r="AK26" s="83">
        <v>853.2</v>
      </c>
      <c r="AL26" s="85">
        <v>781.9</v>
      </c>
      <c r="AM26" s="85">
        <v>625.70000000000005</v>
      </c>
      <c r="AN26" s="87">
        <v>1129.2</v>
      </c>
      <c r="AO26" s="86">
        <v>1124.0999999999999</v>
      </c>
      <c r="AP26" s="87">
        <v>1102.5</v>
      </c>
      <c r="AQ26" s="87">
        <v>846.3</v>
      </c>
      <c r="AR26" s="87">
        <v>988.8</v>
      </c>
      <c r="AS26" s="86">
        <v>1954.6</v>
      </c>
      <c r="AT26" s="86">
        <v>2513.4</v>
      </c>
      <c r="AU26" s="86">
        <v>2719.9</v>
      </c>
      <c r="AV26" s="86">
        <v>2789.6</v>
      </c>
      <c r="AW26" s="86">
        <v>3255.3</v>
      </c>
      <c r="AX26" s="87">
        <v>4479</v>
      </c>
      <c r="AY26" s="87">
        <v>5054.6000000000004</v>
      </c>
      <c r="AZ26" s="87">
        <v>4786.1000000000004</v>
      </c>
      <c r="BA26" s="86">
        <v>4730.1000000000004</v>
      </c>
      <c r="BB26" s="86">
        <v>4992.1000000000004</v>
      </c>
      <c r="BC26" s="1318">
        <v>4998.8999999999996</v>
      </c>
      <c r="BD26" s="87">
        <v>5156.2</v>
      </c>
      <c r="BE26" s="87">
        <v>5019.7</v>
      </c>
      <c r="BF26" s="87">
        <v>4623.7</v>
      </c>
      <c r="BG26" s="87">
        <v>4873.8</v>
      </c>
      <c r="BH26" s="1318">
        <v>4177.3999999999996</v>
      </c>
      <c r="BI26" s="1318">
        <v>3681.3</v>
      </c>
      <c r="BJ26" s="1318">
        <v>3823.3</v>
      </c>
      <c r="BK26" s="1318">
        <v>4068.4</v>
      </c>
      <c r="BL26" s="1318">
        <v>4300.8</v>
      </c>
      <c r="BM26" s="1318">
        <v>4661</v>
      </c>
      <c r="BN26" s="88">
        <v>4748.3999999999996</v>
      </c>
      <c r="BO26" s="83"/>
    </row>
    <row r="27" spans="2:69" ht="19.5" customHeight="1">
      <c r="B27" s="245"/>
      <c r="C27" s="1873" t="s">
        <v>8</v>
      </c>
      <c r="D27" s="1873"/>
      <c r="E27" s="1874"/>
      <c r="F27" s="75"/>
      <c r="H27" s="207" t="s">
        <v>217</v>
      </c>
      <c r="I27" s="90">
        <v>7494</v>
      </c>
      <c r="J27" s="83">
        <v>8366.7000000000007</v>
      </c>
      <c r="K27" s="83">
        <v>7854.3</v>
      </c>
      <c r="L27" s="83">
        <v>8283.2000000000007</v>
      </c>
      <c r="M27" s="83">
        <v>8687.4</v>
      </c>
      <c r="N27" s="83">
        <v>9392.7999999999993</v>
      </c>
      <c r="O27" s="83">
        <v>9780.9</v>
      </c>
      <c r="P27" s="83">
        <v>10427.6</v>
      </c>
      <c r="Q27" s="83">
        <v>10077.5</v>
      </c>
      <c r="R27" s="83">
        <v>9641.5</v>
      </c>
      <c r="S27" s="83">
        <v>9738.4</v>
      </c>
      <c r="T27" s="83">
        <v>10210.6</v>
      </c>
      <c r="U27" s="83">
        <v>10152.5</v>
      </c>
      <c r="V27" s="83">
        <v>10015.700000000001</v>
      </c>
      <c r="W27" s="83">
        <v>9915.1</v>
      </c>
      <c r="X27" s="83">
        <v>10404.4</v>
      </c>
      <c r="Y27" s="83">
        <v>9631.1</v>
      </c>
      <c r="Z27" s="83">
        <v>9643.6</v>
      </c>
      <c r="AA27" s="83">
        <v>9498.2000000000007</v>
      </c>
      <c r="AB27" s="83">
        <v>9162.5</v>
      </c>
      <c r="AC27" s="84">
        <v>9105.9</v>
      </c>
      <c r="AD27" s="83">
        <v>10014.799999999999</v>
      </c>
      <c r="AE27" s="84">
        <v>10421.6</v>
      </c>
      <c r="AF27" s="84">
        <v>11081.7</v>
      </c>
      <c r="AG27" s="84">
        <v>11382.3</v>
      </c>
      <c r="AH27" s="84">
        <v>11843.4</v>
      </c>
      <c r="AI27" s="84">
        <v>12622.9</v>
      </c>
      <c r="AJ27" s="83">
        <v>13053.6</v>
      </c>
      <c r="AK27" s="83">
        <v>13167.6</v>
      </c>
      <c r="AL27" s="85">
        <v>13711.2</v>
      </c>
      <c r="AM27" s="85">
        <v>14511</v>
      </c>
      <c r="AN27" s="87">
        <v>14813.5</v>
      </c>
      <c r="AO27" s="86">
        <v>14674.5</v>
      </c>
      <c r="AP27" s="87">
        <v>15549.2</v>
      </c>
      <c r="AQ27" s="87">
        <v>15764.5</v>
      </c>
      <c r="AR27" s="87">
        <v>15874.2</v>
      </c>
      <c r="AS27" s="86">
        <v>15924.8</v>
      </c>
      <c r="AT27" s="86">
        <v>15943.2</v>
      </c>
      <c r="AU27" s="86">
        <v>16166.5</v>
      </c>
      <c r="AV27" s="86">
        <v>16724.2</v>
      </c>
      <c r="AW27" s="86">
        <v>16642.8</v>
      </c>
      <c r="AX27" s="87">
        <v>16333.7</v>
      </c>
      <c r="AY27" s="87">
        <v>17058.5</v>
      </c>
      <c r="AZ27" s="87">
        <v>17337.8</v>
      </c>
      <c r="BA27" s="86">
        <v>16917.099999999999</v>
      </c>
      <c r="BB27" s="86">
        <v>16988.5</v>
      </c>
      <c r="BC27" s="1318">
        <v>16741.5</v>
      </c>
      <c r="BD27" s="87">
        <v>16768.2</v>
      </c>
      <c r="BE27" s="87">
        <v>17320</v>
      </c>
      <c r="BF27" s="87">
        <v>17348.8</v>
      </c>
      <c r="BG27" s="87">
        <v>17090.3</v>
      </c>
      <c r="BH27" s="1318">
        <v>17956.8</v>
      </c>
      <c r="BI27" s="1318">
        <v>17328.400000000001</v>
      </c>
      <c r="BJ27" s="1318">
        <v>16470.8</v>
      </c>
      <c r="BK27" s="1318">
        <v>16639.099999999999</v>
      </c>
      <c r="BL27" s="1318">
        <v>17470.3</v>
      </c>
      <c r="BM27" s="1318">
        <v>17025.400000000001</v>
      </c>
      <c r="BN27" s="88">
        <v>17247.3</v>
      </c>
      <c r="BO27" s="83"/>
    </row>
    <row r="28" spans="2:69" ht="19.5" customHeight="1">
      <c r="B28" s="245"/>
      <c r="C28" s="227"/>
      <c r="D28" s="227"/>
      <c r="E28" s="273"/>
      <c r="F28" s="1512"/>
      <c r="H28" s="207" t="s">
        <v>218</v>
      </c>
      <c r="I28" s="339"/>
      <c r="J28" s="339"/>
      <c r="K28" s="339"/>
      <c r="L28" s="339"/>
      <c r="M28" s="339"/>
      <c r="N28" s="339"/>
      <c r="O28" s="339"/>
      <c r="P28" s="339"/>
      <c r="Q28" s="339"/>
      <c r="R28" s="339"/>
      <c r="S28" s="339"/>
      <c r="T28" s="339"/>
      <c r="U28" s="339"/>
      <c r="V28" s="339"/>
      <c r="W28" s="339"/>
      <c r="X28" s="339"/>
      <c r="Y28" s="339"/>
      <c r="Z28" s="339"/>
      <c r="AA28" s="339"/>
      <c r="AB28" s="339"/>
      <c r="AC28" s="339"/>
      <c r="AD28" s="339"/>
      <c r="AE28" s="339"/>
      <c r="AF28" s="339"/>
      <c r="AG28" s="339"/>
      <c r="AH28" s="339"/>
      <c r="AI28" s="339"/>
      <c r="AJ28" s="339"/>
      <c r="AK28" s="339"/>
      <c r="AL28" s="339"/>
      <c r="AM28" s="339"/>
      <c r="AN28" s="339"/>
      <c r="AO28" s="339"/>
      <c r="AP28" s="339"/>
      <c r="AQ28" s="339"/>
      <c r="AR28" s="339"/>
      <c r="AS28" s="339"/>
      <c r="AT28" s="339"/>
      <c r="AU28" s="339"/>
      <c r="AV28" s="339"/>
      <c r="AW28" s="86">
        <v>2.4</v>
      </c>
      <c r="AX28" s="87">
        <v>2.2999999999999998</v>
      </c>
      <c r="AY28" s="87">
        <v>2.6</v>
      </c>
      <c r="AZ28" s="87">
        <v>3</v>
      </c>
      <c r="BA28" s="86">
        <v>3.4</v>
      </c>
      <c r="BB28" s="86">
        <v>4.4000000000000004</v>
      </c>
      <c r="BC28" s="1318">
        <v>4.7</v>
      </c>
      <c r="BD28" s="87">
        <v>3.7</v>
      </c>
      <c r="BE28" s="87">
        <v>3.2</v>
      </c>
      <c r="BF28" s="87">
        <v>2.2000000000000002</v>
      </c>
      <c r="BG28" s="87">
        <v>2.1</v>
      </c>
      <c r="BH28" s="1318">
        <v>2.1</v>
      </c>
      <c r="BI28" s="1318">
        <v>1.9</v>
      </c>
      <c r="BJ28" s="1318">
        <v>1.9</v>
      </c>
      <c r="BK28" s="1318">
        <v>1.9</v>
      </c>
      <c r="BL28" s="1318">
        <v>1.9</v>
      </c>
      <c r="BM28" s="1318">
        <v>2.1</v>
      </c>
      <c r="BN28" s="88">
        <v>2.2000000000000002</v>
      </c>
      <c r="BO28" s="83"/>
    </row>
    <row r="29" spans="2:69" ht="19.5" customHeight="1">
      <c r="B29" s="245"/>
      <c r="C29" s="1875" t="s">
        <v>25</v>
      </c>
      <c r="D29" s="1875"/>
      <c r="E29" s="1890"/>
      <c r="F29" s="1512"/>
      <c r="H29" s="207" t="s">
        <v>219</v>
      </c>
      <c r="I29" s="339"/>
      <c r="J29" s="339"/>
      <c r="K29" s="339"/>
      <c r="L29" s="339"/>
      <c r="M29" s="339"/>
      <c r="N29" s="339"/>
      <c r="O29" s="339"/>
      <c r="P29" s="339"/>
      <c r="Q29" s="339"/>
      <c r="R29" s="339"/>
      <c r="S29" s="339"/>
      <c r="T29" s="339"/>
      <c r="U29" s="339"/>
      <c r="V29" s="339"/>
      <c r="W29" s="339"/>
      <c r="X29" s="339"/>
      <c r="Y29" s="339"/>
      <c r="Z29" s="339"/>
      <c r="AA29" s="339"/>
      <c r="AB29" s="339"/>
      <c r="AC29" s="339"/>
      <c r="AD29" s="339"/>
      <c r="AE29" s="339"/>
      <c r="AF29" s="339"/>
      <c r="AG29" s="339"/>
      <c r="AH29" s="339"/>
      <c r="AI29" s="339"/>
      <c r="AJ29" s="339"/>
      <c r="AK29" s="339"/>
      <c r="AL29" s="339"/>
      <c r="AM29" s="339"/>
      <c r="AN29" s="339"/>
      <c r="AO29" s="339"/>
      <c r="AP29" s="339"/>
      <c r="AQ29" s="339"/>
      <c r="AR29" s="339"/>
      <c r="AS29" s="339"/>
      <c r="AT29" s="339"/>
      <c r="AU29" s="339"/>
      <c r="AV29" s="339"/>
      <c r="AW29" s="86">
        <v>0</v>
      </c>
      <c r="AX29" s="87">
        <v>0</v>
      </c>
      <c r="AY29" s="87">
        <v>0</v>
      </c>
      <c r="AZ29" s="87">
        <v>0</v>
      </c>
      <c r="BA29" s="86">
        <v>0</v>
      </c>
      <c r="BB29" s="86">
        <v>0</v>
      </c>
      <c r="BC29" s="1318">
        <v>0</v>
      </c>
      <c r="BD29" s="87">
        <v>0</v>
      </c>
      <c r="BE29" s="87">
        <v>0</v>
      </c>
      <c r="BF29" s="87">
        <v>0</v>
      </c>
      <c r="BG29" s="87">
        <v>0</v>
      </c>
      <c r="BH29" s="1318">
        <v>0</v>
      </c>
      <c r="BI29" s="1318">
        <v>0</v>
      </c>
      <c r="BJ29" s="1318">
        <v>0</v>
      </c>
      <c r="BK29" s="1318">
        <v>0</v>
      </c>
      <c r="BL29" s="1318">
        <v>0</v>
      </c>
      <c r="BM29" s="1318">
        <v>0</v>
      </c>
      <c r="BN29" s="88">
        <v>0</v>
      </c>
      <c r="BO29" s="83"/>
    </row>
    <row r="30" spans="2:69" ht="19.5" customHeight="1">
      <c r="B30" s="245"/>
      <c r="C30" s="235"/>
      <c r="D30" s="235"/>
      <c r="E30" s="283"/>
      <c r="F30" s="1512"/>
      <c r="H30" s="207" t="s">
        <v>220</v>
      </c>
      <c r="I30" s="90">
        <v>0</v>
      </c>
      <c r="J30" s="83">
        <v>1.1000000000000001</v>
      </c>
      <c r="K30" s="83">
        <v>8</v>
      </c>
      <c r="L30" s="83">
        <v>7.3</v>
      </c>
      <c r="M30" s="83">
        <v>9.3000000000000007</v>
      </c>
      <c r="N30" s="83">
        <v>5.6</v>
      </c>
      <c r="O30" s="83">
        <v>5.9</v>
      </c>
      <c r="P30" s="83">
        <v>10.7</v>
      </c>
      <c r="Q30" s="83">
        <v>7.5</v>
      </c>
      <c r="R30" s="83">
        <v>23.8</v>
      </c>
      <c r="S30" s="83">
        <v>15.8</v>
      </c>
      <c r="T30" s="83">
        <v>17.7</v>
      </c>
      <c r="U30" s="83">
        <v>19.100000000000001</v>
      </c>
      <c r="V30" s="83">
        <v>15.1</v>
      </c>
      <c r="W30" s="83">
        <v>15.5</v>
      </c>
      <c r="X30" s="83">
        <v>12.8</v>
      </c>
      <c r="Y30" s="83">
        <v>12.8</v>
      </c>
      <c r="Z30" s="83">
        <v>12.6</v>
      </c>
      <c r="AA30" s="83">
        <v>15.1</v>
      </c>
      <c r="AB30" s="83">
        <v>12.4</v>
      </c>
      <c r="AC30" s="84">
        <v>6.6</v>
      </c>
      <c r="AD30" s="84">
        <v>6.2</v>
      </c>
      <c r="AE30" s="84">
        <v>5.2</v>
      </c>
      <c r="AF30" s="84">
        <v>36.700000000000003</v>
      </c>
      <c r="AG30" s="84">
        <v>35</v>
      </c>
      <c r="AH30" s="84">
        <v>16.3</v>
      </c>
      <c r="AI30" s="84">
        <v>20.100000000000001</v>
      </c>
      <c r="AJ30" s="83">
        <v>24.7</v>
      </c>
      <c r="AK30" s="83">
        <v>17.899999999999999</v>
      </c>
      <c r="AL30" s="85">
        <v>33</v>
      </c>
      <c r="AM30" s="85">
        <v>29.1</v>
      </c>
      <c r="AN30" s="87">
        <v>31</v>
      </c>
      <c r="AO30" s="86">
        <v>30</v>
      </c>
      <c r="AP30" s="87">
        <v>33.9</v>
      </c>
      <c r="AQ30" s="87">
        <v>52.3</v>
      </c>
      <c r="AR30" s="87">
        <v>109.4</v>
      </c>
      <c r="AS30" s="86">
        <v>59.6</v>
      </c>
      <c r="AT30" s="86">
        <v>53.7</v>
      </c>
      <c r="AU30" s="86">
        <v>6.6</v>
      </c>
      <c r="AV30" s="86">
        <v>5.4</v>
      </c>
      <c r="AW30" s="86">
        <v>0.7</v>
      </c>
      <c r="AX30" s="87">
        <v>0.1</v>
      </c>
      <c r="AY30" s="87">
        <v>0</v>
      </c>
      <c r="AZ30" s="87">
        <v>26.1</v>
      </c>
      <c r="BA30" s="86">
        <v>15.5</v>
      </c>
      <c r="BB30" s="86">
        <v>7.6</v>
      </c>
      <c r="BC30" s="1318">
        <v>0</v>
      </c>
      <c r="BD30" s="87">
        <v>58.1</v>
      </c>
      <c r="BE30" s="87">
        <v>0.6</v>
      </c>
      <c r="BF30" s="87">
        <v>0.8</v>
      </c>
      <c r="BG30" s="87">
        <v>55.1</v>
      </c>
      <c r="BH30" s="1318">
        <v>4.5</v>
      </c>
      <c r="BI30" s="1318">
        <v>6.1</v>
      </c>
      <c r="BJ30" s="1318">
        <v>14.6</v>
      </c>
      <c r="BK30" s="1318">
        <v>9.1999999999999993</v>
      </c>
      <c r="BL30" s="1318">
        <v>23.4</v>
      </c>
      <c r="BM30" s="1318">
        <v>5.7</v>
      </c>
      <c r="BN30" s="88">
        <v>4.5999999999999996</v>
      </c>
      <c r="BO30" s="83"/>
      <c r="BQ30" s="1776"/>
    </row>
    <row r="31" spans="2:69" ht="19.5" customHeight="1">
      <c r="B31" s="245"/>
      <c r="C31" s="1875" t="s">
        <v>32</v>
      </c>
      <c r="D31" s="1875"/>
      <c r="E31" s="1890"/>
      <c r="H31" s="207" t="s">
        <v>221</v>
      </c>
      <c r="I31" s="90">
        <v>10.199999999999999</v>
      </c>
      <c r="J31" s="83">
        <v>13.2</v>
      </c>
      <c r="K31" s="83">
        <v>15.6</v>
      </c>
      <c r="L31" s="83">
        <v>6.3</v>
      </c>
      <c r="M31" s="83">
        <v>8.6999999999999993</v>
      </c>
      <c r="N31" s="83">
        <v>9.6999999999999993</v>
      </c>
      <c r="O31" s="83">
        <v>11.9</v>
      </c>
      <c r="P31" s="83">
        <v>8.6</v>
      </c>
      <c r="Q31" s="83">
        <v>11.4</v>
      </c>
      <c r="R31" s="83">
        <v>17.2</v>
      </c>
      <c r="S31" s="83">
        <v>19.899999999999999</v>
      </c>
      <c r="T31" s="83">
        <v>5.9</v>
      </c>
      <c r="U31" s="83">
        <v>7</v>
      </c>
      <c r="V31" s="83">
        <v>11.3</v>
      </c>
      <c r="W31" s="83">
        <v>14.6</v>
      </c>
      <c r="X31" s="83">
        <v>4.5999999999999996</v>
      </c>
      <c r="Y31" s="83">
        <v>9.6999999999999993</v>
      </c>
      <c r="Z31" s="83">
        <v>13.4</v>
      </c>
      <c r="AA31" s="83">
        <v>17.399999999999999</v>
      </c>
      <c r="AB31" s="83">
        <v>0.1</v>
      </c>
      <c r="AC31" s="84">
        <v>4.3</v>
      </c>
      <c r="AD31" s="84">
        <v>8.3000000000000007</v>
      </c>
      <c r="AE31" s="84">
        <v>11.4</v>
      </c>
      <c r="AF31" s="84">
        <v>0</v>
      </c>
      <c r="AG31" s="84">
        <v>2.6</v>
      </c>
      <c r="AH31" s="84">
        <v>5.9</v>
      </c>
      <c r="AI31" s="84">
        <v>9.1999999999999993</v>
      </c>
      <c r="AJ31" s="83">
        <v>1.4</v>
      </c>
      <c r="AK31" s="83">
        <v>5.5</v>
      </c>
      <c r="AL31" s="85">
        <v>9</v>
      </c>
      <c r="AM31" s="85">
        <v>12.7</v>
      </c>
      <c r="AN31" s="87">
        <v>0</v>
      </c>
      <c r="AO31" s="86">
        <v>1.9</v>
      </c>
      <c r="AP31" s="87">
        <v>5.6</v>
      </c>
      <c r="AQ31" s="87">
        <v>16</v>
      </c>
      <c r="AR31" s="87">
        <v>6.2</v>
      </c>
      <c r="AS31" s="86">
        <v>11.4</v>
      </c>
      <c r="AT31" s="86">
        <v>14.8</v>
      </c>
      <c r="AU31" s="86">
        <v>19.600000000000001</v>
      </c>
      <c r="AV31" s="86">
        <v>7.7</v>
      </c>
      <c r="AW31" s="86">
        <v>10.3</v>
      </c>
      <c r="AX31" s="87">
        <v>16</v>
      </c>
      <c r="AY31" s="87">
        <v>21.7</v>
      </c>
      <c r="AZ31" s="87">
        <v>8.3000000000000007</v>
      </c>
      <c r="BA31" s="86">
        <v>9.1999999999999993</v>
      </c>
      <c r="BB31" s="86">
        <v>9.5</v>
      </c>
      <c r="BC31" s="1318">
        <v>8.5</v>
      </c>
      <c r="BD31" s="87">
        <v>9.8000000000000007</v>
      </c>
      <c r="BE31" s="87">
        <v>10.3</v>
      </c>
      <c r="BF31" s="87">
        <v>10.4</v>
      </c>
      <c r="BG31" s="87">
        <v>11.1</v>
      </c>
      <c r="BH31" s="1318">
        <v>16.899999999999999</v>
      </c>
      <c r="BI31" s="1318">
        <v>20.8</v>
      </c>
      <c r="BJ31" s="1318">
        <v>23.8</v>
      </c>
      <c r="BK31" s="1318">
        <v>12.1</v>
      </c>
      <c r="BL31" s="1318">
        <v>8.9</v>
      </c>
      <c r="BM31" s="1318">
        <v>7.4</v>
      </c>
      <c r="BN31" s="88">
        <v>8.5</v>
      </c>
      <c r="BO31" s="83"/>
    </row>
    <row r="32" spans="2:69" ht="19.5" customHeight="1" thickBot="1">
      <c r="B32" s="296"/>
      <c r="C32" s="297"/>
      <c r="D32" s="297"/>
      <c r="E32" s="298"/>
      <c r="H32" s="1" t="s">
        <v>222</v>
      </c>
      <c r="I32" s="90">
        <v>128.5</v>
      </c>
      <c r="J32" s="83">
        <v>125</v>
      </c>
      <c r="K32" s="83">
        <v>130.80000000000001</v>
      </c>
      <c r="L32" s="83">
        <v>116.6</v>
      </c>
      <c r="M32" s="83">
        <v>123.7</v>
      </c>
      <c r="N32" s="83">
        <v>126.3</v>
      </c>
      <c r="O32" s="83">
        <v>120.7</v>
      </c>
      <c r="P32" s="83">
        <v>123.5</v>
      </c>
      <c r="Q32" s="83">
        <v>117.8</v>
      </c>
      <c r="R32" s="83">
        <v>116.7</v>
      </c>
      <c r="S32" s="83">
        <v>122.6</v>
      </c>
      <c r="T32" s="83">
        <v>111.9</v>
      </c>
      <c r="U32" s="83">
        <v>117.3</v>
      </c>
      <c r="V32" s="83">
        <v>92.9</v>
      </c>
      <c r="W32" s="83">
        <v>89.3</v>
      </c>
      <c r="X32" s="83">
        <v>102.1</v>
      </c>
      <c r="Y32" s="83">
        <v>105.9</v>
      </c>
      <c r="Z32" s="83">
        <v>105.7</v>
      </c>
      <c r="AA32" s="83">
        <v>101.2</v>
      </c>
      <c r="AB32" s="83">
        <v>96.8</v>
      </c>
      <c r="AC32" s="84">
        <v>99.7</v>
      </c>
      <c r="AD32" s="84">
        <v>98.6</v>
      </c>
      <c r="AE32" s="84">
        <v>104.2</v>
      </c>
      <c r="AF32" s="84">
        <v>106.6</v>
      </c>
      <c r="AG32" s="84">
        <v>129.30000000000001</v>
      </c>
      <c r="AH32" s="84">
        <v>131.80000000000001</v>
      </c>
      <c r="AI32" s="84">
        <v>148.6</v>
      </c>
      <c r="AJ32" s="83">
        <v>144.19999999999999</v>
      </c>
      <c r="AK32" s="83">
        <v>145.30000000000001</v>
      </c>
      <c r="AL32" s="85">
        <v>148.1</v>
      </c>
      <c r="AM32" s="85">
        <v>152.69999999999999</v>
      </c>
      <c r="AN32" s="87">
        <v>153.4</v>
      </c>
      <c r="AO32" s="86">
        <v>147.6</v>
      </c>
      <c r="AP32" s="87">
        <v>163.5</v>
      </c>
      <c r="AQ32" s="87">
        <v>168.6</v>
      </c>
      <c r="AR32" s="87">
        <v>182.1</v>
      </c>
      <c r="AS32" s="86">
        <v>175.3</v>
      </c>
      <c r="AT32" s="86">
        <v>182.6</v>
      </c>
      <c r="AU32" s="86">
        <v>184</v>
      </c>
      <c r="AV32" s="86">
        <v>210.6</v>
      </c>
      <c r="AW32" s="86">
        <v>204.4</v>
      </c>
      <c r="AX32" s="87">
        <v>214.5</v>
      </c>
      <c r="AY32" s="87">
        <v>224.8</v>
      </c>
      <c r="AZ32" s="87">
        <v>213.6</v>
      </c>
      <c r="BA32" s="86">
        <v>186.5</v>
      </c>
      <c r="BB32" s="86">
        <v>200.6</v>
      </c>
      <c r="BC32" s="1318">
        <v>199.3</v>
      </c>
      <c r="BD32" s="87">
        <v>207.2</v>
      </c>
      <c r="BE32" s="87">
        <v>181.7</v>
      </c>
      <c r="BF32" s="87">
        <v>189</v>
      </c>
      <c r="BG32" s="87">
        <v>171.4</v>
      </c>
      <c r="BH32" s="1318">
        <v>177.8</v>
      </c>
      <c r="BI32" s="1318">
        <v>165.8</v>
      </c>
      <c r="BJ32" s="1318">
        <v>168.7</v>
      </c>
      <c r="BK32" s="1318">
        <v>160.19999999999999</v>
      </c>
      <c r="BL32" s="1318">
        <v>179.5</v>
      </c>
      <c r="BM32" s="1318">
        <v>162.9</v>
      </c>
      <c r="BN32" s="88">
        <v>176.5</v>
      </c>
      <c r="BO32" s="83"/>
    </row>
    <row r="33" spans="3:67" ht="19.5" customHeight="1" thickTop="1">
      <c r="C33" s="206"/>
      <c r="H33" s="1" t="s">
        <v>223</v>
      </c>
      <c r="I33" s="90">
        <v>160.80000000000001</v>
      </c>
      <c r="J33" s="83">
        <v>162.1</v>
      </c>
      <c r="K33" s="83">
        <v>175</v>
      </c>
      <c r="L33" s="83">
        <v>136.6</v>
      </c>
      <c r="M33" s="83">
        <v>163.1</v>
      </c>
      <c r="N33" s="83">
        <v>172.7</v>
      </c>
      <c r="O33" s="83">
        <v>176.6</v>
      </c>
      <c r="P33" s="83">
        <v>151.69999999999999</v>
      </c>
      <c r="Q33" s="83">
        <v>172.9</v>
      </c>
      <c r="R33" s="83">
        <v>168.5</v>
      </c>
      <c r="S33" s="83">
        <v>177.2</v>
      </c>
      <c r="T33" s="83">
        <v>155.5</v>
      </c>
      <c r="U33" s="83">
        <v>168.4</v>
      </c>
      <c r="V33" s="83">
        <v>170.5</v>
      </c>
      <c r="W33" s="83">
        <v>168.2</v>
      </c>
      <c r="X33" s="83">
        <v>154.5</v>
      </c>
      <c r="Y33" s="83">
        <v>181.2</v>
      </c>
      <c r="Z33" s="83">
        <v>182.4</v>
      </c>
      <c r="AA33" s="83">
        <v>195.2</v>
      </c>
      <c r="AB33" s="83">
        <v>157.19999999999999</v>
      </c>
      <c r="AC33" s="84">
        <v>180.6</v>
      </c>
      <c r="AD33" s="84">
        <v>185.8</v>
      </c>
      <c r="AE33" s="84">
        <v>199.4</v>
      </c>
      <c r="AF33" s="84">
        <v>174.5</v>
      </c>
      <c r="AG33" s="84">
        <v>193.2</v>
      </c>
      <c r="AH33" s="84">
        <v>200.8</v>
      </c>
      <c r="AI33" s="84">
        <v>207.7</v>
      </c>
      <c r="AJ33" s="83">
        <v>194.6</v>
      </c>
      <c r="AK33" s="83">
        <v>221.1</v>
      </c>
      <c r="AL33" s="85">
        <v>223.2</v>
      </c>
      <c r="AM33" s="85">
        <v>235.7</v>
      </c>
      <c r="AN33" s="87">
        <v>207.4</v>
      </c>
      <c r="AO33" s="86">
        <v>208.5</v>
      </c>
      <c r="AP33" s="87">
        <v>216.1</v>
      </c>
      <c r="AQ33" s="87">
        <v>221.6</v>
      </c>
      <c r="AR33" s="87">
        <v>187.9</v>
      </c>
      <c r="AS33" s="86">
        <v>219.9</v>
      </c>
      <c r="AT33" s="86">
        <v>232.5</v>
      </c>
      <c r="AU33" s="86">
        <v>249.9</v>
      </c>
      <c r="AV33" s="86">
        <v>216</v>
      </c>
      <c r="AW33" s="86">
        <v>228.7</v>
      </c>
      <c r="AX33" s="87">
        <v>244.4</v>
      </c>
      <c r="AY33" s="87">
        <v>273.89999999999998</v>
      </c>
      <c r="AZ33" s="87">
        <v>240.3</v>
      </c>
      <c r="BA33" s="86">
        <v>288.5</v>
      </c>
      <c r="BB33" s="86">
        <v>291.7</v>
      </c>
      <c r="BC33" s="1318">
        <v>307.89999999999998</v>
      </c>
      <c r="BD33" s="87">
        <v>253.4</v>
      </c>
      <c r="BE33" s="87">
        <v>274</v>
      </c>
      <c r="BF33" s="87">
        <v>272.60000000000002</v>
      </c>
      <c r="BG33" s="87">
        <v>293.3</v>
      </c>
      <c r="BH33" s="1318">
        <v>256.2</v>
      </c>
      <c r="BI33" s="1318">
        <v>277.5</v>
      </c>
      <c r="BJ33" s="1318">
        <v>284.60000000000002</v>
      </c>
      <c r="BK33" s="1318">
        <v>297</v>
      </c>
      <c r="BL33" s="1318">
        <v>277.8</v>
      </c>
      <c r="BM33" s="1318">
        <v>292.39999999999998</v>
      </c>
      <c r="BN33" s="88">
        <v>301.2</v>
      </c>
      <c r="BO33" s="83"/>
    </row>
    <row r="34" spans="3:67" ht="19.5" customHeight="1">
      <c r="C34" s="206"/>
      <c r="H34" s="237" t="s">
        <v>224</v>
      </c>
      <c r="I34" s="362">
        <v>820.7</v>
      </c>
      <c r="J34" s="128">
        <v>866.6</v>
      </c>
      <c r="K34" s="128">
        <v>1119.9000000000001</v>
      </c>
      <c r="L34" s="128">
        <v>1626.6</v>
      </c>
      <c r="M34" s="128">
        <v>1028</v>
      </c>
      <c r="N34" s="128">
        <v>1079.0999999999999</v>
      </c>
      <c r="O34" s="128">
        <v>1734.5</v>
      </c>
      <c r="P34" s="128">
        <v>1613</v>
      </c>
      <c r="Q34" s="128">
        <v>1605.4</v>
      </c>
      <c r="R34" s="128">
        <v>1558.2</v>
      </c>
      <c r="S34" s="128">
        <v>1698.7</v>
      </c>
      <c r="T34" s="128">
        <v>1904.7</v>
      </c>
      <c r="U34" s="128">
        <v>1679.8</v>
      </c>
      <c r="V34" s="128">
        <v>1684.3</v>
      </c>
      <c r="W34" s="128">
        <v>2335.5</v>
      </c>
      <c r="X34" s="128">
        <v>1569.4</v>
      </c>
      <c r="Y34" s="128">
        <v>1655.2</v>
      </c>
      <c r="Z34" s="128">
        <v>1531.1</v>
      </c>
      <c r="AA34" s="128">
        <v>1976.9</v>
      </c>
      <c r="AB34" s="128">
        <v>1628</v>
      </c>
      <c r="AC34" s="129">
        <v>2131.4</v>
      </c>
      <c r="AD34" s="129">
        <v>1567.6</v>
      </c>
      <c r="AE34" s="129">
        <v>1849.5</v>
      </c>
      <c r="AF34" s="129">
        <v>1780.2</v>
      </c>
      <c r="AG34" s="129">
        <v>1804</v>
      </c>
      <c r="AH34" s="129">
        <v>1791.2</v>
      </c>
      <c r="AI34" s="129">
        <v>2792.8999999999969</v>
      </c>
      <c r="AJ34" s="128">
        <v>2531.6999999999975</v>
      </c>
      <c r="AK34" s="128">
        <v>1970.600000000001</v>
      </c>
      <c r="AL34" s="130">
        <v>1915</v>
      </c>
      <c r="AM34" s="130">
        <v>2949.6</v>
      </c>
      <c r="AN34" s="132">
        <v>2590.6999999999998</v>
      </c>
      <c r="AO34" s="131">
        <v>2246.1999999999998</v>
      </c>
      <c r="AP34" s="132">
        <v>2689.7</v>
      </c>
      <c r="AQ34" s="132">
        <v>3021.1000000000067</v>
      </c>
      <c r="AR34" s="132">
        <v>2441.4</v>
      </c>
      <c r="AS34" s="131">
        <v>2502.4000000000019</v>
      </c>
      <c r="AT34" s="131">
        <v>2525</v>
      </c>
      <c r="AU34" s="131">
        <v>3166.2</v>
      </c>
      <c r="AV34" s="131">
        <v>2840.4</v>
      </c>
      <c r="AW34" s="131">
        <v>2452.6999999999971</v>
      </c>
      <c r="AX34" s="132">
        <v>2561.0999999999985</v>
      </c>
      <c r="AY34" s="132">
        <v>2797.4000000000015</v>
      </c>
      <c r="AZ34" s="132">
        <v>2383.0000000000036</v>
      </c>
      <c r="BA34" s="131">
        <v>2064.1000000000022</v>
      </c>
      <c r="BB34" s="131">
        <v>2058.3000000000029</v>
      </c>
      <c r="BC34" s="1409">
        <v>2685.6999999999971</v>
      </c>
      <c r="BD34" s="132">
        <v>2089.1999999999998</v>
      </c>
      <c r="BE34" s="132">
        <v>1946.2000000000007</v>
      </c>
      <c r="BF34" s="132">
        <v>2090</v>
      </c>
      <c r="BG34" s="132">
        <v>3353.7000000000044</v>
      </c>
      <c r="BH34" s="1409">
        <v>2645.1000000000022</v>
      </c>
      <c r="BI34" s="1409">
        <v>2942.9000000000015</v>
      </c>
      <c r="BJ34" s="1409">
        <v>3124.5</v>
      </c>
      <c r="BK34" s="1409">
        <v>3735</v>
      </c>
      <c r="BL34" s="1409">
        <v>2335.2999999999993</v>
      </c>
      <c r="BM34" s="1409">
        <v>2707.9999999999964</v>
      </c>
      <c r="BN34" s="133">
        <v>3096.2000000000044</v>
      </c>
      <c r="BO34" s="83"/>
    </row>
    <row r="35" spans="3:67" ht="19.5" customHeight="1">
      <c r="H35" s="10" t="s">
        <v>225</v>
      </c>
      <c r="I35" s="198">
        <v>2857.2</v>
      </c>
      <c r="J35" s="198">
        <v>2907.7</v>
      </c>
      <c r="K35" s="198">
        <v>2976.8</v>
      </c>
      <c r="L35" s="198">
        <v>3079.6</v>
      </c>
      <c r="M35" s="198">
        <v>3171</v>
      </c>
      <c r="N35" s="198">
        <v>3284.4</v>
      </c>
      <c r="O35" s="198">
        <v>3398.2</v>
      </c>
      <c r="P35" s="198">
        <v>3469.9</v>
      </c>
      <c r="Q35" s="198">
        <v>3563</v>
      </c>
      <c r="R35" s="198">
        <v>3652.2</v>
      </c>
      <c r="S35" s="198">
        <v>3733.5</v>
      </c>
      <c r="T35" s="198">
        <v>3480.5</v>
      </c>
      <c r="U35" s="198">
        <v>3577.5</v>
      </c>
      <c r="V35" s="198">
        <v>3651.2</v>
      </c>
      <c r="W35" s="198">
        <v>3766.3</v>
      </c>
      <c r="X35" s="198">
        <v>3834</v>
      </c>
      <c r="Y35" s="198">
        <v>3728.3</v>
      </c>
      <c r="Z35" s="198">
        <v>3788.6</v>
      </c>
      <c r="AA35" s="198">
        <v>3873.8</v>
      </c>
      <c r="AB35" s="198">
        <v>3965</v>
      </c>
      <c r="AC35" s="199">
        <v>3799.6</v>
      </c>
      <c r="AD35" s="199">
        <v>3874.3</v>
      </c>
      <c r="AE35" s="199">
        <v>3957.5</v>
      </c>
      <c r="AF35" s="199">
        <v>4041.8</v>
      </c>
      <c r="AG35" s="199">
        <v>3762.4</v>
      </c>
      <c r="AH35" s="199">
        <v>3855.9</v>
      </c>
      <c r="AI35" s="199">
        <v>3935.9</v>
      </c>
      <c r="AJ35" s="198">
        <v>3958.7</v>
      </c>
      <c r="AK35" s="198">
        <v>3830.8</v>
      </c>
      <c r="AL35" s="698">
        <v>3892</v>
      </c>
      <c r="AM35" s="698">
        <v>3993.3</v>
      </c>
      <c r="AN35" s="332">
        <v>4064.9</v>
      </c>
      <c r="AO35" s="331">
        <v>4030.1</v>
      </c>
      <c r="AP35" s="332">
        <v>4098.3</v>
      </c>
      <c r="AQ35" s="332">
        <v>4201.8999999999996</v>
      </c>
      <c r="AR35" s="332">
        <v>4281.7</v>
      </c>
      <c r="AS35" s="331">
        <v>4258.7</v>
      </c>
      <c r="AT35" s="331">
        <v>4376.1000000000004</v>
      </c>
      <c r="AU35" s="332">
        <v>4509.2</v>
      </c>
      <c r="AV35" s="332">
        <v>4555.6000000000004</v>
      </c>
      <c r="AW35" s="331">
        <v>4441.3</v>
      </c>
      <c r="AX35" s="332">
        <v>4588.3999999999996</v>
      </c>
      <c r="AY35" s="332">
        <v>4711.1000000000004</v>
      </c>
      <c r="AZ35" s="332">
        <v>4722.8</v>
      </c>
      <c r="BA35" s="331">
        <v>4596.8999999999996</v>
      </c>
      <c r="BB35" s="331">
        <v>4703.1000000000004</v>
      </c>
      <c r="BC35" s="1333">
        <v>4791.2</v>
      </c>
      <c r="BD35" s="332">
        <v>4819.8</v>
      </c>
      <c r="BE35" s="332">
        <v>4791.3</v>
      </c>
      <c r="BF35" s="332">
        <v>5151</v>
      </c>
      <c r="BG35" s="332">
        <v>5260.7</v>
      </c>
      <c r="BH35" s="1333">
        <v>5304.8</v>
      </c>
      <c r="BI35" s="1333">
        <v>5381.8</v>
      </c>
      <c r="BJ35" s="1333">
        <v>5451</v>
      </c>
      <c r="BK35" s="1333">
        <v>5559.1</v>
      </c>
      <c r="BL35" s="1333">
        <v>5637.8</v>
      </c>
      <c r="BM35" s="1333">
        <v>5579.4</v>
      </c>
      <c r="BN35" s="334">
        <v>5700.1</v>
      </c>
      <c r="BO35" s="83"/>
    </row>
    <row r="36" spans="3:67" ht="19.5" customHeight="1">
      <c r="C36" s="206"/>
      <c r="H36" s="1" t="s">
        <v>226</v>
      </c>
      <c r="I36" s="83">
        <v>460</v>
      </c>
      <c r="J36" s="83">
        <v>460</v>
      </c>
      <c r="K36" s="83">
        <v>460</v>
      </c>
      <c r="L36" s="83">
        <v>460</v>
      </c>
      <c r="M36" s="83">
        <v>460</v>
      </c>
      <c r="N36" s="83">
        <v>460</v>
      </c>
      <c r="O36" s="83">
        <v>460</v>
      </c>
      <c r="P36" s="83">
        <v>460</v>
      </c>
      <c r="Q36" s="83">
        <v>460</v>
      </c>
      <c r="R36" s="83">
        <v>460</v>
      </c>
      <c r="S36" s="83">
        <v>460</v>
      </c>
      <c r="T36" s="83">
        <v>460</v>
      </c>
      <c r="U36" s="83">
        <v>460</v>
      </c>
      <c r="V36" s="83">
        <v>460</v>
      </c>
      <c r="W36" s="83">
        <v>460</v>
      </c>
      <c r="X36" s="83">
        <v>460</v>
      </c>
      <c r="Y36" s="83">
        <v>460</v>
      </c>
      <c r="Z36" s="83">
        <v>460</v>
      </c>
      <c r="AA36" s="83">
        <v>460</v>
      </c>
      <c r="AB36" s="83">
        <v>460</v>
      </c>
      <c r="AC36" s="84">
        <v>460</v>
      </c>
      <c r="AD36" s="84">
        <v>460</v>
      </c>
      <c r="AE36" s="84">
        <v>460</v>
      </c>
      <c r="AF36" s="84">
        <v>460</v>
      </c>
      <c r="AG36" s="84">
        <v>460</v>
      </c>
      <c r="AH36" s="84">
        <v>460</v>
      </c>
      <c r="AI36" s="84">
        <v>460</v>
      </c>
      <c r="AJ36" s="83">
        <v>460</v>
      </c>
      <c r="AK36" s="83">
        <v>460</v>
      </c>
      <c r="AL36" s="85">
        <v>460</v>
      </c>
      <c r="AM36" s="85">
        <v>460</v>
      </c>
      <c r="AN36" s="87">
        <v>460</v>
      </c>
      <c r="AO36" s="86">
        <v>460</v>
      </c>
      <c r="AP36" s="87">
        <v>460</v>
      </c>
      <c r="AQ36" s="87">
        <v>460</v>
      </c>
      <c r="AR36" s="87">
        <v>460</v>
      </c>
      <c r="AS36" s="86">
        <v>460</v>
      </c>
      <c r="AT36" s="86">
        <v>460</v>
      </c>
      <c r="AU36" s="87">
        <v>460</v>
      </c>
      <c r="AV36" s="87">
        <v>460</v>
      </c>
      <c r="AW36" s="86">
        <v>460</v>
      </c>
      <c r="AX36" s="87">
        <v>460</v>
      </c>
      <c r="AY36" s="87">
        <v>460</v>
      </c>
      <c r="AZ36" s="87">
        <v>460</v>
      </c>
      <c r="BA36" s="86">
        <v>460</v>
      </c>
      <c r="BB36" s="86">
        <v>460</v>
      </c>
      <c r="BC36" s="1318">
        <v>460</v>
      </c>
      <c r="BD36" s="87">
        <v>460</v>
      </c>
      <c r="BE36" s="87">
        <v>460</v>
      </c>
      <c r="BF36" s="87">
        <v>460</v>
      </c>
      <c r="BG36" s="87">
        <v>460</v>
      </c>
      <c r="BH36" s="1318">
        <v>460</v>
      </c>
      <c r="BI36" s="1318">
        <v>460</v>
      </c>
      <c r="BJ36" s="1318">
        <v>460</v>
      </c>
      <c r="BK36" s="1318">
        <v>460</v>
      </c>
      <c r="BL36" s="1318">
        <v>460</v>
      </c>
      <c r="BM36" s="1318">
        <v>460</v>
      </c>
      <c r="BN36" s="88">
        <v>460</v>
      </c>
      <c r="BO36" s="83"/>
    </row>
    <row r="37" spans="3:67" ht="19.5" customHeight="1">
      <c r="H37" s="1" t="s">
        <v>808</v>
      </c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4"/>
      <c r="AD37" s="84"/>
      <c r="AE37" s="84"/>
      <c r="AF37" s="84"/>
      <c r="AG37" s="84"/>
      <c r="AH37" s="84"/>
      <c r="AI37" s="84"/>
      <c r="AJ37" s="83"/>
      <c r="AK37" s="83"/>
      <c r="AL37" s="85"/>
      <c r="AM37" s="85"/>
      <c r="AN37" s="87"/>
      <c r="AO37" s="86"/>
      <c r="AP37" s="87"/>
      <c r="AQ37" s="87"/>
      <c r="AR37" s="87"/>
      <c r="AS37" s="86"/>
      <c r="AT37" s="86"/>
      <c r="AU37" s="87"/>
      <c r="AV37" s="87"/>
      <c r="AW37" s="86"/>
      <c r="AX37" s="87"/>
      <c r="AY37" s="87"/>
      <c r="AZ37" s="87"/>
      <c r="BA37" s="86">
        <v>0</v>
      </c>
      <c r="BB37" s="86">
        <v>0</v>
      </c>
      <c r="BC37" s="1318">
        <v>0</v>
      </c>
      <c r="BD37" s="87">
        <v>0</v>
      </c>
      <c r="BE37" s="87">
        <v>0</v>
      </c>
      <c r="BF37" s="87">
        <v>249.1</v>
      </c>
      <c r="BG37" s="87">
        <v>249.1</v>
      </c>
      <c r="BH37" s="1318">
        <v>249.1</v>
      </c>
      <c r="BI37" s="1318">
        <v>249.1</v>
      </c>
      <c r="BJ37" s="1318">
        <v>249.1</v>
      </c>
      <c r="BK37" s="1318">
        <v>249.1</v>
      </c>
      <c r="BL37" s="1318">
        <v>249.1</v>
      </c>
      <c r="BM37" s="1318">
        <v>249.1</v>
      </c>
      <c r="BN37" s="88">
        <v>249.1</v>
      </c>
      <c r="BO37" s="83"/>
    </row>
    <row r="38" spans="3:67" ht="19.5" customHeight="1">
      <c r="H38" s="1" t="s">
        <v>229</v>
      </c>
      <c r="I38" s="83">
        <v>1976.8</v>
      </c>
      <c r="J38" s="83">
        <v>1976.8</v>
      </c>
      <c r="K38" s="83">
        <v>1976.8</v>
      </c>
      <c r="L38" s="83">
        <v>1976.8</v>
      </c>
      <c r="M38" s="83">
        <v>1976.8</v>
      </c>
      <c r="N38" s="83">
        <v>1976.8</v>
      </c>
      <c r="O38" s="83">
        <v>1976.8</v>
      </c>
      <c r="P38" s="83">
        <v>1976.8</v>
      </c>
      <c r="Q38" s="83">
        <v>1976.8</v>
      </c>
      <c r="R38" s="83">
        <v>1976.8</v>
      </c>
      <c r="S38" s="83">
        <v>1976.8</v>
      </c>
      <c r="T38" s="83">
        <v>1976.8</v>
      </c>
      <c r="U38" s="83">
        <v>1976.8</v>
      </c>
      <c r="V38" s="83">
        <v>1976.8</v>
      </c>
      <c r="W38" s="83">
        <v>1976.8</v>
      </c>
      <c r="X38" s="83">
        <v>1976.8</v>
      </c>
      <c r="Y38" s="83">
        <v>1976.8</v>
      </c>
      <c r="Z38" s="83">
        <v>1976.8</v>
      </c>
      <c r="AA38" s="83">
        <v>1976.8</v>
      </c>
      <c r="AB38" s="83">
        <v>1976.8</v>
      </c>
      <c r="AC38" s="84">
        <v>1976.8</v>
      </c>
      <c r="AD38" s="84">
        <v>1976.8</v>
      </c>
      <c r="AE38" s="84">
        <v>1976.8</v>
      </c>
      <c r="AF38" s="84">
        <v>1976.8</v>
      </c>
      <c r="AG38" s="84">
        <v>1976.8</v>
      </c>
      <c r="AH38" s="84">
        <v>1976.8</v>
      </c>
      <c r="AI38" s="84">
        <v>1976.8</v>
      </c>
      <c r="AJ38" s="83">
        <v>1976.8</v>
      </c>
      <c r="AK38" s="83">
        <v>1976.8</v>
      </c>
      <c r="AL38" s="85">
        <v>1976.8</v>
      </c>
      <c r="AM38" s="85">
        <v>1976.8</v>
      </c>
      <c r="AN38" s="87">
        <v>1976.8</v>
      </c>
      <c r="AO38" s="86">
        <v>1977</v>
      </c>
      <c r="AP38" s="87">
        <v>1977</v>
      </c>
      <c r="AQ38" s="87">
        <v>1977</v>
      </c>
      <c r="AR38" s="87">
        <v>1977</v>
      </c>
      <c r="AS38" s="86">
        <v>1977</v>
      </c>
      <c r="AT38" s="86">
        <v>1977</v>
      </c>
      <c r="AU38" s="87">
        <v>1977</v>
      </c>
      <c r="AV38" s="87">
        <v>1977</v>
      </c>
      <c r="AW38" s="86">
        <v>1977</v>
      </c>
      <c r="AX38" s="87">
        <v>1977.5</v>
      </c>
      <c r="AY38" s="87">
        <v>1977.5</v>
      </c>
      <c r="AZ38" s="87">
        <v>1977.5</v>
      </c>
      <c r="BA38" s="86">
        <v>1977.4</v>
      </c>
      <c r="BB38" s="86">
        <v>1966.1</v>
      </c>
      <c r="BC38" s="1318">
        <v>1969.4</v>
      </c>
      <c r="BD38" s="87">
        <v>1969.4</v>
      </c>
      <c r="BE38" s="87">
        <v>1969.4</v>
      </c>
      <c r="BF38" s="87">
        <v>1969.4</v>
      </c>
      <c r="BG38" s="87">
        <v>1969.4</v>
      </c>
      <c r="BH38" s="1318">
        <v>1969.4</v>
      </c>
      <c r="BI38" s="1318">
        <v>1969.4</v>
      </c>
      <c r="BJ38" s="1318">
        <v>1969.4</v>
      </c>
      <c r="BK38" s="1318">
        <v>1959</v>
      </c>
      <c r="BL38" s="1318">
        <v>1959</v>
      </c>
      <c r="BM38" s="1318">
        <v>1959</v>
      </c>
      <c r="BN38" s="88">
        <v>1959</v>
      </c>
      <c r="BO38" s="83"/>
    </row>
    <row r="39" spans="3:67" ht="19.5" customHeight="1">
      <c r="H39" s="1" t="s">
        <v>230</v>
      </c>
      <c r="I39" s="83">
        <v>25.3</v>
      </c>
      <c r="J39" s="83">
        <v>30</v>
      </c>
      <c r="K39" s="83">
        <v>20.399999999999999</v>
      </c>
      <c r="L39" s="83">
        <v>28.1</v>
      </c>
      <c r="M39" s="83">
        <v>23.9</v>
      </c>
      <c r="N39" s="83">
        <v>29.3</v>
      </c>
      <c r="O39" s="83">
        <v>31</v>
      </c>
      <c r="P39" s="83">
        <v>34</v>
      </c>
      <c r="Q39" s="83">
        <v>32.6</v>
      </c>
      <c r="R39" s="83">
        <v>26.8</v>
      </c>
      <c r="S39" s="83">
        <v>23.1</v>
      </c>
      <c r="T39" s="83">
        <v>11.9</v>
      </c>
      <c r="U39" s="83">
        <v>10.8</v>
      </c>
      <c r="V39" s="83">
        <v>13.8</v>
      </c>
      <c r="W39" s="83">
        <v>12.8</v>
      </c>
      <c r="X39" s="83">
        <v>10.4</v>
      </c>
      <c r="Y39" s="83">
        <v>9.5</v>
      </c>
      <c r="Z39" s="83">
        <v>11.7</v>
      </c>
      <c r="AA39" s="83">
        <v>14.8</v>
      </c>
      <c r="AB39" s="83">
        <v>24.3</v>
      </c>
      <c r="AC39" s="84">
        <v>25.6</v>
      </c>
      <c r="AD39" s="84">
        <v>30.1</v>
      </c>
      <c r="AE39" s="84">
        <v>32.9</v>
      </c>
      <c r="AF39" s="84">
        <v>54.3</v>
      </c>
      <c r="AG39" s="84">
        <v>50.2</v>
      </c>
      <c r="AH39" s="84">
        <v>46.8</v>
      </c>
      <c r="AI39" s="84">
        <v>47.700000000000273</v>
      </c>
      <c r="AJ39" s="83">
        <v>29.399999999999636</v>
      </c>
      <c r="AK39" s="83">
        <v>23.5</v>
      </c>
      <c r="AL39" s="85">
        <v>16.600000000000001</v>
      </c>
      <c r="AM39" s="85">
        <v>12.8</v>
      </c>
      <c r="AN39" s="87">
        <v>19.100000000000001</v>
      </c>
      <c r="AO39" s="86">
        <v>1.9</v>
      </c>
      <c r="AP39" s="87">
        <v>-11.6</v>
      </c>
      <c r="AQ39" s="87">
        <v>-8.1999999999999993</v>
      </c>
      <c r="AR39" s="87">
        <v>2.5</v>
      </c>
      <c r="AS39" s="86">
        <v>8.8000000000000007</v>
      </c>
      <c r="AT39" s="86">
        <v>16</v>
      </c>
      <c r="AU39" s="87">
        <v>26.2</v>
      </c>
      <c r="AV39" s="87">
        <v>26.4</v>
      </c>
      <c r="AW39" s="86">
        <v>43</v>
      </c>
      <c r="AX39" s="87">
        <v>60.4</v>
      </c>
      <c r="AY39" s="87">
        <v>73.2</v>
      </c>
      <c r="AZ39" s="87">
        <v>60.1</v>
      </c>
      <c r="BA39" s="86">
        <v>51</v>
      </c>
      <c r="BB39" s="86">
        <v>56.4</v>
      </c>
      <c r="BC39" s="1318">
        <v>64.400000000000006</v>
      </c>
      <c r="BD39" s="87">
        <v>15.4</v>
      </c>
      <c r="BE39" s="87">
        <v>32.799999999999272</v>
      </c>
      <c r="BF39" s="87">
        <v>32</v>
      </c>
      <c r="BG39" s="87">
        <v>27.699999999999818</v>
      </c>
      <c r="BH39" s="1318">
        <v>49.800000000000182</v>
      </c>
      <c r="BI39" s="1318">
        <v>45.600000000000364</v>
      </c>
      <c r="BJ39" s="1318">
        <v>23</v>
      </c>
      <c r="BK39" s="1318">
        <v>42.800000000001091</v>
      </c>
      <c r="BL39" s="1318">
        <v>65.100000000000364</v>
      </c>
      <c r="BM39" s="1318">
        <v>102.49999999999909</v>
      </c>
      <c r="BN39" s="88">
        <v>112.30000000000018</v>
      </c>
      <c r="BO39" s="83"/>
    </row>
    <row r="40" spans="3:67" ht="19.5" customHeight="1">
      <c r="H40" s="1" t="s">
        <v>231</v>
      </c>
      <c r="I40" s="83">
        <v>395.1</v>
      </c>
      <c r="J40" s="83">
        <v>440.9</v>
      </c>
      <c r="K40" s="83">
        <v>519.6</v>
      </c>
      <c r="L40" s="83">
        <v>614.70000000000005</v>
      </c>
      <c r="M40" s="83">
        <v>710.3</v>
      </c>
      <c r="N40" s="83">
        <v>818.3</v>
      </c>
      <c r="O40" s="83">
        <v>930.4</v>
      </c>
      <c r="P40" s="83">
        <v>999.1</v>
      </c>
      <c r="Q40" s="83">
        <v>1093.5999999999999</v>
      </c>
      <c r="R40" s="83">
        <v>1188.5999999999999</v>
      </c>
      <c r="S40" s="83">
        <v>1273.5999999999999</v>
      </c>
      <c r="T40" s="83">
        <v>1031.8</v>
      </c>
      <c r="U40" s="83">
        <v>1129.9000000000001</v>
      </c>
      <c r="V40" s="83">
        <v>1200.5999999999999</v>
      </c>
      <c r="W40" s="83">
        <v>1316.7</v>
      </c>
      <c r="X40" s="83">
        <v>1386.8</v>
      </c>
      <c r="Y40" s="83">
        <v>1282</v>
      </c>
      <c r="Z40" s="83">
        <v>1340.1</v>
      </c>
      <c r="AA40" s="83">
        <v>1422.2</v>
      </c>
      <c r="AB40" s="83">
        <v>1503.9</v>
      </c>
      <c r="AC40" s="84">
        <v>1337.2</v>
      </c>
      <c r="AD40" s="83">
        <v>1407.4</v>
      </c>
      <c r="AE40" s="84">
        <v>1487.8</v>
      </c>
      <c r="AF40" s="84">
        <v>1550.7</v>
      </c>
      <c r="AG40" s="84">
        <v>1275.4000000000001</v>
      </c>
      <c r="AH40" s="84">
        <v>1372.3</v>
      </c>
      <c r="AI40" s="84">
        <v>1449.2</v>
      </c>
      <c r="AJ40" s="83">
        <v>1490.3</v>
      </c>
      <c r="AK40" s="83">
        <v>1368.3</v>
      </c>
      <c r="AL40" s="85">
        <v>1436.4</v>
      </c>
      <c r="AM40" s="85">
        <v>1541.3</v>
      </c>
      <c r="AN40" s="87">
        <v>1606.8</v>
      </c>
      <c r="AO40" s="86">
        <v>1588.9</v>
      </c>
      <c r="AP40" s="87">
        <v>1670.6</v>
      </c>
      <c r="AQ40" s="87">
        <v>1762</v>
      </c>
      <c r="AR40" s="87">
        <v>1831.5</v>
      </c>
      <c r="AS40" s="86">
        <v>1777.7</v>
      </c>
      <c r="AT40" s="86">
        <v>1889</v>
      </c>
      <c r="AU40" s="86">
        <v>2010.3</v>
      </c>
      <c r="AV40" s="86">
        <v>2055.1</v>
      </c>
      <c r="AW40" s="86">
        <v>1923.9</v>
      </c>
      <c r="AX40" s="87">
        <v>2050.6999999999998</v>
      </c>
      <c r="AY40" s="87">
        <v>2157.3000000000002</v>
      </c>
      <c r="AZ40" s="87">
        <v>2183.6</v>
      </c>
      <c r="BA40" s="86">
        <v>2065.6</v>
      </c>
      <c r="BB40" s="86">
        <v>2176.5</v>
      </c>
      <c r="BC40" s="1318">
        <v>2256</v>
      </c>
      <c r="BD40" s="87">
        <v>2336</v>
      </c>
      <c r="BE40" s="87">
        <v>2289.8000000000002</v>
      </c>
      <c r="BF40" s="87">
        <v>2403.4</v>
      </c>
      <c r="BG40" s="87">
        <v>2515</v>
      </c>
      <c r="BH40" s="1318">
        <v>2544.3000000000002</v>
      </c>
      <c r="BI40" s="1318">
        <v>2625.7</v>
      </c>
      <c r="BJ40" s="1318">
        <v>2719.4</v>
      </c>
      <c r="BK40" s="1318">
        <v>2815.7</v>
      </c>
      <c r="BL40" s="1318">
        <v>2872.6</v>
      </c>
      <c r="BM40" s="1318">
        <v>2777</v>
      </c>
      <c r="BN40" s="88">
        <v>2885.4</v>
      </c>
      <c r="BO40" s="83"/>
    </row>
    <row r="41" spans="3:67" ht="19.5" customHeight="1">
      <c r="H41" s="237" t="s">
        <v>233</v>
      </c>
      <c r="I41" s="128">
        <v>0</v>
      </c>
      <c r="J41" s="128">
        <v>0</v>
      </c>
      <c r="K41" s="128">
        <v>0</v>
      </c>
      <c r="L41" s="128">
        <v>0</v>
      </c>
      <c r="M41" s="128">
        <v>0</v>
      </c>
      <c r="N41" s="128">
        <v>0</v>
      </c>
      <c r="O41" s="128">
        <v>0</v>
      </c>
      <c r="P41" s="128">
        <v>0</v>
      </c>
      <c r="Q41" s="128">
        <v>0</v>
      </c>
      <c r="R41" s="128">
        <v>0</v>
      </c>
      <c r="S41" s="128">
        <v>0</v>
      </c>
      <c r="T41" s="128">
        <v>0</v>
      </c>
      <c r="U41" s="128">
        <v>0</v>
      </c>
      <c r="V41" s="128">
        <v>0</v>
      </c>
      <c r="W41" s="128">
        <v>0</v>
      </c>
      <c r="X41" s="128">
        <v>0</v>
      </c>
      <c r="Y41" s="128">
        <v>0</v>
      </c>
      <c r="Z41" s="128">
        <v>0</v>
      </c>
      <c r="AA41" s="128">
        <v>0</v>
      </c>
      <c r="AB41" s="128">
        <v>0</v>
      </c>
      <c r="AC41" s="129">
        <v>0</v>
      </c>
      <c r="AD41" s="128">
        <v>0</v>
      </c>
      <c r="AE41" s="129">
        <v>0</v>
      </c>
      <c r="AF41" s="129">
        <v>0</v>
      </c>
      <c r="AG41" s="129">
        <v>0</v>
      </c>
      <c r="AH41" s="129">
        <v>0</v>
      </c>
      <c r="AI41" s="129">
        <v>2.2000000000000002</v>
      </c>
      <c r="AJ41" s="128">
        <v>2.2000000000000002</v>
      </c>
      <c r="AK41" s="128">
        <v>2.2000000000000002</v>
      </c>
      <c r="AL41" s="130">
        <v>2.2000000000000002</v>
      </c>
      <c r="AM41" s="130">
        <v>2.4</v>
      </c>
      <c r="AN41" s="132">
        <v>2.2000000000000002</v>
      </c>
      <c r="AO41" s="131">
        <v>2.2999999999999998</v>
      </c>
      <c r="AP41" s="132">
        <v>2.2999999999999998</v>
      </c>
      <c r="AQ41" s="132">
        <v>11.1</v>
      </c>
      <c r="AR41" s="132">
        <v>10.7</v>
      </c>
      <c r="AS41" s="131">
        <v>35.200000000000003</v>
      </c>
      <c r="AT41" s="131">
        <v>34.1</v>
      </c>
      <c r="AU41" s="131">
        <v>35.700000000000003</v>
      </c>
      <c r="AV41" s="131">
        <v>37.1</v>
      </c>
      <c r="AW41" s="131">
        <v>37.4</v>
      </c>
      <c r="AX41" s="132">
        <v>39.799999999999997</v>
      </c>
      <c r="AY41" s="132">
        <v>43.1</v>
      </c>
      <c r="AZ41" s="132">
        <v>41.6</v>
      </c>
      <c r="BA41" s="131">
        <v>42.9</v>
      </c>
      <c r="BB41" s="131">
        <v>44.1</v>
      </c>
      <c r="BC41" s="1409">
        <v>41.4</v>
      </c>
      <c r="BD41" s="132">
        <v>39</v>
      </c>
      <c r="BE41" s="132">
        <v>39.299999999999997</v>
      </c>
      <c r="BF41" s="132">
        <v>37.1</v>
      </c>
      <c r="BG41" s="132">
        <v>39.5</v>
      </c>
      <c r="BH41" s="1409">
        <v>32.200000000000003</v>
      </c>
      <c r="BI41" s="1409">
        <v>32</v>
      </c>
      <c r="BJ41" s="1409">
        <v>30.1</v>
      </c>
      <c r="BK41" s="1409">
        <v>32.5</v>
      </c>
      <c r="BL41" s="1409">
        <v>32</v>
      </c>
      <c r="BM41" s="1409">
        <v>31.8</v>
      </c>
      <c r="BN41" s="133">
        <v>34.299999999999997</v>
      </c>
      <c r="BO41" s="83"/>
    </row>
    <row r="42" spans="3:67" ht="19.5" customHeight="1">
      <c r="AN42" s="48"/>
      <c r="AR42" s="3"/>
      <c r="AS42" s="3"/>
      <c r="AT42" s="3"/>
      <c r="AU42" s="3"/>
      <c r="AV42" s="3"/>
      <c r="AW42" s="3"/>
      <c r="AX42" s="263"/>
      <c r="AY42" s="263"/>
      <c r="AZ42" s="263"/>
      <c r="BA42" s="3"/>
      <c r="BB42" s="3"/>
      <c r="BC42" s="1410"/>
      <c r="BD42" s="1410"/>
      <c r="BE42" s="3"/>
      <c r="BF42" s="3"/>
      <c r="BG42" s="3"/>
      <c r="BH42" s="3"/>
      <c r="BI42" s="3"/>
      <c r="BJ42" s="3"/>
      <c r="BK42" s="3"/>
      <c r="BL42" s="3"/>
      <c r="BM42" s="3"/>
      <c r="BN42" s="3"/>
    </row>
    <row r="43" spans="3:67" ht="19.5" customHeight="1">
      <c r="AN43" s="48"/>
    </row>
    <row r="44" spans="3:67" ht="19.5" customHeight="1"/>
    <row r="45" spans="3:67" ht="19.5" customHeight="1"/>
    <row r="46" spans="3:67" ht="19.5" customHeight="1"/>
    <row r="47" spans="3:67" ht="19.5" customHeight="1"/>
    <row r="48" spans="3:67" ht="19.5" customHeight="1"/>
    <row r="49" ht="19.5" customHeight="1"/>
    <row r="50" ht="19.5" customHeight="1"/>
    <row r="51" ht="19.5" customHeight="1"/>
    <row r="52" ht="19.5" customHeight="1"/>
  </sheetData>
  <mergeCells count="16">
    <mergeCell ref="D25:E25"/>
    <mergeCell ref="C27:E27"/>
    <mergeCell ref="C29:E29"/>
    <mergeCell ref="C31:E31"/>
    <mergeCell ref="C18:E18"/>
    <mergeCell ref="C20:E20"/>
    <mergeCell ref="D21:E21"/>
    <mergeCell ref="D22:F22"/>
    <mergeCell ref="D23:E23"/>
    <mergeCell ref="D24:E24"/>
    <mergeCell ref="C16:E16"/>
    <mergeCell ref="B4:E4"/>
    <mergeCell ref="C8:E8"/>
    <mergeCell ref="C10:E10"/>
    <mergeCell ref="C12:E12"/>
    <mergeCell ref="C14:E14"/>
  </mergeCells>
  <phoneticPr fontId="3" type="noConversion"/>
  <hyperlinks>
    <hyperlink ref="C12" location="G_IS!A1" display="KB Financial Group" xr:uid="{00000000-0004-0000-2600-000000000000}"/>
    <hyperlink ref="C14" location="B_IS!A1" display="KB Kookmin Bank" xr:uid="{00000000-0004-0000-2600-000001000000}"/>
    <hyperlink ref="C16" location="S_IS!A1" display="KB Securities" xr:uid="{00000000-0004-0000-2600-000002000000}"/>
    <hyperlink ref="C20" location="C_IS!A1" display="KB Kookmin Card" xr:uid="{00000000-0004-0000-2600-000003000000}"/>
    <hyperlink ref="D21:E21" location="C_IS!A1" display="Condensed Income Statement" xr:uid="{00000000-0004-0000-2600-000004000000}"/>
    <hyperlink ref="C18" location="I_Key!A1" display="KB Insurance" xr:uid="{00000000-0004-0000-2600-000005000000}"/>
    <hyperlink ref="C18:E18" location="I_IS!A1" display="KB Insurance" xr:uid="{00000000-0004-0000-2600-000006000000}"/>
    <hyperlink ref="C10" location="Hightlights!A1" display="Highlights" xr:uid="{00000000-0004-0000-2600-000007000000}"/>
    <hyperlink ref="C10:E10" location="'Financial Highlights'!A1" display="Finanial Highlights" xr:uid="{00000000-0004-0000-2600-000008000000}"/>
    <hyperlink ref="D24:E24" location="C_AQ!A1" display="Asset Quality" xr:uid="{00000000-0004-0000-2600-000009000000}"/>
    <hyperlink ref="D25:E25" location="C_Delinquency!A1" display="Delinquency" xr:uid="{00000000-0004-0000-2600-00000A000000}"/>
    <hyperlink ref="D23:E23" location="C_Customers!A1" display="Customers / Volume / Receivables" xr:uid="{00000000-0004-0000-2600-00000B000000}"/>
    <hyperlink ref="C29" location="Other_IS!A1" display="Other Subsidiaries" xr:uid="{00000000-0004-0000-2600-00000C000000}"/>
    <hyperlink ref="C31" location="Contacts!A1" display="Contacts" xr:uid="{00000000-0004-0000-2600-00000D000000}"/>
    <hyperlink ref="C27:E27" location="L_IS!A1" display="KB Life Insurance" xr:uid="{00000000-0004-0000-2600-00000E000000}"/>
    <hyperlink ref="C8:E8" location="Disclaimer!A1" display="Disclaimer" xr:uid="{00000000-0004-0000-2600-00000F000000}"/>
  </hyperlinks>
  <pageMargins left="0.39370078740157483" right="0.39370078740157483" top="0.47244094488188981" bottom="0.47244094488188981" header="0.31496062992125984" footer="0.31496062992125984"/>
  <pageSetup paperSize="9" scale="57" fitToHeight="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BS67"/>
  <sheetViews>
    <sheetView showGridLines="0" view="pageBreakPreview" zoomScale="70" zoomScaleNormal="70" zoomScaleSheetLayoutView="70" workbookViewId="0">
      <selection activeCell="D15" sqref="D15:E15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34" width="13.75" style="38" hidden="1" customWidth="1"/>
    <col min="35" max="35" width="13.75" style="48" hidden="1" customWidth="1"/>
    <col min="36" max="52" width="13.75" style="38" hidden="1" customWidth="1"/>
    <col min="53" max="56" width="17.375" style="38" hidden="1" customWidth="1"/>
    <col min="57" max="57" width="15.125" style="38" hidden="1" customWidth="1"/>
    <col min="58" max="62" width="15.125" style="38" customWidth="1"/>
    <col min="63" max="63" width="15.125" style="1728" customWidth="1"/>
    <col min="64" max="64" width="15.125" style="38" customWidth="1"/>
    <col min="65" max="65" width="15.125" style="1776" customWidth="1"/>
    <col min="66" max="66" width="15.125" style="38" customWidth="1"/>
    <col min="67" max="16384" width="10.75" style="38"/>
  </cols>
  <sheetData>
    <row r="1" spans="2:71" ht="5.25" customHeight="1"/>
    <row r="2" spans="2:71" ht="28.5" customHeight="1">
      <c r="H2" s="39"/>
    </row>
    <row r="3" spans="2:71" ht="3" customHeight="1">
      <c r="H3" s="40"/>
    </row>
    <row r="4" spans="2:71" ht="30" customHeight="1">
      <c r="B4" s="1879" t="s">
        <v>37</v>
      </c>
      <c r="C4" s="1879"/>
      <c r="D4" s="1879"/>
      <c r="E4" s="1879"/>
      <c r="F4" s="63"/>
      <c r="G4" s="42"/>
      <c r="H4" s="64" t="s">
        <v>151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65"/>
      <c r="AW4" s="65"/>
      <c r="AX4" s="65"/>
      <c r="AY4" s="65"/>
      <c r="AZ4" s="1881"/>
      <c r="BA4" s="1881"/>
      <c r="BB4" s="1881"/>
      <c r="BC4" s="184"/>
      <c r="BD4" s="1450"/>
      <c r="BE4" s="1476"/>
      <c r="BF4" s="1307"/>
      <c r="BG4" s="1574"/>
      <c r="BH4" s="1542"/>
      <c r="BI4" s="1595"/>
      <c r="BJ4" s="1641"/>
      <c r="BK4" s="1731"/>
      <c r="BL4" s="1693"/>
      <c r="BM4" s="1791"/>
      <c r="BN4" s="1715"/>
    </row>
    <row r="5" spans="2:71" ht="18" customHeight="1">
      <c r="B5" s="222"/>
      <c r="C5" s="222"/>
      <c r="D5" s="222"/>
      <c r="E5" s="222"/>
      <c r="F5" s="223"/>
      <c r="H5" s="224"/>
      <c r="AI5" s="38"/>
      <c r="AV5" s="69"/>
      <c r="AW5" s="69"/>
      <c r="AX5" s="69"/>
      <c r="AY5" s="69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</row>
    <row r="6" spans="2:71" ht="3" customHeight="1" thickBot="1">
      <c r="H6" s="40"/>
      <c r="BA6" s="48"/>
      <c r="BB6" s="48"/>
      <c r="BC6" s="48"/>
      <c r="BD6" s="48"/>
    </row>
    <row r="7" spans="2:71" ht="12" customHeight="1" thickTop="1">
      <c r="B7" s="185"/>
      <c r="C7" s="67"/>
      <c r="D7" s="67"/>
      <c r="E7" s="6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J7" s="48"/>
      <c r="AK7" s="48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225"/>
      <c r="AW7" s="225"/>
      <c r="AX7" s="225"/>
      <c r="AY7" s="226"/>
      <c r="AZ7" s="226"/>
      <c r="BA7" s="226"/>
      <c r="BB7" s="226"/>
      <c r="BC7" s="226"/>
      <c r="BD7" s="226"/>
      <c r="BE7" s="226"/>
      <c r="BF7" s="226"/>
      <c r="BG7" s="226"/>
      <c r="BH7" s="226"/>
      <c r="BI7" s="226"/>
      <c r="BJ7" s="226"/>
      <c r="BK7" s="226"/>
      <c r="BL7" s="226"/>
      <c r="BM7" s="226"/>
      <c r="BN7" s="226"/>
    </row>
    <row r="8" spans="2:71" ht="19.5" customHeight="1" thickBot="1">
      <c r="B8" s="74"/>
      <c r="C8" s="1875" t="s">
        <v>2</v>
      </c>
      <c r="D8" s="1875"/>
      <c r="E8" s="1876"/>
      <c r="F8" s="56"/>
      <c r="H8" s="77" t="s">
        <v>39</v>
      </c>
      <c r="I8" s="186" t="s">
        <v>152</v>
      </c>
      <c r="J8" s="186" t="s">
        <v>153</v>
      </c>
      <c r="K8" s="186" t="s">
        <v>154</v>
      </c>
      <c r="L8" s="186" t="s">
        <v>155</v>
      </c>
      <c r="M8" s="186" t="s">
        <v>156</v>
      </c>
      <c r="N8" s="186" t="s">
        <v>157</v>
      </c>
      <c r="O8" s="186" t="s">
        <v>158</v>
      </c>
      <c r="P8" s="186" t="s">
        <v>159</v>
      </c>
      <c r="Q8" s="186" t="s">
        <v>160</v>
      </c>
      <c r="R8" s="78" t="s">
        <v>161</v>
      </c>
      <c r="S8" s="78" t="s">
        <v>162</v>
      </c>
      <c r="T8" s="78" t="s">
        <v>163</v>
      </c>
      <c r="U8" s="78" t="s">
        <v>164</v>
      </c>
      <c r="V8" s="78" t="s">
        <v>165</v>
      </c>
      <c r="W8" s="78" t="s">
        <v>166</v>
      </c>
      <c r="X8" s="78" t="s">
        <v>167</v>
      </c>
      <c r="Y8" s="78" t="s">
        <v>168</v>
      </c>
      <c r="Z8" s="78" t="s">
        <v>169</v>
      </c>
      <c r="AA8" s="78" t="s">
        <v>170</v>
      </c>
      <c r="AB8" s="78" t="s">
        <v>171</v>
      </c>
      <c r="AC8" s="78" t="s">
        <v>172</v>
      </c>
      <c r="AD8" s="78" t="s">
        <v>173</v>
      </c>
      <c r="AE8" s="78" t="s">
        <v>174</v>
      </c>
      <c r="AF8" s="78" t="s">
        <v>175</v>
      </c>
      <c r="AG8" s="78" t="s">
        <v>176</v>
      </c>
      <c r="AH8" s="78" t="s">
        <v>177</v>
      </c>
      <c r="AI8" s="78" t="s">
        <v>178</v>
      </c>
      <c r="AJ8" s="78" t="s">
        <v>179</v>
      </c>
      <c r="AK8" s="78" t="s">
        <v>180</v>
      </c>
      <c r="AL8" s="78" t="s">
        <v>181</v>
      </c>
      <c r="AM8" s="78" t="s">
        <v>182</v>
      </c>
      <c r="AN8" s="78" t="s">
        <v>183</v>
      </c>
      <c r="AO8" s="78" t="s">
        <v>184</v>
      </c>
      <c r="AP8" s="78" t="s">
        <v>185</v>
      </c>
      <c r="AQ8" s="78" t="s">
        <v>186</v>
      </c>
      <c r="AR8" s="81" t="s">
        <v>187</v>
      </c>
      <c r="AS8" s="81" t="s">
        <v>188</v>
      </c>
      <c r="AT8" s="81" t="s">
        <v>189</v>
      </c>
      <c r="AU8" s="81" t="s">
        <v>190</v>
      </c>
      <c r="AV8" s="81" t="s">
        <v>191</v>
      </c>
      <c r="AW8" s="81" t="s">
        <v>192</v>
      </c>
      <c r="AX8" s="81" t="s">
        <v>193</v>
      </c>
      <c r="AY8" s="81" t="s">
        <v>194</v>
      </c>
      <c r="AZ8" s="81" t="s">
        <v>195</v>
      </c>
      <c r="BA8" s="81" t="s">
        <v>196</v>
      </c>
      <c r="BB8" s="81" t="s">
        <v>197</v>
      </c>
      <c r="BC8" s="81" t="s">
        <v>784</v>
      </c>
      <c r="BD8" s="81" t="s">
        <v>794</v>
      </c>
      <c r="BE8" s="81" t="s">
        <v>798</v>
      </c>
      <c r="BF8" s="81" t="s">
        <v>806</v>
      </c>
      <c r="BG8" s="81" t="s">
        <v>807</v>
      </c>
      <c r="BH8" s="81" t="s">
        <v>816</v>
      </c>
      <c r="BI8" s="81" t="s">
        <v>823</v>
      </c>
      <c r="BJ8" s="81" t="s">
        <v>836</v>
      </c>
      <c r="BK8" s="81" t="s">
        <v>839</v>
      </c>
      <c r="BL8" s="81" t="s">
        <v>854</v>
      </c>
      <c r="BM8" s="1778" t="s">
        <v>859</v>
      </c>
      <c r="BN8" s="1778" t="s">
        <v>892</v>
      </c>
    </row>
    <row r="9" spans="2:71" ht="19.5" customHeight="1">
      <c r="B9" s="71"/>
      <c r="C9" s="227"/>
      <c r="D9" s="227"/>
      <c r="E9" s="228"/>
      <c r="H9" s="229" t="s">
        <v>198</v>
      </c>
      <c r="I9" s="198">
        <v>288245.59999999998</v>
      </c>
      <c r="J9" s="198">
        <v>292886.90000000002</v>
      </c>
      <c r="K9" s="198">
        <v>294856.5</v>
      </c>
      <c r="L9" s="198">
        <v>286069.5</v>
      </c>
      <c r="M9" s="198">
        <v>286988.79999999999</v>
      </c>
      <c r="N9" s="198">
        <v>293906.59999999998</v>
      </c>
      <c r="O9" s="198">
        <v>297288.5</v>
      </c>
      <c r="P9" s="198">
        <v>292167.59999999998</v>
      </c>
      <c r="Q9" s="198">
        <v>298115.7</v>
      </c>
      <c r="R9" s="198">
        <v>299413.8</v>
      </c>
      <c r="S9" s="198">
        <v>301976.7</v>
      </c>
      <c r="T9" s="198">
        <v>308355.7</v>
      </c>
      <c r="U9" s="198">
        <v>315756.09999999998</v>
      </c>
      <c r="V9" s="198">
        <v>317321.40000000002</v>
      </c>
      <c r="W9" s="198">
        <v>324636.3</v>
      </c>
      <c r="X9" s="198">
        <v>329065.5</v>
      </c>
      <c r="Y9" s="198">
        <v>335951.6</v>
      </c>
      <c r="Z9" s="198">
        <v>343198.1</v>
      </c>
      <c r="AA9" s="198">
        <v>351840.3</v>
      </c>
      <c r="AB9" s="199">
        <v>375673.59999999998</v>
      </c>
      <c r="AC9" s="198">
        <v>380889.5</v>
      </c>
      <c r="AD9" s="198">
        <v>422249.4</v>
      </c>
      <c r="AE9" s="199">
        <v>432808.5</v>
      </c>
      <c r="AF9" s="199">
        <v>436785.6</v>
      </c>
      <c r="AG9" s="199">
        <v>451617.9</v>
      </c>
      <c r="AH9" s="199">
        <v>463337.4</v>
      </c>
      <c r="AI9" s="199">
        <v>477715.6</v>
      </c>
      <c r="AJ9" s="198">
        <v>479588.3</v>
      </c>
      <c r="AK9" s="198">
        <v>490699.4</v>
      </c>
      <c r="AL9" s="202">
        <v>498179.1</v>
      </c>
      <c r="AM9" s="202">
        <v>506195.3</v>
      </c>
      <c r="AN9" s="202">
        <v>518538.1</v>
      </c>
      <c r="AO9" s="202">
        <v>544881.69999999995</v>
      </c>
      <c r="AP9" s="202">
        <v>569476.6</v>
      </c>
      <c r="AQ9" s="202">
        <v>605506.4</v>
      </c>
      <c r="AR9" s="203">
        <v>610672.19999999995</v>
      </c>
      <c r="AS9" s="202">
        <v>620939.19999999995</v>
      </c>
      <c r="AT9" s="202">
        <v>633747.80000000005</v>
      </c>
      <c r="AU9" s="203">
        <v>650506.5</v>
      </c>
      <c r="AV9" s="203">
        <v>663895.80000000005</v>
      </c>
      <c r="AW9" s="202">
        <v>670166</v>
      </c>
      <c r="AX9" s="203">
        <v>682678.2</v>
      </c>
      <c r="AY9" s="203">
        <v>713722.7</v>
      </c>
      <c r="AZ9" s="203">
        <v>688653.5</v>
      </c>
      <c r="BA9" s="202">
        <v>691435.7</v>
      </c>
      <c r="BB9" s="202">
        <v>706317.7</v>
      </c>
      <c r="BC9" s="1323">
        <v>716439.8</v>
      </c>
      <c r="BD9" s="203">
        <v>715726.3</v>
      </c>
      <c r="BE9" s="1323">
        <v>732229.2</v>
      </c>
      <c r="BF9" s="203">
        <v>742227.2</v>
      </c>
      <c r="BG9" s="203">
        <v>745331.1</v>
      </c>
      <c r="BH9" s="1323">
        <v>757845.5</v>
      </c>
      <c r="BI9" s="1323">
        <v>770327.1</v>
      </c>
      <c r="BJ9" s="1323">
        <v>780622.7</v>
      </c>
      <c r="BK9" s="1323">
        <v>796063.2</v>
      </c>
      <c r="BL9" s="1323">
        <v>797923</v>
      </c>
      <c r="BM9" s="1323">
        <v>829740.8</v>
      </c>
      <c r="BN9" s="205">
        <v>866889.3</v>
      </c>
    </row>
    <row r="10" spans="2:71" ht="19.5" customHeight="1">
      <c r="B10" s="74"/>
      <c r="C10" s="1875" t="s">
        <v>36</v>
      </c>
      <c r="D10" s="1875"/>
      <c r="E10" s="1876"/>
      <c r="F10" s="56"/>
      <c r="H10" s="207" t="s">
        <v>199</v>
      </c>
      <c r="I10" s="83">
        <v>13101.9</v>
      </c>
      <c r="J10" s="83">
        <v>10438.9</v>
      </c>
      <c r="K10" s="83">
        <v>12658.6</v>
      </c>
      <c r="L10" s="83">
        <v>10592.6</v>
      </c>
      <c r="M10" s="83">
        <v>11038.8</v>
      </c>
      <c r="N10" s="83">
        <v>11795.8</v>
      </c>
      <c r="O10" s="83">
        <v>14138.2</v>
      </c>
      <c r="P10" s="83">
        <v>14792.7</v>
      </c>
      <c r="Q10" s="83">
        <v>15939.6</v>
      </c>
      <c r="R10" s="83">
        <v>15587.7</v>
      </c>
      <c r="S10" s="83">
        <v>16587.900000000001</v>
      </c>
      <c r="T10" s="83">
        <v>15423.8</v>
      </c>
      <c r="U10" s="83">
        <v>14842.4</v>
      </c>
      <c r="V10" s="83">
        <v>17893.5</v>
      </c>
      <c r="W10" s="83">
        <v>18992.400000000001</v>
      </c>
      <c r="X10" s="83">
        <v>16316.1</v>
      </c>
      <c r="Y10" s="83">
        <v>18809.099999999999</v>
      </c>
      <c r="Z10" s="83">
        <v>15743.4</v>
      </c>
      <c r="AA10" s="83">
        <v>17019.099999999999</v>
      </c>
      <c r="AB10" s="84">
        <v>17884.900000000001</v>
      </c>
      <c r="AC10" s="84">
        <v>18934</v>
      </c>
      <c r="AD10" s="84">
        <v>19166.099999999999</v>
      </c>
      <c r="AE10" s="84">
        <v>22974.5</v>
      </c>
      <c r="AF10" s="84">
        <v>19817.8</v>
      </c>
      <c r="AG10" s="193">
        <v>21045</v>
      </c>
      <c r="AH10" s="193">
        <v>19776.400000000001</v>
      </c>
      <c r="AI10" s="193">
        <v>18349.7</v>
      </c>
      <c r="AJ10" s="83">
        <v>20274.5</v>
      </c>
      <c r="AK10" s="83">
        <v>19184.3</v>
      </c>
      <c r="AL10" s="192">
        <v>22521.3</v>
      </c>
      <c r="AM10" s="192">
        <v>22004.6</v>
      </c>
      <c r="AN10" s="192">
        <v>20837.900000000001</v>
      </c>
      <c r="AO10" s="192">
        <v>23136.3</v>
      </c>
      <c r="AP10" s="192">
        <v>22509.5</v>
      </c>
      <c r="AQ10" s="193">
        <v>25380.7</v>
      </c>
      <c r="AR10" s="193">
        <v>25608.799999999999</v>
      </c>
      <c r="AS10" s="192">
        <v>30148.799999999999</v>
      </c>
      <c r="AT10" s="192">
        <v>24436.9</v>
      </c>
      <c r="AU10" s="193">
        <v>27827.8</v>
      </c>
      <c r="AV10" s="193">
        <v>31009.4</v>
      </c>
      <c r="AW10" s="192">
        <v>29485.8</v>
      </c>
      <c r="AX10" s="193">
        <v>32303.3</v>
      </c>
      <c r="AY10" s="193">
        <v>27904.7</v>
      </c>
      <c r="AZ10" s="193">
        <v>32474.7</v>
      </c>
      <c r="BA10" s="192">
        <v>28955.1</v>
      </c>
      <c r="BB10" s="192">
        <v>31610.9</v>
      </c>
      <c r="BC10" s="1322">
        <v>31946.1</v>
      </c>
      <c r="BD10" s="193">
        <v>29836.3</v>
      </c>
      <c r="BE10" s="1322">
        <v>30509.3</v>
      </c>
      <c r="BF10" s="193">
        <v>31053.1</v>
      </c>
      <c r="BG10" s="193">
        <v>26228.9</v>
      </c>
      <c r="BH10" s="1322">
        <v>29869.1</v>
      </c>
      <c r="BI10" s="1322">
        <v>30657.599999999999</v>
      </c>
      <c r="BJ10" s="1322">
        <v>34118.300000000003</v>
      </c>
      <c r="BK10" s="1322">
        <v>25270.799999999999</v>
      </c>
      <c r="BL10" s="1322">
        <v>34776.9</v>
      </c>
      <c r="BM10" s="1322">
        <v>32538.5</v>
      </c>
      <c r="BN10" s="195">
        <v>44618.3</v>
      </c>
    </row>
    <row r="11" spans="2:71" ht="19.5" customHeight="1">
      <c r="B11" s="74"/>
      <c r="C11" s="230"/>
      <c r="D11" s="227"/>
      <c r="E11" s="228"/>
      <c r="H11" s="207" t="s">
        <v>200</v>
      </c>
      <c r="I11" s="83">
        <v>9474.2999999999993</v>
      </c>
      <c r="J11" s="83">
        <v>10158.700000000001</v>
      </c>
      <c r="K11" s="83">
        <v>9693.2000000000007</v>
      </c>
      <c r="L11" s="83">
        <v>9559.7000000000007</v>
      </c>
      <c r="M11" s="83">
        <v>10574.2</v>
      </c>
      <c r="N11" s="83">
        <v>11188.5</v>
      </c>
      <c r="O11" s="83">
        <v>9115.2000000000007</v>
      </c>
      <c r="P11" s="83">
        <v>9328.7000000000007</v>
      </c>
      <c r="Q11" s="83">
        <v>9152.9</v>
      </c>
      <c r="R11" s="83">
        <v>8715.7000000000007</v>
      </c>
      <c r="S11" s="83">
        <v>9397</v>
      </c>
      <c r="T11" s="83">
        <v>10757.9</v>
      </c>
      <c r="U11" s="83">
        <v>10569.2</v>
      </c>
      <c r="V11" s="83">
        <v>10158.700000000001</v>
      </c>
      <c r="W11" s="83">
        <v>9954.9</v>
      </c>
      <c r="X11" s="83">
        <v>11174</v>
      </c>
      <c r="Y11" s="83">
        <v>11619.3</v>
      </c>
      <c r="Z11" s="83">
        <v>13683</v>
      </c>
      <c r="AA11" s="83">
        <v>14186.7</v>
      </c>
      <c r="AB11" s="84">
        <v>27858.400000000001</v>
      </c>
      <c r="AC11" s="84">
        <v>28185.599999999999</v>
      </c>
      <c r="AD11" s="84">
        <v>31758.5</v>
      </c>
      <c r="AE11" s="84">
        <v>31585.8</v>
      </c>
      <c r="AF11" s="84">
        <v>32227.3</v>
      </c>
      <c r="AG11" s="193">
        <v>48526.5</v>
      </c>
      <c r="AH11" s="193">
        <v>48045.8</v>
      </c>
      <c r="AI11" s="193">
        <v>51020.800000000003</v>
      </c>
      <c r="AJ11" s="83">
        <v>50987.8</v>
      </c>
      <c r="AK11" s="83">
        <v>49480.1</v>
      </c>
      <c r="AL11" s="192">
        <v>48711.9</v>
      </c>
      <c r="AM11" s="192">
        <v>51763</v>
      </c>
      <c r="AN11" s="192">
        <v>53549.1</v>
      </c>
      <c r="AO11" s="192">
        <v>57072</v>
      </c>
      <c r="AP11" s="192">
        <v>58653</v>
      </c>
      <c r="AQ11" s="193">
        <v>58835.9</v>
      </c>
      <c r="AR11" s="193">
        <v>61035.5</v>
      </c>
      <c r="AS11" s="192">
        <v>60155.9</v>
      </c>
      <c r="AT11" s="192">
        <v>64981.599999999999</v>
      </c>
      <c r="AU11" s="193">
        <v>62075.7</v>
      </c>
      <c r="AV11" s="193">
        <v>66005.8</v>
      </c>
      <c r="AW11" s="192">
        <v>73546.2</v>
      </c>
      <c r="AX11" s="193">
        <v>70523.600000000006</v>
      </c>
      <c r="AY11" s="193">
        <v>66764.3</v>
      </c>
      <c r="AZ11" s="193">
        <v>70092.5</v>
      </c>
      <c r="BA11" s="192">
        <v>70094.7</v>
      </c>
      <c r="BB11" s="192">
        <v>74604.600000000006</v>
      </c>
      <c r="BC11" s="1322">
        <v>72864</v>
      </c>
      <c r="BD11" s="193">
        <v>77038.3</v>
      </c>
      <c r="BE11" s="1322">
        <v>77356.800000000003</v>
      </c>
      <c r="BF11" s="193">
        <v>77708.7</v>
      </c>
      <c r="BG11" s="193">
        <v>76936</v>
      </c>
      <c r="BH11" s="1322">
        <v>79450.100000000006</v>
      </c>
      <c r="BI11" s="1322">
        <v>84218.3</v>
      </c>
      <c r="BJ11" s="1322">
        <v>88393.9</v>
      </c>
      <c r="BK11" s="1322">
        <v>92901</v>
      </c>
      <c r="BL11" s="1322">
        <v>89859.4</v>
      </c>
      <c r="BM11" s="1322">
        <v>94363.7</v>
      </c>
      <c r="BN11" s="195">
        <v>100464</v>
      </c>
    </row>
    <row r="12" spans="2:71" ht="19.5" customHeight="1">
      <c r="B12" s="74"/>
      <c r="C12" s="1875" t="s">
        <v>0</v>
      </c>
      <c r="D12" s="1875"/>
      <c r="E12" s="1876"/>
      <c r="F12" s="56"/>
      <c r="H12" s="207" t="s">
        <v>201</v>
      </c>
      <c r="I12" s="83">
        <v>2196.8000000000002</v>
      </c>
      <c r="J12" s="83">
        <v>1942.7</v>
      </c>
      <c r="K12" s="83">
        <v>2224.4</v>
      </c>
      <c r="L12" s="83">
        <v>2091.3000000000002</v>
      </c>
      <c r="M12" s="83">
        <v>1936.9</v>
      </c>
      <c r="N12" s="83">
        <v>1779.7</v>
      </c>
      <c r="O12" s="83">
        <v>1805.5</v>
      </c>
      <c r="P12" s="83">
        <v>1819.4</v>
      </c>
      <c r="Q12" s="83">
        <v>1459.9</v>
      </c>
      <c r="R12" s="83">
        <v>2002.2</v>
      </c>
      <c r="S12" s="83">
        <v>1808.9</v>
      </c>
      <c r="T12" s="83">
        <v>1968.2</v>
      </c>
      <c r="U12" s="83">
        <v>2035.3</v>
      </c>
      <c r="V12" s="83">
        <v>1933.6</v>
      </c>
      <c r="W12" s="83">
        <v>2987.4</v>
      </c>
      <c r="X12" s="83">
        <v>2278.1</v>
      </c>
      <c r="Y12" s="83">
        <v>2464.1999999999998</v>
      </c>
      <c r="Z12" s="83">
        <v>2320.6</v>
      </c>
      <c r="AA12" s="83">
        <v>2754.7</v>
      </c>
      <c r="AB12" s="84">
        <v>3381.9</v>
      </c>
      <c r="AC12" s="84">
        <v>2486.5</v>
      </c>
      <c r="AD12" s="84">
        <v>2049.6</v>
      </c>
      <c r="AE12" s="84">
        <v>2171.1</v>
      </c>
      <c r="AF12" s="84">
        <v>3310.2</v>
      </c>
      <c r="AG12" s="193">
        <v>2892.6</v>
      </c>
      <c r="AH12" s="193">
        <v>2487.1999999999998</v>
      </c>
      <c r="AI12" s="193">
        <v>2206.9</v>
      </c>
      <c r="AJ12" s="83">
        <v>2026</v>
      </c>
      <c r="AK12" s="83">
        <v>2328.8000000000002</v>
      </c>
      <c r="AL12" s="192">
        <v>2891.5</v>
      </c>
      <c r="AM12" s="192">
        <v>4052.7</v>
      </c>
      <c r="AN12" s="192">
        <v>3190.7</v>
      </c>
      <c r="AO12" s="192">
        <v>5179.8999999999996</v>
      </c>
      <c r="AP12" s="192">
        <v>3952.9</v>
      </c>
      <c r="AQ12" s="193">
        <v>3577.8</v>
      </c>
      <c r="AR12" s="193">
        <v>5545.4</v>
      </c>
      <c r="AS12" s="192">
        <v>3733.4</v>
      </c>
      <c r="AT12" s="192">
        <v>3176.1</v>
      </c>
      <c r="AU12" s="193">
        <v>4252.8999999999996</v>
      </c>
      <c r="AV12" s="193">
        <v>3721.4</v>
      </c>
      <c r="AW12" s="192">
        <v>4987.8999999999996</v>
      </c>
      <c r="AX12" s="193">
        <v>9419.2000000000007</v>
      </c>
      <c r="AY12" s="193">
        <v>17820</v>
      </c>
      <c r="AZ12" s="193">
        <v>9446.6</v>
      </c>
      <c r="BA12" s="192">
        <v>8588.7000000000007</v>
      </c>
      <c r="BB12" s="192">
        <v>8195.2999999999993</v>
      </c>
      <c r="BC12" s="1322">
        <v>8896.6</v>
      </c>
      <c r="BD12" s="193">
        <v>6157.6</v>
      </c>
      <c r="BE12" s="1322">
        <v>7260.4</v>
      </c>
      <c r="BF12" s="193">
        <v>8611</v>
      </c>
      <c r="BG12" s="193">
        <v>5729.4</v>
      </c>
      <c r="BH12" s="1322">
        <v>11730.8</v>
      </c>
      <c r="BI12" s="1322">
        <v>10057</v>
      </c>
      <c r="BJ12" s="1322">
        <v>6922.9</v>
      </c>
      <c r="BK12" s="1322">
        <v>7104.3</v>
      </c>
      <c r="BL12" s="1322">
        <v>8178.1</v>
      </c>
      <c r="BM12" s="1322">
        <v>12311.5</v>
      </c>
      <c r="BN12" s="195">
        <v>12967.5</v>
      </c>
    </row>
    <row r="13" spans="2:71" ht="19.5" customHeight="1">
      <c r="B13" s="74"/>
      <c r="C13" s="230"/>
      <c r="D13" s="1882" t="s">
        <v>9</v>
      </c>
      <c r="E13" s="1883"/>
      <c r="F13" s="208"/>
      <c r="H13" s="207" t="s">
        <v>202</v>
      </c>
      <c r="I13" s="83">
        <v>35653.300000000003</v>
      </c>
      <c r="J13" s="83">
        <v>35641.699999999997</v>
      </c>
      <c r="K13" s="83">
        <v>36151.1</v>
      </c>
      <c r="L13" s="83">
        <v>36467.4</v>
      </c>
      <c r="M13" s="83">
        <v>37290.300000000003</v>
      </c>
      <c r="N13" s="83">
        <v>36014.6</v>
      </c>
      <c r="O13" s="83">
        <v>35145.599999999999</v>
      </c>
      <c r="P13" s="83">
        <v>34849.1</v>
      </c>
      <c r="Q13" s="83">
        <v>35057.199999999997</v>
      </c>
      <c r="R13" s="83">
        <v>34505.5</v>
      </c>
      <c r="S13" s="83">
        <v>33874</v>
      </c>
      <c r="T13" s="83">
        <v>34960.6</v>
      </c>
      <c r="U13" s="83">
        <v>34742.400000000001</v>
      </c>
      <c r="V13" s="83">
        <v>36338.9</v>
      </c>
      <c r="W13" s="83">
        <v>38417.599999999999</v>
      </c>
      <c r="X13" s="83">
        <v>39136.800000000003</v>
      </c>
      <c r="Y13" s="83">
        <v>37955.9</v>
      </c>
      <c r="Z13" s="83">
        <v>39674.5</v>
      </c>
      <c r="AA13" s="83">
        <v>41619.800000000003</v>
      </c>
      <c r="AB13" s="84">
        <v>45147.8</v>
      </c>
      <c r="AC13" s="84">
        <v>45103.3</v>
      </c>
      <c r="AD13" s="84">
        <v>60844.5</v>
      </c>
      <c r="AE13" s="84">
        <v>63417.8</v>
      </c>
      <c r="AF13" s="84">
        <v>66608.2</v>
      </c>
      <c r="AG13" s="193">
        <v>57184.2</v>
      </c>
      <c r="AH13" s="193">
        <v>60510.9</v>
      </c>
      <c r="AI13" s="193">
        <v>59193.1</v>
      </c>
      <c r="AJ13" s="83">
        <v>61665.1</v>
      </c>
      <c r="AK13" s="83">
        <v>64678.8</v>
      </c>
      <c r="AL13" s="192">
        <v>64290.7</v>
      </c>
      <c r="AM13" s="192">
        <v>68422.5</v>
      </c>
      <c r="AN13" s="192">
        <v>71782.600000000006</v>
      </c>
      <c r="AO13" s="192">
        <v>73526</v>
      </c>
      <c r="AP13" s="192">
        <v>74810.3</v>
      </c>
      <c r="AQ13" s="193">
        <v>96714.7</v>
      </c>
      <c r="AR13" s="193">
        <v>98695.4</v>
      </c>
      <c r="AS13" s="192">
        <v>95929.7</v>
      </c>
      <c r="AT13" s="192">
        <v>99349.2</v>
      </c>
      <c r="AU13" s="193">
        <v>104654.3</v>
      </c>
      <c r="AV13" s="193">
        <v>104847.9</v>
      </c>
      <c r="AW13" s="192">
        <v>107874.7</v>
      </c>
      <c r="AX13" s="193">
        <v>105543.3</v>
      </c>
      <c r="AY13" s="193">
        <v>111049.7</v>
      </c>
      <c r="AZ13" s="193">
        <v>115452.7</v>
      </c>
      <c r="BA13" s="192">
        <v>115454.1</v>
      </c>
      <c r="BB13" s="192">
        <v>116969.60000000001</v>
      </c>
      <c r="BC13" s="1322">
        <v>118516</v>
      </c>
      <c r="BD13" s="193">
        <v>122199.5</v>
      </c>
      <c r="BE13" s="1322">
        <v>124966.7</v>
      </c>
      <c r="BF13" s="193">
        <v>128820.8</v>
      </c>
      <c r="BG13" s="193">
        <v>127271.5</v>
      </c>
      <c r="BH13" s="1322">
        <v>131009.5</v>
      </c>
      <c r="BI13" s="1322">
        <v>130499.4</v>
      </c>
      <c r="BJ13" s="1322">
        <v>130061.2</v>
      </c>
      <c r="BK13" s="1322">
        <v>132056.1</v>
      </c>
      <c r="BL13" s="1322">
        <v>134989.79999999999</v>
      </c>
      <c r="BM13" s="1322">
        <v>135187.5</v>
      </c>
      <c r="BN13" s="195">
        <v>137203</v>
      </c>
      <c r="BS13" s="38" t="s">
        <v>850</v>
      </c>
    </row>
    <row r="14" spans="2:71" ht="19.5" customHeight="1">
      <c r="B14" s="74"/>
      <c r="C14" s="230"/>
      <c r="D14" s="1884" t="s">
        <v>782</v>
      </c>
      <c r="E14" s="1884"/>
      <c r="F14" s="1884"/>
      <c r="H14" s="207" t="s">
        <v>203</v>
      </c>
      <c r="I14" s="83">
        <v>213868.5</v>
      </c>
      <c r="J14" s="83">
        <v>218465.4</v>
      </c>
      <c r="K14" s="83">
        <v>218170.2</v>
      </c>
      <c r="L14" s="83">
        <v>213644.79999999999</v>
      </c>
      <c r="M14" s="83">
        <v>210594.9</v>
      </c>
      <c r="N14" s="83">
        <v>216039.1</v>
      </c>
      <c r="O14" s="83">
        <v>218803.6</v>
      </c>
      <c r="P14" s="83">
        <v>219001.3</v>
      </c>
      <c r="Q14" s="83">
        <v>224354.6</v>
      </c>
      <c r="R14" s="83">
        <v>224421.3</v>
      </c>
      <c r="S14" s="83">
        <v>227092</v>
      </c>
      <c r="T14" s="83">
        <v>231449.7</v>
      </c>
      <c r="U14" s="83">
        <v>238266.4</v>
      </c>
      <c r="V14" s="83">
        <v>234380.9</v>
      </c>
      <c r="W14" s="83">
        <v>240809.4</v>
      </c>
      <c r="X14" s="83">
        <v>245005.4</v>
      </c>
      <c r="Y14" s="83">
        <v>248344.5</v>
      </c>
      <c r="Z14" s="83">
        <v>253085.2</v>
      </c>
      <c r="AA14" s="83">
        <v>257531.4</v>
      </c>
      <c r="AB14" s="84">
        <v>265486.09999999998</v>
      </c>
      <c r="AC14" s="84">
        <v>267515.2</v>
      </c>
      <c r="AD14" s="84">
        <v>279777.7</v>
      </c>
      <c r="AE14" s="84">
        <v>285947.3</v>
      </c>
      <c r="AF14" s="84">
        <v>290123</v>
      </c>
      <c r="AG14" s="193">
        <v>295334.3</v>
      </c>
      <c r="AH14" s="193">
        <v>303704.3</v>
      </c>
      <c r="AI14" s="193">
        <v>316431</v>
      </c>
      <c r="AJ14" s="83">
        <v>319201.59999999998</v>
      </c>
      <c r="AK14" s="83">
        <v>320948.40000000002</v>
      </c>
      <c r="AL14" s="192">
        <v>324900.5</v>
      </c>
      <c r="AM14" s="192">
        <v>326329.40000000002</v>
      </c>
      <c r="AN14" s="192">
        <v>339684.1</v>
      </c>
      <c r="AO14" s="192">
        <v>351402.6</v>
      </c>
      <c r="AP14" s="192">
        <v>367862.5</v>
      </c>
      <c r="AQ14" s="193">
        <v>378090.8</v>
      </c>
      <c r="AR14" s="193">
        <v>377167</v>
      </c>
      <c r="AS14" s="192">
        <v>383242.5</v>
      </c>
      <c r="AT14" s="192">
        <v>395432</v>
      </c>
      <c r="AU14" s="193">
        <v>402600.4</v>
      </c>
      <c r="AV14" s="193">
        <v>417900.3</v>
      </c>
      <c r="AW14" s="192">
        <v>422025.5</v>
      </c>
      <c r="AX14" s="193">
        <v>431193.4</v>
      </c>
      <c r="AY14" s="193">
        <v>453435</v>
      </c>
      <c r="AZ14" s="193">
        <v>433038.9</v>
      </c>
      <c r="BA14" s="192">
        <v>432189.4</v>
      </c>
      <c r="BB14" s="192">
        <v>434953.6</v>
      </c>
      <c r="BC14" s="1322">
        <v>441720.7</v>
      </c>
      <c r="BD14" s="193">
        <v>444805.3</v>
      </c>
      <c r="BE14" s="1322">
        <v>448194.4</v>
      </c>
      <c r="BF14" s="193">
        <v>455873.4</v>
      </c>
      <c r="BG14" s="193">
        <v>466006.6</v>
      </c>
      <c r="BH14" s="1322">
        <v>472071.8</v>
      </c>
      <c r="BI14" s="1322">
        <v>474870.5</v>
      </c>
      <c r="BJ14" s="1322">
        <v>478247.4</v>
      </c>
      <c r="BK14" s="1322">
        <v>486519.7</v>
      </c>
      <c r="BL14" s="1322">
        <v>491978</v>
      </c>
      <c r="BM14" s="1322">
        <v>494353.2</v>
      </c>
      <c r="BN14" s="195">
        <v>505399</v>
      </c>
    </row>
    <row r="15" spans="2:71" ht="19.5" customHeight="1">
      <c r="B15" s="74"/>
      <c r="C15" s="230"/>
      <c r="D15" s="1882" t="s">
        <v>12</v>
      </c>
      <c r="E15" s="1883"/>
      <c r="F15" s="208"/>
      <c r="H15" s="231" t="s">
        <v>204</v>
      </c>
      <c r="I15" s="83">
        <v>-3576.7</v>
      </c>
      <c r="J15" s="83">
        <v>-3578.5</v>
      </c>
      <c r="K15" s="83">
        <v>-3514.3</v>
      </c>
      <c r="L15" s="83">
        <v>-3268.7</v>
      </c>
      <c r="M15" s="83">
        <v>-3419.9</v>
      </c>
      <c r="N15" s="83">
        <v>-3487.9</v>
      </c>
      <c r="O15" s="83">
        <v>-3446.2</v>
      </c>
      <c r="P15" s="83">
        <v>-2861.2</v>
      </c>
      <c r="Q15" s="83">
        <v>-3052.3</v>
      </c>
      <c r="R15" s="83">
        <v>-2941.3</v>
      </c>
      <c r="S15" s="83">
        <v>-2876.8</v>
      </c>
      <c r="T15" s="83">
        <v>-2452.1</v>
      </c>
      <c r="U15" s="83">
        <v>-2476.6</v>
      </c>
      <c r="V15" s="83">
        <v>-2467.1</v>
      </c>
      <c r="W15" s="83">
        <v>-2382</v>
      </c>
      <c r="X15" s="83">
        <v>-2582.1</v>
      </c>
      <c r="Y15" s="83">
        <v>-2451.9</v>
      </c>
      <c r="Z15" s="83">
        <v>-2282.3000000000002</v>
      </c>
      <c r="AA15" s="83">
        <v>-2274.1</v>
      </c>
      <c r="AB15" s="84">
        <v>-2277.8000000000002</v>
      </c>
      <c r="AC15" s="84">
        <v>-2351.1</v>
      </c>
      <c r="AD15" s="84">
        <v>-2127.6</v>
      </c>
      <c r="AE15" s="84">
        <v>-2142.1</v>
      </c>
      <c r="AF15" s="84">
        <v>-2110.1999999999998</v>
      </c>
      <c r="AG15" s="193">
        <v>-2629.8</v>
      </c>
      <c r="AH15" s="193">
        <v>-2615.8000000000002</v>
      </c>
      <c r="AI15" s="193">
        <v>-2548.5</v>
      </c>
      <c r="AJ15" s="83">
        <v>-2609.6999999999998</v>
      </c>
      <c r="AK15" s="83">
        <v>-2559.9</v>
      </c>
      <c r="AL15" s="192">
        <v>-2471.1999999999998</v>
      </c>
      <c r="AM15" s="192">
        <v>-2376</v>
      </c>
      <c r="AN15" s="192">
        <v>-2408</v>
      </c>
      <c r="AO15" s="192">
        <v>-2434.6999999999998</v>
      </c>
      <c r="AP15" s="192">
        <v>-2546.1</v>
      </c>
      <c r="AQ15" s="193">
        <v>-3255.2</v>
      </c>
      <c r="AR15" s="193">
        <v>-3283.4</v>
      </c>
      <c r="AS15" s="192">
        <v>-3301.5</v>
      </c>
      <c r="AT15" s="192">
        <v>-3333.9</v>
      </c>
      <c r="AU15" s="193">
        <v>-3366.8</v>
      </c>
      <c r="AV15" s="193">
        <v>-3684.1</v>
      </c>
      <c r="AW15" s="192">
        <v>-3593.6</v>
      </c>
      <c r="AX15" s="192">
        <v>-3590.3</v>
      </c>
      <c r="AY15" s="192">
        <v>-3719.6</v>
      </c>
      <c r="AZ15" s="192">
        <v>-4161</v>
      </c>
      <c r="BA15" s="192">
        <v>-4667.2</v>
      </c>
      <c r="BB15" s="192">
        <v>-4812.8999999999996</v>
      </c>
      <c r="BC15" s="1322">
        <v>-4913.3</v>
      </c>
      <c r="BD15" s="193">
        <v>-5462.8</v>
      </c>
      <c r="BE15" s="1322">
        <v>-5548.9</v>
      </c>
      <c r="BF15" s="193">
        <v>-5463.1</v>
      </c>
      <c r="BG15" s="193">
        <v>-5451.1</v>
      </c>
      <c r="BH15" s="1322">
        <v>-5633.4</v>
      </c>
      <c r="BI15" s="1322">
        <v>-5766.6</v>
      </c>
      <c r="BJ15" s="1322">
        <v>-5685.9</v>
      </c>
      <c r="BK15" s="1322">
        <v>-5547.4</v>
      </c>
      <c r="BL15" s="1322">
        <v>-5406.2</v>
      </c>
      <c r="BM15" s="1322">
        <v>-5568.5</v>
      </c>
      <c r="BN15" s="195">
        <v>-5513.7</v>
      </c>
    </row>
    <row r="16" spans="2:71" ht="19.5" customHeight="1">
      <c r="B16" s="74"/>
      <c r="C16" s="230"/>
      <c r="D16" s="1882" t="s">
        <v>14</v>
      </c>
      <c r="E16" s="1883"/>
      <c r="F16" s="208"/>
      <c r="H16" s="207" t="s">
        <v>205</v>
      </c>
      <c r="I16" s="83">
        <v>796.3</v>
      </c>
      <c r="J16" s="83">
        <v>912.1</v>
      </c>
      <c r="K16" s="83">
        <v>921.7</v>
      </c>
      <c r="L16" s="83">
        <v>934.6</v>
      </c>
      <c r="M16" s="83">
        <v>963</v>
      </c>
      <c r="N16" s="83">
        <v>851.4</v>
      </c>
      <c r="O16" s="83">
        <v>845.3</v>
      </c>
      <c r="P16" s="83">
        <v>755.4</v>
      </c>
      <c r="Q16" s="83">
        <v>693.7</v>
      </c>
      <c r="R16" s="83">
        <v>691.6</v>
      </c>
      <c r="S16" s="83">
        <v>698.7</v>
      </c>
      <c r="T16" s="83">
        <v>670.3</v>
      </c>
      <c r="U16" s="83">
        <v>682.9</v>
      </c>
      <c r="V16" s="83">
        <v>1317.1</v>
      </c>
      <c r="W16" s="83">
        <v>1335.6</v>
      </c>
      <c r="X16" s="83">
        <v>1737.8</v>
      </c>
      <c r="Y16" s="83">
        <v>1784.3</v>
      </c>
      <c r="Z16" s="83">
        <v>3023.8</v>
      </c>
      <c r="AA16" s="83">
        <v>3039.5</v>
      </c>
      <c r="AB16" s="84">
        <v>1770.7</v>
      </c>
      <c r="AC16" s="84">
        <v>1802.5</v>
      </c>
      <c r="AD16" s="84">
        <v>347.4</v>
      </c>
      <c r="AE16" s="84">
        <v>334.2</v>
      </c>
      <c r="AF16" s="84">
        <v>335.1</v>
      </c>
      <c r="AG16" s="193">
        <v>354.7</v>
      </c>
      <c r="AH16" s="193">
        <v>358.8</v>
      </c>
      <c r="AI16" s="193">
        <v>486</v>
      </c>
      <c r="AJ16" s="83">
        <v>504.9</v>
      </c>
      <c r="AK16" s="83">
        <v>507.6</v>
      </c>
      <c r="AL16" s="192">
        <v>526.9</v>
      </c>
      <c r="AM16" s="192">
        <v>534.6</v>
      </c>
      <c r="AN16" s="192">
        <v>598.20000000000005</v>
      </c>
      <c r="AO16" s="192">
        <v>565</v>
      </c>
      <c r="AP16" s="192">
        <v>691.7</v>
      </c>
      <c r="AQ16" s="193">
        <v>892.3</v>
      </c>
      <c r="AR16" s="193">
        <v>771.4</v>
      </c>
      <c r="AS16" s="192">
        <v>632.1</v>
      </c>
      <c r="AT16" s="192">
        <v>458.9</v>
      </c>
      <c r="AU16" s="193">
        <v>635.9</v>
      </c>
      <c r="AV16" s="193">
        <v>448.7</v>
      </c>
      <c r="AW16" s="192">
        <v>475.1</v>
      </c>
      <c r="AX16" s="193">
        <v>522.9</v>
      </c>
      <c r="AY16" s="193">
        <v>698.1</v>
      </c>
      <c r="AZ16" s="193">
        <v>682.7</v>
      </c>
      <c r="BA16" s="192">
        <v>660.8</v>
      </c>
      <c r="BB16" s="192">
        <v>666.9</v>
      </c>
      <c r="BC16" s="1322">
        <v>662.7</v>
      </c>
      <c r="BD16" s="193">
        <v>722.2</v>
      </c>
      <c r="BE16" s="1322">
        <v>700.6</v>
      </c>
      <c r="BF16" s="193">
        <v>705.7</v>
      </c>
      <c r="BG16" s="193">
        <v>734.6</v>
      </c>
      <c r="BH16" s="1322">
        <v>947.4</v>
      </c>
      <c r="BI16" s="1322">
        <v>865.7</v>
      </c>
      <c r="BJ16" s="1322">
        <v>945.5</v>
      </c>
      <c r="BK16" s="1322">
        <v>1126.8</v>
      </c>
      <c r="BL16" s="1322">
        <v>1137.2</v>
      </c>
      <c r="BM16" s="1322">
        <v>1023.1</v>
      </c>
      <c r="BN16" s="195">
        <v>1041</v>
      </c>
    </row>
    <row r="17" spans="2:66" ht="19.5" customHeight="1">
      <c r="B17" s="74"/>
      <c r="C17" s="230"/>
      <c r="D17" s="1882" t="s">
        <v>16</v>
      </c>
      <c r="E17" s="1883"/>
      <c r="F17" s="208"/>
      <c r="H17" s="1" t="s">
        <v>206</v>
      </c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4"/>
      <c r="AC17" s="84"/>
      <c r="AD17" s="84"/>
      <c r="AE17" s="84"/>
      <c r="AF17" s="84"/>
      <c r="AG17" s="193"/>
      <c r="AH17" s="193"/>
      <c r="AI17" s="193"/>
      <c r="AJ17" s="83"/>
      <c r="AK17" s="83"/>
      <c r="AL17" s="192"/>
      <c r="AM17" s="192"/>
      <c r="AN17" s="192"/>
      <c r="AO17" s="192"/>
      <c r="AP17" s="192"/>
      <c r="AQ17" s="193"/>
      <c r="AR17" s="193"/>
      <c r="AS17" s="192"/>
      <c r="AT17" s="192"/>
      <c r="AU17" s="193"/>
      <c r="AV17" s="193"/>
      <c r="AW17" s="192">
        <v>20.399999999999999</v>
      </c>
      <c r="AX17" s="193">
        <v>51</v>
      </c>
      <c r="AY17" s="193">
        <v>78.599999999999994</v>
      </c>
      <c r="AZ17" s="193">
        <v>83.3</v>
      </c>
      <c r="BA17" s="192">
        <v>152.5</v>
      </c>
      <c r="BB17" s="192">
        <v>189.2</v>
      </c>
      <c r="BC17" s="1322">
        <v>215.9</v>
      </c>
      <c r="BD17" s="193">
        <v>229.6</v>
      </c>
      <c r="BE17" s="1322">
        <v>268.39999999999998</v>
      </c>
      <c r="BF17" s="193">
        <v>294.89999999999998</v>
      </c>
      <c r="BG17" s="193">
        <v>312.8</v>
      </c>
      <c r="BH17" s="1322">
        <v>276.2</v>
      </c>
      <c r="BI17" s="1322">
        <v>301.2</v>
      </c>
      <c r="BJ17" s="1322">
        <v>347.3</v>
      </c>
      <c r="BK17" s="1322">
        <v>362.1</v>
      </c>
      <c r="BL17" s="1322">
        <v>271.2</v>
      </c>
      <c r="BM17" s="1322">
        <v>364.9</v>
      </c>
      <c r="BN17" s="195">
        <v>379</v>
      </c>
    </row>
    <row r="18" spans="2:66" ht="19.5" customHeight="1">
      <c r="B18" s="74"/>
      <c r="C18" s="230"/>
      <c r="D18" s="1882" t="s">
        <v>19</v>
      </c>
      <c r="E18" s="1883"/>
      <c r="F18" s="208"/>
      <c r="H18" s="1" t="s">
        <v>207</v>
      </c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4"/>
      <c r="AC18" s="84"/>
      <c r="AD18" s="84"/>
      <c r="AE18" s="84"/>
      <c r="AF18" s="84"/>
      <c r="AG18" s="193"/>
      <c r="AH18" s="193"/>
      <c r="AI18" s="193"/>
      <c r="AJ18" s="83"/>
      <c r="AK18" s="83"/>
      <c r="AL18" s="192"/>
      <c r="AM18" s="192"/>
      <c r="AN18" s="192"/>
      <c r="AO18" s="192"/>
      <c r="AP18" s="192"/>
      <c r="AQ18" s="193"/>
      <c r="AR18" s="193"/>
      <c r="AS18" s="192"/>
      <c r="AT18" s="192"/>
      <c r="AU18" s="193"/>
      <c r="AV18" s="193"/>
      <c r="AW18" s="192">
        <v>1563.8</v>
      </c>
      <c r="AX18" s="193">
        <v>1503.1</v>
      </c>
      <c r="AY18" s="193">
        <v>1699.6</v>
      </c>
      <c r="AZ18" s="193">
        <v>1484.6</v>
      </c>
      <c r="BA18" s="192">
        <v>1511.2</v>
      </c>
      <c r="BB18" s="192">
        <v>1529.4</v>
      </c>
      <c r="BC18" s="1322">
        <v>1686.9</v>
      </c>
      <c r="BD18" s="193">
        <v>1643.4</v>
      </c>
      <c r="BE18" s="1322">
        <v>1541.8</v>
      </c>
      <c r="BF18" s="193">
        <v>1526.8</v>
      </c>
      <c r="BG18" s="193">
        <v>1503.7</v>
      </c>
      <c r="BH18" s="1322">
        <v>1497.1</v>
      </c>
      <c r="BI18" s="1322">
        <v>1603.6</v>
      </c>
      <c r="BJ18" s="1322">
        <v>1528</v>
      </c>
      <c r="BK18" s="1322">
        <v>1604.3</v>
      </c>
      <c r="BL18" s="1322">
        <v>1515.9</v>
      </c>
      <c r="BM18" s="1322">
        <v>1443.9</v>
      </c>
      <c r="BN18" s="195">
        <v>1369.6</v>
      </c>
    </row>
    <row r="19" spans="2:66" ht="19.5" customHeight="1">
      <c r="B19" s="74"/>
      <c r="C19" s="230"/>
      <c r="D19" s="1882" t="s">
        <v>21</v>
      </c>
      <c r="E19" s="1883"/>
      <c r="F19" s="208"/>
      <c r="H19" s="1" t="s">
        <v>208</v>
      </c>
      <c r="I19" s="83">
        <v>3210.3</v>
      </c>
      <c r="J19" s="83">
        <v>3190.9</v>
      </c>
      <c r="K19" s="83">
        <v>3172.2</v>
      </c>
      <c r="L19" s="83">
        <v>3153.4</v>
      </c>
      <c r="M19" s="83">
        <v>3138.4</v>
      </c>
      <c r="N19" s="83">
        <v>3226.6</v>
      </c>
      <c r="O19" s="83">
        <v>3216.1</v>
      </c>
      <c r="P19" s="83">
        <v>3227.1</v>
      </c>
      <c r="Q19" s="83">
        <v>3187.2</v>
      </c>
      <c r="R19" s="83">
        <v>3169.1</v>
      </c>
      <c r="S19" s="83">
        <v>3162.4</v>
      </c>
      <c r="T19" s="83">
        <v>3460.5</v>
      </c>
      <c r="U19" s="83">
        <v>3433.4</v>
      </c>
      <c r="V19" s="83">
        <v>3414.3</v>
      </c>
      <c r="W19" s="83">
        <v>3423.1</v>
      </c>
      <c r="X19" s="83">
        <v>3499.2</v>
      </c>
      <c r="Y19" s="83">
        <v>3484.3</v>
      </c>
      <c r="Z19" s="83">
        <v>3463.4</v>
      </c>
      <c r="AA19" s="83">
        <v>3522.2</v>
      </c>
      <c r="AB19" s="84">
        <v>4382.3</v>
      </c>
      <c r="AC19" s="84">
        <v>4283.3</v>
      </c>
      <c r="AD19" s="84">
        <v>5181.1000000000004</v>
      </c>
      <c r="AE19" s="84">
        <v>5054.8</v>
      </c>
      <c r="AF19" s="84">
        <v>5050.2</v>
      </c>
      <c r="AG19" s="193">
        <v>5045.3</v>
      </c>
      <c r="AH19" s="193">
        <v>5856.5</v>
      </c>
      <c r="AI19" s="193">
        <v>5927.6</v>
      </c>
      <c r="AJ19" s="83">
        <v>6408.9</v>
      </c>
      <c r="AK19" s="83">
        <v>7005.1</v>
      </c>
      <c r="AL19" s="192">
        <v>7512</v>
      </c>
      <c r="AM19" s="192">
        <v>7563.6</v>
      </c>
      <c r="AN19" s="192">
        <v>7918.5</v>
      </c>
      <c r="AO19" s="192">
        <v>7903.6</v>
      </c>
      <c r="AP19" s="192">
        <v>7903.3</v>
      </c>
      <c r="AQ19" s="193">
        <v>8565.7999999999993</v>
      </c>
      <c r="AR19" s="193">
        <v>8164.8</v>
      </c>
      <c r="AS19" s="192">
        <v>8136.1</v>
      </c>
      <c r="AT19" s="192">
        <v>8055.7</v>
      </c>
      <c r="AU19" s="193">
        <v>8198.6</v>
      </c>
      <c r="AV19" s="193">
        <v>8163.9</v>
      </c>
      <c r="AW19" s="192">
        <v>7962.4</v>
      </c>
      <c r="AX19" s="193">
        <v>8390.1</v>
      </c>
      <c r="AY19" s="193">
        <v>7942.2</v>
      </c>
      <c r="AZ19" s="193">
        <v>8351.6</v>
      </c>
      <c r="BA19" s="192">
        <v>8482.6</v>
      </c>
      <c r="BB19" s="192">
        <v>8690.5</v>
      </c>
      <c r="BC19" s="1322">
        <v>8781</v>
      </c>
      <c r="BD19" s="193">
        <v>9263.7000000000007</v>
      </c>
      <c r="BE19" s="1322">
        <v>9392.7000000000007</v>
      </c>
      <c r="BF19" s="193">
        <v>9382.2999999999993</v>
      </c>
      <c r="BG19" s="193">
        <v>9287.2000000000007</v>
      </c>
      <c r="BH19" s="1322">
        <v>9286</v>
      </c>
      <c r="BI19" s="1322">
        <v>9435.7000000000007</v>
      </c>
      <c r="BJ19" s="1322">
        <v>8674.6</v>
      </c>
      <c r="BK19" s="1322">
        <v>8271.5</v>
      </c>
      <c r="BL19" s="1322">
        <v>8627.1</v>
      </c>
      <c r="BM19" s="1322">
        <v>8630.6</v>
      </c>
      <c r="BN19" s="195">
        <v>8781.7000000000007</v>
      </c>
    </row>
    <row r="20" spans="2:66" ht="19.5" customHeight="1">
      <c r="B20" s="74"/>
      <c r="C20" s="230"/>
      <c r="D20" s="1882" t="s">
        <v>22</v>
      </c>
      <c r="E20" s="1883"/>
      <c r="F20" s="208"/>
      <c r="H20" s="207" t="s">
        <v>209</v>
      </c>
      <c r="I20" s="83">
        <v>551.5</v>
      </c>
      <c r="J20" s="83">
        <v>536.79999999999995</v>
      </c>
      <c r="K20" s="83">
        <v>530.9</v>
      </c>
      <c r="L20" s="83">
        <v>493.1</v>
      </c>
      <c r="M20" s="83">
        <v>486.3</v>
      </c>
      <c r="N20" s="83">
        <v>469.6</v>
      </c>
      <c r="O20" s="83">
        <v>463.7</v>
      </c>
      <c r="P20" s="83">
        <v>443.2</v>
      </c>
      <c r="Q20" s="83">
        <v>506</v>
      </c>
      <c r="R20" s="83">
        <v>462.7</v>
      </c>
      <c r="S20" s="83">
        <v>454.5</v>
      </c>
      <c r="T20" s="83">
        <v>488.9</v>
      </c>
      <c r="U20" s="83">
        <v>475.3</v>
      </c>
      <c r="V20" s="83">
        <v>461</v>
      </c>
      <c r="W20" s="83">
        <v>457</v>
      </c>
      <c r="X20" s="83">
        <v>466.8</v>
      </c>
      <c r="Y20" s="83">
        <v>468.7</v>
      </c>
      <c r="Z20" s="83">
        <v>475.3</v>
      </c>
      <c r="AA20" s="83">
        <v>480.9</v>
      </c>
      <c r="AB20" s="84">
        <v>652.29999999999995</v>
      </c>
      <c r="AC20" s="84">
        <v>653.20000000000005</v>
      </c>
      <c r="AD20" s="84">
        <v>3030.3</v>
      </c>
      <c r="AE20" s="84">
        <v>2973.3</v>
      </c>
      <c r="AF20" s="84">
        <v>2943.1</v>
      </c>
      <c r="AG20" s="193">
        <v>2889.3</v>
      </c>
      <c r="AH20" s="193">
        <v>2834.7</v>
      </c>
      <c r="AI20" s="193">
        <v>2782</v>
      </c>
      <c r="AJ20" s="83">
        <v>2755.8</v>
      </c>
      <c r="AK20" s="83">
        <v>2766.4</v>
      </c>
      <c r="AL20" s="192">
        <v>2713.7</v>
      </c>
      <c r="AM20" s="192">
        <v>2653.5</v>
      </c>
      <c r="AN20" s="192">
        <v>2737.8</v>
      </c>
      <c r="AO20" s="192">
        <v>2684.5</v>
      </c>
      <c r="AP20" s="192">
        <v>3053.8</v>
      </c>
      <c r="AQ20" s="193">
        <v>3202.1</v>
      </c>
      <c r="AR20" s="193">
        <v>3351.1</v>
      </c>
      <c r="AS20" s="192">
        <v>3308.9</v>
      </c>
      <c r="AT20" s="192">
        <v>3275.8</v>
      </c>
      <c r="AU20" s="193">
        <v>3244.9</v>
      </c>
      <c r="AV20" s="193">
        <v>3266.4</v>
      </c>
      <c r="AW20" s="192">
        <v>1784.9</v>
      </c>
      <c r="AX20" s="193">
        <v>1822.1</v>
      </c>
      <c r="AY20" s="193">
        <v>1931.2</v>
      </c>
      <c r="AZ20" s="193">
        <v>1858.5</v>
      </c>
      <c r="BA20" s="192">
        <v>1984.6</v>
      </c>
      <c r="BB20" s="192">
        <v>1956.5</v>
      </c>
      <c r="BC20" s="1322">
        <v>1986.1</v>
      </c>
      <c r="BD20" s="193">
        <v>1950.9</v>
      </c>
      <c r="BE20" s="1322">
        <v>1961</v>
      </c>
      <c r="BF20" s="193">
        <v>2034.9</v>
      </c>
      <c r="BG20" s="193">
        <v>1971.1</v>
      </c>
      <c r="BH20" s="1322">
        <v>1966.7</v>
      </c>
      <c r="BI20" s="1322">
        <v>1925.3</v>
      </c>
      <c r="BJ20" s="1322">
        <v>1817.7</v>
      </c>
      <c r="BK20" s="1322">
        <v>1783.8</v>
      </c>
      <c r="BL20" s="1322">
        <v>1609.4</v>
      </c>
      <c r="BM20" s="1322">
        <v>1589.5</v>
      </c>
      <c r="BN20" s="195">
        <v>1595.3</v>
      </c>
    </row>
    <row r="21" spans="2:66" ht="19.5" customHeight="1">
      <c r="B21" s="74"/>
      <c r="C21" s="230"/>
      <c r="D21" s="1882" t="s">
        <v>26</v>
      </c>
      <c r="E21" s="1883"/>
      <c r="F21" s="208"/>
      <c r="H21" s="207" t="s">
        <v>210</v>
      </c>
      <c r="I21" s="83">
        <v>0</v>
      </c>
      <c r="J21" s="83">
        <v>0</v>
      </c>
      <c r="K21" s="83">
        <v>0</v>
      </c>
      <c r="L21" s="83">
        <v>318.39999999999998</v>
      </c>
      <c r="M21" s="83">
        <v>318.39999999999998</v>
      </c>
      <c r="N21" s="83">
        <v>330</v>
      </c>
      <c r="O21" s="83">
        <v>330</v>
      </c>
      <c r="P21" s="83">
        <v>329.4</v>
      </c>
      <c r="Q21" s="83">
        <v>315.2</v>
      </c>
      <c r="R21" s="83">
        <v>315.7</v>
      </c>
      <c r="S21" s="83">
        <v>305.8</v>
      </c>
      <c r="T21" s="83">
        <v>306.3</v>
      </c>
      <c r="U21" s="83">
        <v>138.19999999999999</v>
      </c>
      <c r="V21" s="83">
        <v>34.4</v>
      </c>
      <c r="W21" s="83">
        <v>13.7</v>
      </c>
      <c r="X21" s="83">
        <v>18.5</v>
      </c>
      <c r="Y21" s="83">
        <v>14</v>
      </c>
      <c r="Z21" s="83">
        <v>15.2</v>
      </c>
      <c r="AA21" s="83">
        <v>15.3</v>
      </c>
      <c r="AB21" s="84">
        <v>65.7</v>
      </c>
      <c r="AC21" s="84">
        <v>96.6</v>
      </c>
      <c r="AD21" s="84">
        <v>40.9</v>
      </c>
      <c r="AE21" s="84">
        <v>17.899999999999999</v>
      </c>
      <c r="AF21" s="84">
        <v>6.3</v>
      </c>
      <c r="AG21" s="193">
        <v>7.1</v>
      </c>
      <c r="AH21" s="193">
        <v>14.3</v>
      </c>
      <c r="AI21" s="193">
        <v>15.7</v>
      </c>
      <c r="AJ21" s="83">
        <v>10</v>
      </c>
      <c r="AK21" s="83">
        <v>9.1999999999999993</v>
      </c>
      <c r="AL21" s="192">
        <v>19.3</v>
      </c>
      <c r="AM21" s="192">
        <v>23.7</v>
      </c>
      <c r="AN21" s="192">
        <v>19.100000000000001</v>
      </c>
      <c r="AO21" s="192">
        <v>18.899999999999999</v>
      </c>
      <c r="AP21" s="192">
        <v>22.3</v>
      </c>
      <c r="AQ21" s="192">
        <v>100.2</v>
      </c>
      <c r="AR21" s="193">
        <v>109.8</v>
      </c>
      <c r="AS21" s="192">
        <v>122.1</v>
      </c>
      <c r="AT21" s="192">
        <v>66.7</v>
      </c>
      <c r="AU21" s="193">
        <v>96.3</v>
      </c>
      <c r="AV21" s="193">
        <v>98.8</v>
      </c>
      <c r="AW21" s="192">
        <v>183.3</v>
      </c>
      <c r="AX21" s="193">
        <v>206.6</v>
      </c>
      <c r="AY21" s="193">
        <v>241.7</v>
      </c>
      <c r="AZ21" s="193">
        <v>204.7</v>
      </c>
      <c r="BA21" s="192">
        <v>219.2</v>
      </c>
      <c r="BB21" s="192">
        <v>243</v>
      </c>
      <c r="BC21" s="1322">
        <v>262.89999999999998</v>
      </c>
      <c r="BD21" s="193">
        <v>244.3</v>
      </c>
      <c r="BE21" s="1322">
        <v>274.89999999999998</v>
      </c>
      <c r="BF21" s="193">
        <v>295.10000000000002</v>
      </c>
      <c r="BG21" s="193">
        <v>315.2</v>
      </c>
      <c r="BH21" s="1322">
        <v>339.9</v>
      </c>
      <c r="BI21" s="1322">
        <v>329</v>
      </c>
      <c r="BJ21" s="1322">
        <v>344.1</v>
      </c>
      <c r="BK21" s="1322">
        <v>367.4</v>
      </c>
      <c r="BL21" s="1322">
        <v>388.6</v>
      </c>
      <c r="BM21" s="1322">
        <v>419.7</v>
      </c>
      <c r="BN21" s="195">
        <v>447.3</v>
      </c>
    </row>
    <row r="22" spans="2:66" ht="19.5" customHeight="1">
      <c r="B22" s="74"/>
      <c r="C22" s="230"/>
      <c r="D22" s="1882" t="s">
        <v>27</v>
      </c>
      <c r="E22" s="1883"/>
      <c r="F22" s="208"/>
      <c r="H22" s="207" t="s">
        <v>211</v>
      </c>
      <c r="I22" s="83">
        <v>19.100000000000001</v>
      </c>
      <c r="J22" s="83">
        <v>18.899999999999999</v>
      </c>
      <c r="K22" s="83">
        <v>18</v>
      </c>
      <c r="L22" s="83">
        <v>18.399999999999999</v>
      </c>
      <c r="M22" s="83">
        <v>17.7</v>
      </c>
      <c r="N22" s="83">
        <v>15</v>
      </c>
      <c r="O22" s="83">
        <v>14.5</v>
      </c>
      <c r="P22" s="83">
        <v>15.4</v>
      </c>
      <c r="Q22" s="83">
        <v>13.3</v>
      </c>
      <c r="R22" s="83">
        <v>17.7</v>
      </c>
      <c r="S22" s="83">
        <v>17</v>
      </c>
      <c r="T22" s="83">
        <v>15.6</v>
      </c>
      <c r="U22" s="83">
        <v>14.7</v>
      </c>
      <c r="V22" s="83">
        <v>7.9</v>
      </c>
      <c r="W22" s="83">
        <v>8.4</v>
      </c>
      <c r="X22" s="83">
        <v>8.4</v>
      </c>
      <c r="Y22" s="83">
        <v>8.3000000000000007</v>
      </c>
      <c r="Z22" s="83">
        <v>5.4</v>
      </c>
      <c r="AA22" s="83">
        <v>5.2</v>
      </c>
      <c r="AB22" s="84">
        <v>133.6</v>
      </c>
      <c r="AC22" s="84">
        <v>27.4</v>
      </c>
      <c r="AD22" s="84">
        <v>4.9000000000000004</v>
      </c>
      <c r="AE22" s="84">
        <v>4.5999999999999996</v>
      </c>
      <c r="AF22" s="84">
        <v>3.9</v>
      </c>
      <c r="AG22" s="193">
        <v>0.7</v>
      </c>
      <c r="AH22" s="193">
        <v>1.7</v>
      </c>
      <c r="AI22" s="193">
        <v>0.7</v>
      </c>
      <c r="AJ22" s="83">
        <v>4.2</v>
      </c>
      <c r="AK22" s="83">
        <v>5.0999999999999996</v>
      </c>
      <c r="AL22" s="192">
        <v>4.3</v>
      </c>
      <c r="AM22" s="192">
        <v>4.4000000000000004</v>
      </c>
      <c r="AN22" s="192">
        <v>3.6</v>
      </c>
      <c r="AO22" s="192">
        <v>3.7</v>
      </c>
      <c r="AP22" s="192">
        <v>27.5</v>
      </c>
      <c r="AQ22" s="192">
        <v>54.9</v>
      </c>
      <c r="AR22" s="193">
        <v>65.099999999999994</v>
      </c>
      <c r="AS22" s="192">
        <v>80.400000000000006</v>
      </c>
      <c r="AT22" s="192">
        <v>94.4</v>
      </c>
      <c r="AU22" s="193">
        <v>110.3</v>
      </c>
      <c r="AV22" s="193">
        <v>159.1</v>
      </c>
      <c r="AW22" s="192">
        <v>296.2</v>
      </c>
      <c r="AX22" s="193">
        <v>103.3</v>
      </c>
      <c r="AY22" s="193">
        <v>307.39999999999998</v>
      </c>
      <c r="AZ22" s="193">
        <v>188.4</v>
      </c>
      <c r="BA22" s="192">
        <v>200.7</v>
      </c>
      <c r="BB22" s="192">
        <v>271.8</v>
      </c>
      <c r="BC22" s="1322">
        <v>245.3</v>
      </c>
      <c r="BD22" s="193">
        <v>274.2</v>
      </c>
      <c r="BE22" s="1322">
        <v>335.1</v>
      </c>
      <c r="BF22" s="193">
        <v>275.3</v>
      </c>
      <c r="BG22" s="193">
        <v>162.19999999999999</v>
      </c>
      <c r="BH22" s="1322">
        <v>278.8</v>
      </c>
      <c r="BI22" s="1322">
        <v>231.8</v>
      </c>
      <c r="BJ22" s="1322">
        <v>167.6</v>
      </c>
      <c r="BK22" s="1322">
        <v>195.1</v>
      </c>
      <c r="BL22" s="1322">
        <v>193</v>
      </c>
      <c r="BM22" s="1322">
        <v>196.2</v>
      </c>
      <c r="BN22" s="195">
        <v>183.9</v>
      </c>
    </row>
    <row r="23" spans="2:66" ht="19.5" customHeight="1">
      <c r="B23" s="71"/>
      <c r="C23" s="230"/>
      <c r="D23" s="1882" t="s">
        <v>29</v>
      </c>
      <c r="E23" s="1883"/>
      <c r="F23" s="208"/>
      <c r="H23" s="207" t="s">
        <v>212</v>
      </c>
      <c r="I23" s="128">
        <v>9373.6</v>
      </c>
      <c r="J23" s="128">
        <v>11580.8</v>
      </c>
      <c r="K23" s="128">
        <v>11316.2</v>
      </c>
      <c r="L23" s="128">
        <v>8795.7999999999993</v>
      </c>
      <c r="M23" s="128">
        <v>10629.9</v>
      </c>
      <c r="N23" s="128">
        <v>12196.3</v>
      </c>
      <c r="O23" s="128">
        <v>13410.8</v>
      </c>
      <c r="P23" s="128">
        <v>7605.9</v>
      </c>
      <c r="Q23" s="128">
        <v>7436.1</v>
      </c>
      <c r="R23" s="128">
        <v>9524.6</v>
      </c>
      <c r="S23" s="128">
        <v>8578.5</v>
      </c>
      <c r="T23" s="128">
        <v>8853.9</v>
      </c>
      <c r="U23" s="128">
        <v>10555.9</v>
      </c>
      <c r="V23" s="128">
        <v>11381.1</v>
      </c>
      <c r="W23" s="128">
        <v>8236.7999999999993</v>
      </c>
      <c r="X23" s="128">
        <v>9424.4</v>
      </c>
      <c r="Y23" s="128">
        <v>10999</v>
      </c>
      <c r="Z23" s="128">
        <v>11708.3</v>
      </c>
      <c r="AA23" s="128">
        <v>11665.5</v>
      </c>
      <c r="AB23" s="129">
        <v>8909.9</v>
      </c>
      <c r="AC23" s="129">
        <v>11801.9</v>
      </c>
      <c r="AD23" s="129">
        <v>20048.400000000001</v>
      </c>
      <c r="AE23" s="129">
        <v>18327.2</v>
      </c>
      <c r="AF23" s="129">
        <v>16360.5</v>
      </c>
      <c r="AG23" s="232">
        <v>18338.2</v>
      </c>
      <c r="AH23" s="232">
        <v>19746.8</v>
      </c>
      <c r="AI23" s="232">
        <v>21302.1</v>
      </c>
      <c r="AJ23" s="128">
        <v>15749.499999999942</v>
      </c>
      <c r="AK23" s="128">
        <v>23785.600000000035</v>
      </c>
      <c r="AL23" s="233">
        <v>24086.999999999942</v>
      </c>
      <c r="AM23" s="233">
        <v>22843.3</v>
      </c>
      <c r="AN23" s="233">
        <v>18216.5</v>
      </c>
      <c r="AO23" s="233">
        <v>23389.200000000001</v>
      </c>
      <c r="AP23" s="233">
        <v>29989.8</v>
      </c>
      <c r="AQ23" s="233">
        <v>30091.200000000001</v>
      </c>
      <c r="AR23" s="232">
        <v>30157.899999999907</v>
      </c>
      <c r="AS23" s="233">
        <v>35449.29999999993</v>
      </c>
      <c r="AT23" s="233">
        <v>34420.5</v>
      </c>
      <c r="AU23" s="232">
        <v>36809.4</v>
      </c>
      <c r="AV23" s="232">
        <v>28274.099999999977</v>
      </c>
      <c r="AW23" s="233">
        <v>19959.79999999993</v>
      </c>
      <c r="AX23" s="232">
        <v>21096.3</v>
      </c>
      <c r="AY23" s="232">
        <v>23850.200000000186</v>
      </c>
      <c r="AZ23" s="232">
        <v>15294.3</v>
      </c>
      <c r="BA23" s="233">
        <v>22942.1</v>
      </c>
      <c r="BB23" s="233">
        <v>26436.399999999907</v>
      </c>
      <c r="BC23" s="1325">
        <v>28655.599999999977</v>
      </c>
      <c r="BD23" s="232">
        <v>21361</v>
      </c>
      <c r="BE23" s="1325">
        <v>29467.1</v>
      </c>
      <c r="BF23" s="232">
        <v>25645.200000000001</v>
      </c>
      <c r="BG23" s="232">
        <v>28871.9</v>
      </c>
      <c r="BH23" s="1325">
        <v>19122.099999999999</v>
      </c>
      <c r="BI23" s="1325">
        <v>25332</v>
      </c>
      <c r="BJ23" s="1325">
        <v>29054.1</v>
      </c>
      <c r="BK23" s="1325">
        <v>38500.29999999993</v>
      </c>
      <c r="BL23" s="1325">
        <v>24398.40000000014</v>
      </c>
      <c r="BM23" s="1325">
        <v>47318.500000000116</v>
      </c>
      <c r="BN23" s="234">
        <v>52439.699999999953</v>
      </c>
    </row>
    <row r="24" spans="2:66" ht="19.5" customHeight="1">
      <c r="B24" s="71"/>
      <c r="C24" s="230"/>
      <c r="D24" s="1882" t="s">
        <v>30</v>
      </c>
      <c r="E24" s="1883"/>
      <c r="F24" s="208"/>
      <c r="H24" s="229" t="s">
        <v>213</v>
      </c>
      <c r="I24" s="198">
        <v>264741.3</v>
      </c>
      <c r="J24" s="198">
        <v>268826.90000000002</v>
      </c>
      <c r="K24" s="198">
        <v>270181.90000000002</v>
      </c>
      <c r="L24" s="198">
        <v>260987.9</v>
      </c>
      <c r="M24" s="198">
        <v>261587</v>
      </c>
      <c r="N24" s="198">
        <v>268631</v>
      </c>
      <c r="O24" s="198">
        <v>271598.59999999998</v>
      </c>
      <c r="P24" s="198">
        <v>266185.3</v>
      </c>
      <c r="Q24" s="198">
        <v>271786</v>
      </c>
      <c r="R24" s="198">
        <v>272663.8</v>
      </c>
      <c r="S24" s="198">
        <v>274549.3</v>
      </c>
      <c r="T24" s="198">
        <v>280843</v>
      </c>
      <c r="U24" s="198">
        <v>287826</v>
      </c>
      <c r="V24" s="198">
        <v>289132.79999999999</v>
      </c>
      <c r="W24" s="198">
        <v>296045.90000000002</v>
      </c>
      <c r="X24" s="198">
        <v>300162.8</v>
      </c>
      <c r="Y24" s="198">
        <v>306833.7</v>
      </c>
      <c r="Z24" s="198">
        <v>313614.40000000002</v>
      </c>
      <c r="AA24" s="198">
        <v>321903.40000000002</v>
      </c>
      <c r="AB24" s="199">
        <v>344412.2</v>
      </c>
      <c r="AC24" s="198">
        <v>349287.2</v>
      </c>
      <c r="AD24" s="198">
        <v>389371.4</v>
      </c>
      <c r="AE24" s="199">
        <v>399081.3</v>
      </c>
      <c r="AF24" s="199">
        <v>402740.8</v>
      </c>
      <c r="AG24" s="199">
        <v>417987.3</v>
      </c>
      <c r="AH24" s="199">
        <v>428744</v>
      </c>
      <c r="AI24" s="199">
        <v>442126.4</v>
      </c>
      <c r="AJ24" s="198">
        <v>443875.3</v>
      </c>
      <c r="AK24" s="198">
        <v>454872.1</v>
      </c>
      <c r="AL24" s="202">
        <v>460976.8</v>
      </c>
      <c r="AM24" s="202">
        <v>467455</v>
      </c>
      <c r="AN24" s="202">
        <v>479418.8</v>
      </c>
      <c r="AO24" s="202">
        <v>506072.2</v>
      </c>
      <c r="AP24" s="202">
        <v>529172.5</v>
      </c>
      <c r="AQ24" s="202">
        <v>563398.5</v>
      </c>
      <c r="AR24" s="203">
        <v>567310.69999999995</v>
      </c>
      <c r="AS24" s="202">
        <v>576873.80000000005</v>
      </c>
      <c r="AT24" s="202">
        <v>588022.4</v>
      </c>
      <c r="AU24" s="203">
        <v>602832.9</v>
      </c>
      <c r="AV24" s="203">
        <v>615601.9</v>
      </c>
      <c r="AW24" s="202">
        <v>619320.4</v>
      </c>
      <c r="AX24" s="203">
        <v>630266.1</v>
      </c>
      <c r="AY24" s="203">
        <v>659434.5</v>
      </c>
      <c r="AZ24" s="203">
        <v>634850.19999999995</v>
      </c>
      <c r="BA24" s="202">
        <v>635222.30000000005</v>
      </c>
      <c r="BB24" s="202">
        <v>648645.19999999995</v>
      </c>
      <c r="BC24" s="1323">
        <v>657625.5</v>
      </c>
      <c r="BD24" s="203">
        <v>657089.19999999995</v>
      </c>
      <c r="BE24" s="1323">
        <v>673243.9</v>
      </c>
      <c r="BF24" s="203">
        <v>682577</v>
      </c>
      <c r="BG24" s="203">
        <v>685502.2</v>
      </c>
      <c r="BH24" s="1323">
        <v>698030.4</v>
      </c>
      <c r="BI24" s="1323">
        <v>710192.4</v>
      </c>
      <c r="BJ24" s="1323">
        <v>719668.7</v>
      </c>
      <c r="BK24" s="1323">
        <v>734692.1</v>
      </c>
      <c r="BL24" s="1323">
        <v>737093</v>
      </c>
      <c r="BM24" s="1323">
        <v>768600.7</v>
      </c>
      <c r="BN24" s="205">
        <v>804187.5</v>
      </c>
    </row>
    <row r="25" spans="2:66" ht="19.5" customHeight="1">
      <c r="B25" s="71"/>
      <c r="C25" s="227"/>
      <c r="D25" s="227"/>
      <c r="E25" s="228"/>
      <c r="F25" s="56"/>
      <c r="H25" s="207" t="s">
        <v>214</v>
      </c>
      <c r="I25" s="83">
        <v>1767.2</v>
      </c>
      <c r="J25" s="83">
        <v>1618.4</v>
      </c>
      <c r="K25" s="83">
        <v>1721.7</v>
      </c>
      <c r="L25" s="83">
        <v>1851.1</v>
      </c>
      <c r="M25" s="83">
        <v>1867.6</v>
      </c>
      <c r="N25" s="83">
        <v>3303.4</v>
      </c>
      <c r="O25" s="83">
        <v>904.6</v>
      </c>
      <c r="P25" s="83">
        <v>1115.2</v>
      </c>
      <c r="Q25" s="83">
        <v>1470</v>
      </c>
      <c r="R25" s="83">
        <v>1393.8</v>
      </c>
      <c r="S25" s="83">
        <v>1371.3</v>
      </c>
      <c r="T25" s="83">
        <v>1819</v>
      </c>
      <c r="U25" s="83">
        <v>1983.9</v>
      </c>
      <c r="V25" s="83">
        <v>2673.8</v>
      </c>
      <c r="W25" s="83">
        <v>2574.1</v>
      </c>
      <c r="X25" s="83">
        <v>2974.6</v>
      </c>
      <c r="Y25" s="83">
        <v>3643</v>
      </c>
      <c r="Z25" s="83">
        <v>3554</v>
      </c>
      <c r="AA25" s="83">
        <v>3770.3</v>
      </c>
      <c r="AB25" s="84">
        <v>12122.8</v>
      </c>
      <c r="AC25" s="83">
        <v>11409.7</v>
      </c>
      <c r="AD25" s="83">
        <v>13023.1</v>
      </c>
      <c r="AE25" s="84">
        <v>13497.9</v>
      </c>
      <c r="AF25" s="84">
        <v>12023.1</v>
      </c>
      <c r="AG25" s="193">
        <v>12744.3</v>
      </c>
      <c r="AH25" s="193">
        <v>14252.9</v>
      </c>
      <c r="AI25" s="193">
        <v>16033</v>
      </c>
      <c r="AJ25" s="83">
        <v>15326.9</v>
      </c>
      <c r="AK25" s="83">
        <v>16401.2</v>
      </c>
      <c r="AL25" s="192">
        <v>17282.599999999999</v>
      </c>
      <c r="AM25" s="192">
        <v>17405.8</v>
      </c>
      <c r="AN25" s="192">
        <v>15368.2</v>
      </c>
      <c r="AO25" s="192">
        <v>12736.1</v>
      </c>
      <c r="AP25" s="192">
        <v>13366.4</v>
      </c>
      <c r="AQ25" s="192">
        <v>13270.6</v>
      </c>
      <c r="AR25" s="193">
        <v>11810.1</v>
      </c>
      <c r="AS25" s="192">
        <v>12750.1</v>
      </c>
      <c r="AT25" s="192">
        <v>11757.3</v>
      </c>
      <c r="AU25" s="193">
        <v>12742.9</v>
      </c>
      <c r="AV25" s="193">
        <v>12089</v>
      </c>
      <c r="AW25" s="192">
        <v>13125.8</v>
      </c>
      <c r="AX25" s="193">
        <v>12779.3</v>
      </c>
      <c r="AY25" s="193">
        <v>12262.1</v>
      </c>
      <c r="AZ25" s="193">
        <v>12271.6</v>
      </c>
      <c r="BA25" s="192">
        <v>11842.2</v>
      </c>
      <c r="BB25" s="192">
        <v>12044.4</v>
      </c>
      <c r="BC25" s="1322">
        <v>10882.7</v>
      </c>
      <c r="BD25" s="193">
        <v>10920.4</v>
      </c>
      <c r="BE25" s="1322">
        <v>11267.1</v>
      </c>
      <c r="BF25" s="193">
        <v>10792.2</v>
      </c>
      <c r="BG25" s="193">
        <v>10197.6</v>
      </c>
      <c r="BH25" s="1322">
        <v>10720.2</v>
      </c>
      <c r="BI25" s="1322">
        <v>10904.6</v>
      </c>
      <c r="BJ25" s="1322">
        <v>10286.299999999999</v>
      </c>
      <c r="BK25" s="1322">
        <v>10344.299999999999</v>
      </c>
      <c r="BL25" s="1322">
        <v>11320.6</v>
      </c>
      <c r="BM25" s="1322">
        <v>11490.9</v>
      </c>
      <c r="BN25" s="195">
        <v>11526.6</v>
      </c>
    </row>
    <row r="26" spans="2:66" ht="19.5" customHeight="1">
      <c r="B26" s="71"/>
      <c r="C26" s="1875" t="s">
        <v>6</v>
      </c>
      <c r="D26" s="1875"/>
      <c r="E26" s="1876"/>
      <c r="H26" s="207" t="s">
        <v>215</v>
      </c>
      <c r="I26" s="83">
        <v>197584.7</v>
      </c>
      <c r="J26" s="83">
        <v>200601.4</v>
      </c>
      <c r="K26" s="83">
        <v>200098.4</v>
      </c>
      <c r="L26" s="83">
        <v>197346.2</v>
      </c>
      <c r="M26" s="83">
        <v>194502.9</v>
      </c>
      <c r="N26" s="83">
        <v>196576.9</v>
      </c>
      <c r="O26" s="83">
        <v>201885.3</v>
      </c>
      <c r="P26" s="83">
        <v>200882.1</v>
      </c>
      <c r="Q26" s="83">
        <v>202020.7</v>
      </c>
      <c r="R26" s="83">
        <v>205360.1</v>
      </c>
      <c r="S26" s="83">
        <v>204804.6</v>
      </c>
      <c r="T26" s="83">
        <v>211549.1</v>
      </c>
      <c r="U26" s="83">
        <v>213197.7</v>
      </c>
      <c r="V26" s="83">
        <v>212317.5</v>
      </c>
      <c r="W26" s="83">
        <v>217845.5</v>
      </c>
      <c r="X26" s="83">
        <v>224268.1</v>
      </c>
      <c r="Y26" s="83">
        <v>227033</v>
      </c>
      <c r="Z26" s="83">
        <v>231608.6</v>
      </c>
      <c r="AA26" s="83">
        <v>234559.4</v>
      </c>
      <c r="AB26" s="84">
        <v>239729.6</v>
      </c>
      <c r="AC26" s="83">
        <v>242016.7</v>
      </c>
      <c r="AD26" s="83">
        <v>245351.8</v>
      </c>
      <c r="AE26" s="84">
        <v>251404.1</v>
      </c>
      <c r="AF26" s="84">
        <v>255800</v>
      </c>
      <c r="AG26" s="193">
        <v>261871.1</v>
      </c>
      <c r="AH26" s="193">
        <v>265290.5</v>
      </c>
      <c r="AI26" s="193">
        <v>271155.20000000001</v>
      </c>
      <c r="AJ26" s="83">
        <v>276770.40000000002</v>
      </c>
      <c r="AK26" s="83">
        <v>282738.7</v>
      </c>
      <c r="AL26" s="192">
        <v>288423.3</v>
      </c>
      <c r="AM26" s="192">
        <v>288636.7</v>
      </c>
      <c r="AN26" s="192">
        <v>305592.8</v>
      </c>
      <c r="AO26" s="192">
        <v>317820.3</v>
      </c>
      <c r="AP26" s="192">
        <v>327743.5</v>
      </c>
      <c r="AQ26" s="192">
        <v>337986.6</v>
      </c>
      <c r="AR26" s="193">
        <v>338580.2</v>
      </c>
      <c r="AS26" s="192">
        <v>339270.8</v>
      </c>
      <c r="AT26" s="192">
        <v>348403.3</v>
      </c>
      <c r="AU26" s="193">
        <v>357283.3</v>
      </c>
      <c r="AV26" s="193">
        <v>372023.9</v>
      </c>
      <c r="AW26" s="192">
        <v>379436.2</v>
      </c>
      <c r="AX26" s="193">
        <v>380424.3</v>
      </c>
      <c r="AY26" s="193">
        <v>395493</v>
      </c>
      <c r="AZ26" s="193">
        <v>393928.9</v>
      </c>
      <c r="BA26" s="192">
        <v>387230.5</v>
      </c>
      <c r="BB26" s="192">
        <v>396081.6</v>
      </c>
      <c r="BC26" s="1322">
        <v>398943.6</v>
      </c>
      <c r="BD26" s="193">
        <v>406512.4</v>
      </c>
      <c r="BE26" s="1322">
        <v>418070.6</v>
      </c>
      <c r="BF26" s="193">
        <v>420217.9</v>
      </c>
      <c r="BG26" s="193">
        <v>423538.4</v>
      </c>
      <c r="BH26" s="1322">
        <v>435687.5</v>
      </c>
      <c r="BI26" s="1322">
        <v>434357.3</v>
      </c>
      <c r="BJ26" s="1322">
        <v>442086.6</v>
      </c>
      <c r="BK26" s="1322">
        <v>448711.8</v>
      </c>
      <c r="BL26" s="1322">
        <v>462396.9</v>
      </c>
      <c r="BM26" s="1322">
        <v>469092.8</v>
      </c>
      <c r="BN26" s="195">
        <v>486343.2</v>
      </c>
    </row>
    <row r="27" spans="2:66" ht="19.5" customHeight="1">
      <c r="B27" s="71"/>
      <c r="C27" s="230"/>
      <c r="D27" s="227"/>
      <c r="E27" s="228"/>
      <c r="F27" s="56"/>
      <c r="H27" s="207" t="s">
        <v>216</v>
      </c>
      <c r="I27" s="83">
        <v>19288.900000000001</v>
      </c>
      <c r="J27" s="83">
        <v>18881.8</v>
      </c>
      <c r="K27" s="83">
        <v>19741.599999999999</v>
      </c>
      <c r="L27" s="83">
        <v>15965.4</v>
      </c>
      <c r="M27" s="83">
        <v>17185.7</v>
      </c>
      <c r="N27" s="83">
        <v>16540.8</v>
      </c>
      <c r="O27" s="83">
        <v>14490.7</v>
      </c>
      <c r="P27" s="83">
        <v>14101.4</v>
      </c>
      <c r="Q27" s="83">
        <v>17080.7</v>
      </c>
      <c r="R27" s="83">
        <v>16344.6</v>
      </c>
      <c r="S27" s="83">
        <v>15924.2</v>
      </c>
      <c r="T27" s="83">
        <v>15864.5</v>
      </c>
      <c r="U27" s="83">
        <v>16493.7</v>
      </c>
      <c r="V27" s="83">
        <v>16278</v>
      </c>
      <c r="W27" s="83">
        <v>15830</v>
      </c>
      <c r="X27" s="83">
        <v>16240.7</v>
      </c>
      <c r="Y27" s="83">
        <v>14626.7</v>
      </c>
      <c r="Z27" s="83">
        <v>15317.8</v>
      </c>
      <c r="AA27" s="83">
        <v>16481.3</v>
      </c>
      <c r="AB27" s="84">
        <v>26251.5</v>
      </c>
      <c r="AC27" s="83">
        <v>26367.7</v>
      </c>
      <c r="AD27" s="83">
        <v>27439.4</v>
      </c>
      <c r="AE27" s="84">
        <v>29606.9</v>
      </c>
      <c r="AF27" s="84">
        <v>28820.9</v>
      </c>
      <c r="AG27" s="193">
        <v>30082.6</v>
      </c>
      <c r="AH27" s="193">
        <v>32562.400000000001</v>
      </c>
      <c r="AI27" s="193">
        <v>31902.5</v>
      </c>
      <c r="AJ27" s="83">
        <v>33004.800000000003</v>
      </c>
      <c r="AK27" s="83">
        <v>30994.1</v>
      </c>
      <c r="AL27" s="192">
        <v>30219</v>
      </c>
      <c r="AM27" s="192">
        <v>33555.800000000003</v>
      </c>
      <c r="AN27" s="192">
        <v>37818.9</v>
      </c>
      <c r="AO27" s="192">
        <v>41840.800000000003</v>
      </c>
      <c r="AP27" s="192">
        <v>46917.599999999999</v>
      </c>
      <c r="AQ27" s="192">
        <v>47797.9</v>
      </c>
      <c r="AR27" s="193">
        <v>49827.199999999997</v>
      </c>
      <c r="AS27" s="192">
        <v>50444.5</v>
      </c>
      <c r="AT27" s="192">
        <v>53259.5</v>
      </c>
      <c r="AU27" s="193">
        <v>52658.400000000001</v>
      </c>
      <c r="AV27" s="193">
        <v>56912.4</v>
      </c>
      <c r="AW27" s="192">
        <v>60336.1</v>
      </c>
      <c r="AX27" s="193">
        <v>65633.399999999994</v>
      </c>
      <c r="AY27" s="193">
        <v>69205.100000000006</v>
      </c>
      <c r="AZ27" s="193">
        <v>71717.399999999994</v>
      </c>
      <c r="BA27" s="192">
        <v>67904.5</v>
      </c>
      <c r="BB27" s="192">
        <v>69262</v>
      </c>
      <c r="BC27" s="1322">
        <v>70352.800000000003</v>
      </c>
      <c r="BD27" s="193">
        <v>69583.600000000006</v>
      </c>
      <c r="BE27" s="1322">
        <v>62993.599999999999</v>
      </c>
      <c r="BF27" s="193">
        <v>67079.7</v>
      </c>
      <c r="BG27" s="193">
        <v>64811.8</v>
      </c>
      <c r="BH27" s="1322">
        <v>68077.399999999994</v>
      </c>
      <c r="BI27" s="1322">
        <v>69151.199999999997</v>
      </c>
      <c r="BJ27" s="1322">
        <v>69921.3</v>
      </c>
      <c r="BK27" s="1322">
        <v>68790.2</v>
      </c>
      <c r="BL27" s="1322">
        <v>70728.600000000006</v>
      </c>
      <c r="BM27" s="1322">
        <v>71315.7</v>
      </c>
      <c r="BN27" s="195">
        <v>77908</v>
      </c>
    </row>
    <row r="28" spans="2:66" ht="19.5" customHeight="1">
      <c r="B28" s="71"/>
      <c r="C28" s="1875" t="s">
        <v>7</v>
      </c>
      <c r="D28" s="1875"/>
      <c r="E28" s="1876"/>
      <c r="F28" s="75"/>
      <c r="H28" s="207" t="s">
        <v>217</v>
      </c>
      <c r="I28" s="83">
        <v>24568</v>
      </c>
      <c r="J28" s="83">
        <v>24918</v>
      </c>
      <c r="K28" s="83">
        <v>23994.400000000001</v>
      </c>
      <c r="L28" s="83">
        <v>24270.2</v>
      </c>
      <c r="M28" s="83">
        <v>24383.200000000001</v>
      </c>
      <c r="N28" s="83">
        <v>25155.1</v>
      </c>
      <c r="O28" s="83">
        <v>25798.9</v>
      </c>
      <c r="P28" s="83">
        <v>27039.5</v>
      </c>
      <c r="Q28" s="83">
        <v>29224.9</v>
      </c>
      <c r="R28" s="83">
        <v>26461</v>
      </c>
      <c r="S28" s="83">
        <v>27762.7</v>
      </c>
      <c r="T28" s="83">
        <v>29200.7</v>
      </c>
      <c r="U28" s="83">
        <v>29138.5</v>
      </c>
      <c r="V28" s="83">
        <v>30170</v>
      </c>
      <c r="W28" s="83">
        <v>31056.5</v>
      </c>
      <c r="X28" s="83">
        <v>32600.6</v>
      </c>
      <c r="Y28" s="83">
        <v>31885.599999999999</v>
      </c>
      <c r="Z28" s="83">
        <v>33772.199999999997</v>
      </c>
      <c r="AA28" s="83">
        <v>34590.400000000001</v>
      </c>
      <c r="AB28" s="84">
        <v>34992.1</v>
      </c>
      <c r="AC28" s="83">
        <v>35292.199999999997</v>
      </c>
      <c r="AD28" s="83">
        <v>40309.300000000003</v>
      </c>
      <c r="AE28" s="84">
        <v>42702.7</v>
      </c>
      <c r="AF28" s="84">
        <v>44992.7</v>
      </c>
      <c r="AG28" s="193">
        <v>47355.6</v>
      </c>
      <c r="AH28" s="193">
        <v>49436.4</v>
      </c>
      <c r="AI28" s="193">
        <v>51549.9</v>
      </c>
      <c r="AJ28" s="83">
        <v>53278.7</v>
      </c>
      <c r="AK28" s="83">
        <v>51667.1</v>
      </c>
      <c r="AL28" s="192">
        <v>50851</v>
      </c>
      <c r="AM28" s="192">
        <v>50565.599999999999</v>
      </c>
      <c r="AN28" s="192">
        <v>50935.6</v>
      </c>
      <c r="AO28" s="192">
        <v>54156.2</v>
      </c>
      <c r="AP28" s="192">
        <v>57422.8</v>
      </c>
      <c r="AQ28" s="192">
        <v>60254.5</v>
      </c>
      <c r="AR28" s="193">
        <v>62760.7</v>
      </c>
      <c r="AS28" s="192">
        <v>62221</v>
      </c>
      <c r="AT28" s="192">
        <v>63911.4</v>
      </c>
      <c r="AU28" s="193">
        <v>67222.2</v>
      </c>
      <c r="AV28" s="193">
        <v>67430.2</v>
      </c>
      <c r="AW28" s="192">
        <v>68840.600000000006</v>
      </c>
      <c r="AX28" s="193">
        <v>71087.3</v>
      </c>
      <c r="AY28" s="193">
        <v>72363.3</v>
      </c>
      <c r="AZ28" s="193">
        <v>68698.2</v>
      </c>
      <c r="BA28" s="192">
        <v>68546.600000000006</v>
      </c>
      <c r="BB28" s="192">
        <v>68260.600000000006</v>
      </c>
      <c r="BC28" s="1322">
        <v>68608.800000000003</v>
      </c>
      <c r="BD28" s="193">
        <v>69176.7</v>
      </c>
      <c r="BE28" s="1322">
        <v>70002.899999999994</v>
      </c>
      <c r="BF28" s="193">
        <v>72147.8</v>
      </c>
      <c r="BG28" s="193">
        <v>72372</v>
      </c>
      <c r="BH28" s="1322">
        <v>76171.3</v>
      </c>
      <c r="BI28" s="1322">
        <v>75289</v>
      </c>
      <c r="BJ28" s="1322">
        <v>74120.2</v>
      </c>
      <c r="BK28" s="1322">
        <v>77185.5</v>
      </c>
      <c r="BL28" s="1322">
        <v>80049.3</v>
      </c>
      <c r="BM28" s="1322">
        <v>79519.600000000006</v>
      </c>
      <c r="BN28" s="195">
        <v>80462.8</v>
      </c>
    </row>
    <row r="29" spans="2:66" ht="19.5" customHeight="1">
      <c r="B29" s="71"/>
      <c r="C29" s="56"/>
      <c r="D29" s="235"/>
      <c r="E29" s="236"/>
      <c r="F29" s="56"/>
      <c r="H29" s="1" t="s">
        <v>218</v>
      </c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4"/>
      <c r="AC29" s="83"/>
      <c r="AD29" s="83"/>
      <c r="AE29" s="84"/>
      <c r="AF29" s="84"/>
      <c r="AG29" s="193"/>
      <c r="AH29" s="193"/>
      <c r="AI29" s="193"/>
      <c r="AJ29" s="83"/>
      <c r="AK29" s="83"/>
      <c r="AL29" s="192"/>
      <c r="AM29" s="192"/>
      <c r="AN29" s="192"/>
      <c r="AO29" s="192"/>
      <c r="AP29" s="192"/>
      <c r="AQ29" s="192"/>
      <c r="AR29" s="193"/>
      <c r="AS29" s="192"/>
      <c r="AT29" s="192"/>
      <c r="AU29" s="193"/>
      <c r="AV29" s="193"/>
      <c r="AW29" s="192">
        <v>50762.2</v>
      </c>
      <c r="AX29" s="193">
        <v>47465.7</v>
      </c>
      <c r="AY29" s="193">
        <v>45571.1</v>
      </c>
      <c r="AZ29" s="193">
        <v>46372.4</v>
      </c>
      <c r="BA29" s="192">
        <v>47794.7</v>
      </c>
      <c r="BB29" s="192">
        <v>46884.7</v>
      </c>
      <c r="BC29" s="1322">
        <v>45908.6</v>
      </c>
      <c r="BD29" s="193">
        <v>50618</v>
      </c>
      <c r="BE29" s="1322">
        <v>50995.1</v>
      </c>
      <c r="BF29" s="193">
        <v>53017.9</v>
      </c>
      <c r="BG29" s="193">
        <v>55261</v>
      </c>
      <c r="BH29" s="1322">
        <v>55863.7</v>
      </c>
      <c r="BI29" s="1322">
        <v>59243.199999999997</v>
      </c>
      <c r="BJ29" s="1322">
        <v>58839.9</v>
      </c>
      <c r="BK29" s="1322">
        <v>59014.1</v>
      </c>
      <c r="BL29" s="1322">
        <v>56790</v>
      </c>
      <c r="BM29" s="1322">
        <v>54428.5</v>
      </c>
      <c r="BN29" s="195">
        <v>53359.4</v>
      </c>
    </row>
    <row r="30" spans="2:66" ht="19.5" customHeight="1">
      <c r="B30" s="71"/>
      <c r="C30" s="1875" t="s">
        <v>31</v>
      </c>
      <c r="D30" s="1875"/>
      <c r="E30" s="1876"/>
      <c r="F30" s="75"/>
      <c r="H30" s="1" t="s">
        <v>219</v>
      </c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4"/>
      <c r="AC30" s="83"/>
      <c r="AD30" s="83"/>
      <c r="AE30" s="84"/>
      <c r="AF30" s="84"/>
      <c r="AG30" s="193"/>
      <c r="AH30" s="193"/>
      <c r="AI30" s="193"/>
      <c r="AJ30" s="83"/>
      <c r="AK30" s="83"/>
      <c r="AL30" s="192"/>
      <c r="AM30" s="192"/>
      <c r="AN30" s="192"/>
      <c r="AO30" s="192"/>
      <c r="AP30" s="192"/>
      <c r="AQ30" s="192"/>
      <c r="AR30" s="193"/>
      <c r="AS30" s="192"/>
      <c r="AT30" s="192"/>
      <c r="AU30" s="193"/>
      <c r="AV30" s="193"/>
      <c r="AW30" s="192">
        <v>39.299999999999997</v>
      </c>
      <c r="AX30" s="193">
        <v>37.9</v>
      </c>
      <c r="AY30" s="193">
        <v>36.9</v>
      </c>
      <c r="AZ30" s="193">
        <v>31.7</v>
      </c>
      <c r="BA30" s="192">
        <v>34.200000000000003</v>
      </c>
      <c r="BB30" s="192">
        <v>33.799999999999997</v>
      </c>
      <c r="BC30" s="1322">
        <v>32.200000000000003</v>
      </c>
      <c r="BD30" s="193">
        <v>36</v>
      </c>
      <c r="BE30" s="1322">
        <v>37.4</v>
      </c>
      <c r="BF30" s="193">
        <v>38.9</v>
      </c>
      <c r="BG30" s="193">
        <v>39.6</v>
      </c>
      <c r="BH30" s="1322">
        <v>56.3</v>
      </c>
      <c r="BI30" s="1322">
        <v>64.599999999999994</v>
      </c>
      <c r="BJ30" s="1322">
        <v>63.3</v>
      </c>
      <c r="BK30" s="1322">
        <v>72.5</v>
      </c>
      <c r="BL30" s="1322">
        <v>59.6</v>
      </c>
      <c r="BM30" s="1322">
        <v>52.1</v>
      </c>
      <c r="BN30" s="195">
        <v>37.200000000000003</v>
      </c>
    </row>
    <row r="31" spans="2:66" ht="19.5" customHeight="1">
      <c r="B31" s="71"/>
      <c r="C31" s="56"/>
      <c r="D31" s="235"/>
      <c r="E31" s="236"/>
      <c r="F31" s="56"/>
      <c r="H31" s="207" t="s">
        <v>220</v>
      </c>
      <c r="I31" s="83">
        <v>1698</v>
      </c>
      <c r="J31" s="83">
        <v>1587.6</v>
      </c>
      <c r="K31" s="83">
        <v>1933.2</v>
      </c>
      <c r="L31" s="83">
        <v>2054.6999999999998</v>
      </c>
      <c r="M31" s="83">
        <v>1896.5</v>
      </c>
      <c r="N31" s="83">
        <v>1794.1</v>
      </c>
      <c r="O31" s="83">
        <v>1855.6</v>
      </c>
      <c r="P31" s="83">
        <v>1795.3</v>
      </c>
      <c r="Q31" s="83">
        <v>1428.2</v>
      </c>
      <c r="R31" s="83">
        <v>1777.4</v>
      </c>
      <c r="S31" s="83">
        <v>1651.7</v>
      </c>
      <c r="T31" s="83">
        <v>1797.4</v>
      </c>
      <c r="U31" s="83">
        <v>1918.9</v>
      </c>
      <c r="V31" s="83">
        <v>1859.4</v>
      </c>
      <c r="W31" s="83">
        <v>3189.2</v>
      </c>
      <c r="X31" s="83">
        <v>2325.8000000000002</v>
      </c>
      <c r="Y31" s="83">
        <v>2528.6</v>
      </c>
      <c r="Z31" s="83">
        <v>2371.1</v>
      </c>
      <c r="AA31" s="83">
        <v>2758.2</v>
      </c>
      <c r="AB31" s="84">
        <v>3807.1</v>
      </c>
      <c r="AC31" s="83">
        <v>2639.2</v>
      </c>
      <c r="AD31" s="83">
        <v>2146.8000000000002</v>
      </c>
      <c r="AE31" s="84">
        <v>2276.5</v>
      </c>
      <c r="AF31" s="84">
        <v>3142.8</v>
      </c>
      <c r="AG31" s="193">
        <v>3345.3</v>
      </c>
      <c r="AH31" s="193">
        <v>3113.7</v>
      </c>
      <c r="AI31" s="193">
        <v>2606</v>
      </c>
      <c r="AJ31" s="83">
        <v>2901.2</v>
      </c>
      <c r="AK31" s="83">
        <v>2577.5</v>
      </c>
      <c r="AL31" s="192">
        <v>3257.2</v>
      </c>
      <c r="AM31" s="192">
        <v>4294.6000000000004</v>
      </c>
      <c r="AN31" s="192">
        <v>3007.3</v>
      </c>
      <c r="AO31" s="192">
        <v>6447.1</v>
      </c>
      <c r="AP31" s="192">
        <v>4290.8</v>
      </c>
      <c r="AQ31" s="192">
        <v>3780.3</v>
      </c>
      <c r="AR31" s="193">
        <v>5222.8999999999996</v>
      </c>
      <c r="AS31" s="192">
        <v>3370.5</v>
      </c>
      <c r="AT31" s="192">
        <v>2841.4</v>
      </c>
      <c r="AU31" s="193">
        <v>4333.8</v>
      </c>
      <c r="AV31" s="193">
        <v>3682.3</v>
      </c>
      <c r="AW31" s="192">
        <v>5317.1</v>
      </c>
      <c r="AX31" s="193">
        <v>10046.200000000001</v>
      </c>
      <c r="AY31" s="193">
        <v>19069.8</v>
      </c>
      <c r="AZ31" s="193">
        <v>9509.7999999999993</v>
      </c>
      <c r="BA31" s="192">
        <v>8516.4</v>
      </c>
      <c r="BB31" s="192">
        <v>7999.8</v>
      </c>
      <c r="BC31" s="1322">
        <v>8976.1</v>
      </c>
      <c r="BD31" s="193">
        <v>6210.6</v>
      </c>
      <c r="BE31" s="1322">
        <v>7236.6</v>
      </c>
      <c r="BF31" s="193">
        <v>8454.7000000000007</v>
      </c>
      <c r="BG31" s="193">
        <v>5336.3</v>
      </c>
      <c r="BH31" s="1322">
        <v>11783.5</v>
      </c>
      <c r="BI31" s="1322">
        <v>10152.200000000001</v>
      </c>
      <c r="BJ31" s="1322">
        <v>6332.3</v>
      </c>
      <c r="BK31" s="1322">
        <v>6804.6</v>
      </c>
      <c r="BL31" s="1322">
        <v>8234.2999999999993</v>
      </c>
      <c r="BM31" s="1322">
        <v>12108.2</v>
      </c>
      <c r="BN31" s="195">
        <v>13391.2</v>
      </c>
    </row>
    <row r="32" spans="2:66" ht="19.5" customHeight="1">
      <c r="B32" s="71"/>
      <c r="C32" s="1875" t="s">
        <v>17</v>
      </c>
      <c r="D32" s="1875"/>
      <c r="E32" s="1876"/>
      <c r="F32" s="75"/>
      <c r="H32" s="207" t="s">
        <v>221</v>
      </c>
      <c r="I32" s="83">
        <v>114.6</v>
      </c>
      <c r="J32" s="83">
        <v>153.1</v>
      </c>
      <c r="K32" s="83">
        <v>264.39999999999998</v>
      </c>
      <c r="L32" s="83">
        <v>83.7</v>
      </c>
      <c r="M32" s="83">
        <v>75.2</v>
      </c>
      <c r="N32" s="83">
        <v>117</v>
      </c>
      <c r="O32" s="83">
        <v>159</v>
      </c>
      <c r="P32" s="83">
        <v>64.5</v>
      </c>
      <c r="Q32" s="83">
        <v>92.8</v>
      </c>
      <c r="R32" s="83">
        <v>139.5</v>
      </c>
      <c r="S32" s="83">
        <v>182</v>
      </c>
      <c r="T32" s="83">
        <v>75.7</v>
      </c>
      <c r="U32" s="83">
        <v>121.6</v>
      </c>
      <c r="V32" s="83">
        <v>170.7</v>
      </c>
      <c r="W32" s="83">
        <v>217.2</v>
      </c>
      <c r="X32" s="83">
        <v>73.2</v>
      </c>
      <c r="Y32" s="83">
        <v>120.9</v>
      </c>
      <c r="Z32" s="83">
        <v>170.8</v>
      </c>
      <c r="AA32" s="83">
        <v>216.8</v>
      </c>
      <c r="AB32" s="84">
        <v>96.3</v>
      </c>
      <c r="AC32" s="83">
        <v>132.30000000000001</v>
      </c>
      <c r="AD32" s="83">
        <v>294.8</v>
      </c>
      <c r="AE32" s="84">
        <v>368.8</v>
      </c>
      <c r="AF32" s="84">
        <v>154.69999999999999</v>
      </c>
      <c r="AG32" s="193">
        <v>155</v>
      </c>
      <c r="AH32" s="193">
        <v>210.4</v>
      </c>
      <c r="AI32" s="193">
        <v>286.10000000000002</v>
      </c>
      <c r="AJ32" s="83">
        <v>262.2</v>
      </c>
      <c r="AK32" s="83">
        <v>300.89999999999998</v>
      </c>
      <c r="AL32" s="192">
        <v>338.2</v>
      </c>
      <c r="AM32" s="192">
        <v>393.3</v>
      </c>
      <c r="AN32" s="192">
        <v>254</v>
      </c>
      <c r="AO32" s="192">
        <v>291.10000000000002</v>
      </c>
      <c r="AP32" s="192">
        <v>347.5</v>
      </c>
      <c r="AQ32" s="192">
        <v>446.4</v>
      </c>
      <c r="AR32" s="193">
        <v>248.2</v>
      </c>
      <c r="AS32" s="192">
        <v>292.8</v>
      </c>
      <c r="AT32" s="192">
        <v>333.6</v>
      </c>
      <c r="AU32" s="193">
        <v>381.1</v>
      </c>
      <c r="AV32" s="193">
        <v>225.5</v>
      </c>
      <c r="AW32" s="192">
        <v>266.5</v>
      </c>
      <c r="AX32" s="193">
        <v>350.4</v>
      </c>
      <c r="AY32" s="193">
        <v>414.8</v>
      </c>
      <c r="AZ32" s="193">
        <v>85.7</v>
      </c>
      <c r="BA32" s="192">
        <v>88.8</v>
      </c>
      <c r="BB32" s="192">
        <v>112.4</v>
      </c>
      <c r="BC32" s="1322">
        <v>115.6</v>
      </c>
      <c r="BD32" s="193">
        <v>81.900000000000006</v>
      </c>
      <c r="BE32" s="1322">
        <v>72.900000000000006</v>
      </c>
      <c r="BF32" s="193">
        <v>77.2</v>
      </c>
      <c r="BG32" s="193">
        <v>84.9</v>
      </c>
      <c r="BH32" s="1322">
        <v>100.2</v>
      </c>
      <c r="BI32" s="1322">
        <v>104.5</v>
      </c>
      <c r="BJ32" s="1322">
        <v>97.1</v>
      </c>
      <c r="BK32" s="1322">
        <v>89.4</v>
      </c>
      <c r="BL32" s="1322">
        <v>100.1</v>
      </c>
      <c r="BM32" s="1322">
        <v>85.4</v>
      </c>
      <c r="BN32" s="195">
        <v>89.9</v>
      </c>
    </row>
    <row r="33" spans="2:66" ht="19.5" customHeight="1">
      <c r="B33" s="71"/>
      <c r="C33" s="56"/>
      <c r="D33" s="235"/>
      <c r="E33" s="236"/>
      <c r="F33" s="56"/>
      <c r="H33" s="1" t="s">
        <v>222</v>
      </c>
      <c r="I33" s="83">
        <v>768.9</v>
      </c>
      <c r="J33" s="83">
        <v>753.6</v>
      </c>
      <c r="K33" s="83">
        <v>694</v>
      </c>
      <c r="L33" s="83">
        <v>669.7</v>
      </c>
      <c r="M33" s="83">
        <v>591.9</v>
      </c>
      <c r="N33" s="83">
        <v>737.8</v>
      </c>
      <c r="O33" s="83">
        <v>592.29999999999995</v>
      </c>
      <c r="P33" s="83">
        <v>678.1</v>
      </c>
      <c r="Q33" s="83">
        <v>631</v>
      </c>
      <c r="R33" s="83">
        <v>637</v>
      </c>
      <c r="S33" s="83">
        <v>604.9</v>
      </c>
      <c r="T33" s="83">
        <v>614.29999999999995</v>
      </c>
      <c r="U33" s="83">
        <v>599.5</v>
      </c>
      <c r="V33" s="83">
        <v>601.4</v>
      </c>
      <c r="W33" s="83">
        <v>595.6</v>
      </c>
      <c r="X33" s="83">
        <v>607.9</v>
      </c>
      <c r="Y33" s="83">
        <v>649.79999999999995</v>
      </c>
      <c r="Z33" s="83">
        <v>572.20000000000005</v>
      </c>
      <c r="AA33" s="83">
        <v>531.20000000000005</v>
      </c>
      <c r="AB33" s="84">
        <v>537.70000000000005</v>
      </c>
      <c r="AC33" s="83">
        <v>519.79999999999995</v>
      </c>
      <c r="AD33" s="83">
        <v>588.6</v>
      </c>
      <c r="AE33" s="84">
        <v>587.29999999999995</v>
      </c>
      <c r="AF33" s="84">
        <v>568</v>
      </c>
      <c r="AG33" s="193">
        <v>533.6</v>
      </c>
      <c r="AH33" s="193">
        <v>535.9</v>
      </c>
      <c r="AI33" s="193">
        <v>515.4</v>
      </c>
      <c r="AJ33" s="83">
        <v>525.9</v>
      </c>
      <c r="AK33" s="83">
        <v>572.4</v>
      </c>
      <c r="AL33" s="192">
        <v>536.79999999999995</v>
      </c>
      <c r="AM33" s="192">
        <v>529</v>
      </c>
      <c r="AN33" s="192">
        <v>527.9</v>
      </c>
      <c r="AO33" s="192">
        <v>523.29999999999995</v>
      </c>
      <c r="AP33" s="192">
        <v>595.1</v>
      </c>
      <c r="AQ33" s="192">
        <v>605.9</v>
      </c>
      <c r="AR33" s="193">
        <v>714.9</v>
      </c>
      <c r="AS33" s="192">
        <v>707.3</v>
      </c>
      <c r="AT33" s="192">
        <v>726.3</v>
      </c>
      <c r="AU33" s="193">
        <v>728.6</v>
      </c>
      <c r="AV33" s="193">
        <v>808.6</v>
      </c>
      <c r="AW33" s="192">
        <v>778.3</v>
      </c>
      <c r="AX33" s="193">
        <v>832.8</v>
      </c>
      <c r="AY33" s="193">
        <v>852.4</v>
      </c>
      <c r="AZ33" s="193">
        <v>933.7</v>
      </c>
      <c r="BA33" s="192">
        <v>942</v>
      </c>
      <c r="BB33" s="192">
        <v>978.3</v>
      </c>
      <c r="BC33" s="1322">
        <v>972.7</v>
      </c>
      <c r="BD33" s="193">
        <v>1444.4</v>
      </c>
      <c r="BE33" s="1322">
        <v>2062</v>
      </c>
      <c r="BF33" s="193">
        <v>1728.3</v>
      </c>
      <c r="BG33" s="193">
        <v>1192.4000000000001</v>
      </c>
      <c r="BH33" s="1322">
        <v>927.6</v>
      </c>
      <c r="BI33" s="1322">
        <v>859.4</v>
      </c>
      <c r="BJ33" s="1322">
        <v>919.4</v>
      </c>
      <c r="BK33" s="1322">
        <v>862</v>
      </c>
      <c r="BL33" s="1322">
        <v>1264.4000000000001</v>
      </c>
      <c r="BM33" s="1322">
        <v>1353.8</v>
      </c>
      <c r="BN33" s="195">
        <v>1375.2</v>
      </c>
    </row>
    <row r="34" spans="2:66" ht="19.5" customHeight="1">
      <c r="B34" s="71"/>
      <c r="C34" s="1873" t="s">
        <v>8</v>
      </c>
      <c r="D34" s="1873"/>
      <c r="E34" s="1874"/>
      <c r="H34" s="1" t="s">
        <v>223</v>
      </c>
      <c r="I34" s="83">
        <v>4710.1000000000004</v>
      </c>
      <c r="J34" s="83">
        <v>4825.8999999999996</v>
      </c>
      <c r="K34" s="83">
        <v>5034.8</v>
      </c>
      <c r="L34" s="83">
        <v>4667.8</v>
      </c>
      <c r="M34" s="83">
        <v>4568.2</v>
      </c>
      <c r="N34" s="83">
        <v>4420.8999999999996</v>
      </c>
      <c r="O34" s="83">
        <v>4577.3999999999996</v>
      </c>
      <c r="P34" s="83">
        <v>4245.3</v>
      </c>
      <c r="Q34" s="83">
        <v>4192.3</v>
      </c>
      <c r="R34" s="83">
        <v>3623.9</v>
      </c>
      <c r="S34" s="83">
        <v>3754.4</v>
      </c>
      <c r="T34" s="83">
        <v>3331.4</v>
      </c>
      <c r="U34" s="83">
        <v>3405.7</v>
      </c>
      <c r="V34" s="83">
        <v>3248.7</v>
      </c>
      <c r="W34" s="83">
        <v>3283.4</v>
      </c>
      <c r="X34" s="83">
        <v>2976.5</v>
      </c>
      <c r="Y34" s="83">
        <v>3014.7</v>
      </c>
      <c r="Z34" s="83">
        <v>3015.5</v>
      </c>
      <c r="AA34" s="83">
        <v>3147</v>
      </c>
      <c r="AB34" s="84">
        <v>3009.4</v>
      </c>
      <c r="AC34" s="83">
        <v>2986.3</v>
      </c>
      <c r="AD34" s="83">
        <v>3030.4</v>
      </c>
      <c r="AE34" s="84">
        <v>3215.7</v>
      </c>
      <c r="AF34" s="84">
        <v>3288.6</v>
      </c>
      <c r="AG34" s="193">
        <v>3318.2</v>
      </c>
      <c r="AH34" s="193">
        <v>3378.2</v>
      </c>
      <c r="AI34" s="193">
        <v>3599.2</v>
      </c>
      <c r="AJ34" s="83">
        <v>3731.1</v>
      </c>
      <c r="AK34" s="83">
        <v>3606.2</v>
      </c>
      <c r="AL34" s="192">
        <v>3771.2</v>
      </c>
      <c r="AM34" s="192">
        <v>3835.1</v>
      </c>
      <c r="AN34" s="192">
        <v>3782.6</v>
      </c>
      <c r="AO34" s="192">
        <v>3590.4</v>
      </c>
      <c r="AP34" s="192">
        <v>3693.5</v>
      </c>
      <c r="AQ34" s="192">
        <v>3898.4</v>
      </c>
      <c r="AR34" s="193">
        <v>3603.2</v>
      </c>
      <c r="AS34" s="192">
        <v>3364.5</v>
      </c>
      <c r="AT34" s="192">
        <v>3351.2</v>
      </c>
      <c r="AU34" s="193">
        <v>3499.9</v>
      </c>
      <c r="AV34" s="193">
        <v>3568.3</v>
      </c>
      <c r="AW34" s="192">
        <v>3311.9</v>
      </c>
      <c r="AX34" s="193">
        <v>3602.7</v>
      </c>
      <c r="AY34" s="193">
        <v>4232.8</v>
      </c>
      <c r="AZ34" s="193">
        <v>4759.3</v>
      </c>
      <c r="BA34" s="192">
        <v>5408.1</v>
      </c>
      <c r="BB34" s="192">
        <v>6408.8</v>
      </c>
      <c r="BC34" s="1322">
        <v>7295.7</v>
      </c>
      <c r="BD34" s="193">
        <v>6535</v>
      </c>
      <c r="BE34" s="1322">
        <v>6341.2</v>
      </c>
      <c r="BF34" s="193">
        <v>6773.6</v>
      </c>
      <c r="BG34" s="193">
        <v>7324.4</v>
      </c>
      <c r="BH34" s="1322">
        <v>6998.7</v>
      </c>
      <c r="BI34" s="1322">
        <v>6832.9</v>
      </c>
      <c r="BJ34" s="1322">
        <v>7106</v>
      </c>
      <c r="BK34" s="1322">
        <v>7357.7</v>
      </c>
      <c r="BL34" s="1322">
        <v>6860.7</v>
      </c>
      <c r="BM34" s="1322">
        <v>6578.1</v>
      </c>
      <c r="BN34" s="195">
        <v>6869.6</v>
      </c>
    </row>
    <row r="35" spans="2:66" ht="19.5" customHeight="1">
      <c r="B35" s="71"/>
      <c r="C35" s="227"/>
      <c r="D35" s="227"/>
      <c r="E35" s="228"/>
      <c r="F35" s="56"/>
      <c r="H35" s="237" t="s">
        <v>224</v>
      </c>
      <c r="I35" s="128">
        <v>14240.9</v>
      </c>
      <c r="J35" s="128">
        <v>15487.1</v>
      </c>
      <c r="K35" s="128">
        <v>16699.400000000001</v>
      </c>
      <c r="L35" s="128">
        <v>14079.1</v>
      </c>
      <c r="M35" s="128">
        <v>16515.8</v>
      </c>
      <c r="N35" s="128">
        <v>19985</v>
      </c>
      <c r="O35" s="128">
        <v>21334.799999999999</v>
      </c>
      <c r="P35" s="128">
        <v>16263.9</v>
      </c>
      <c r="Q35" s="128">
        <v>15645.4</v>
      </c>
      <c r="R35" s="128">
        <v>16926.5</v>
      </c>
      <c r="S35" s="128">
        <v>18493.5</v>
      </c>
      <c r="T35" s="128">
        <v>16590.900000000001</v>
      </c>
      <c r="U35" s="128">
        <v>20966.5</v>
      </c>
      <c r="V35" s="128">
        <v>21813.3</v>
      </c>
      <c r="W35" s="128">
        <v>21454.400000000001</v>
      </c>
      <c r="X35" s="128">
        <v>18095.400000000001</v>
      </c>
      <c r="Y35" s="128">
        <v>23331.4</v>
      </c>
      <c r="Z35" s="128">
        <v>23232.2</v>
      </c>
      <c r="AA35" s="128">
        <v>25849.1</v>
      </c>
      <c r="AB35" s="129">
        <v>23865.7</v>
      </c>
      <c r="AC35" s="128">
        <v>27923.3</v>
      </c>
      <c r="AD35" s="128">
        <v>57187.199999999997</v>
      </c>
      <c r="AE35" s="129">
        <v>55421.4</v>
      </c>
      <c r="AF35" s="129">
        <v>53950</v>
      </c>
      <c r="AG35" s="232">
        <v>58581.599999999999</v>
      </c>
      <c r="AH35" s="232">
        <v>59963.6</v>
      </c>
      <c r="AI35" s="232">
        <v>64479.099999999977</v>
      </c>
      <c r="AJ35" s="128">
        <v>58074.099999999897</v>
      </c>
      <c r="AK35" s="128">
        <v>66013.999999999956</v>
      </c>
      <c r="AL35" s="233">
        <v>66297.499999999985</v>
      </c>
      <c r="AM35" s="233">
        <v>68239.100000000006</v>
      </c>
      <c r="AN35" s="233">
        <v>62131.5</v>
      </c>
      <c r="AO35" s="233">
        <v>68666.899999999994</v>
      </c>
      <c r="AP35" s="233">
        <v>74795.3</v>
      </c>
      <c r="AQ35" s="233">
        <v>95357.9</v>
      </c>
      <c r="AR35" s="232">
        <v>94543.299999999974</v>
      </c>
      <c r="AS35" s="233">
        <v>104452.30000000008</v>
      </c>
      <c r="AT35" s="233">
        <v>103438.39999999999</v>
      </c>
      <c r="AU35" s="232">
        <v>103982.7</v>
      </c>
      <c r="AV35" s="232">
        <v>98861.700000000041</v>
      </c>
      <c r="AW35" s="233">
        <v>37106.400000000023</v>
      </c>
      <c r="AX35" s="232">
        <v>38006.099999999977</v>
      </c>
      <c r="AY35" s="232">
        <v>39933.199999999997</v>
      </c>
      <c r="AZ35" s="232">
        <v>26541.5</v>
      </c>
      <c r="BA35" s="233">
        <v>36914.300000000003</v>
      </c>
      <c r="BB35" s="233">
        <v>40578.800000000003</v>
      </c>
      <c r="BC35" s="1325">
        <v>45536.7</v>
      </c>
      <c r="BD35" s="232">
        <v>35970.199999999997</v>
      </c>
      <c r="BE35" s="1325">
        <v>44164.5</v>
      </c>
      <c r="BF35" s="232">
        <v>42248.800000000003</v>
      </c>
      <c r="BG35" s="232">
        <v>45343.8</v>
      </c>
      <c r="BH35" s="1325">
        <v>31644</v>
      </c>
      <c r="BI35" s="1325">
        <v>43233.500000000116</v>
      </c>
      <c r="BJ35" s="1325">
        <v>49896.29999999993</v>
      </c>
      <c r="BK35" s="1325">
        <v>55460</v>
      </c>
      <c r="BL35" s="1325">
        <v>39288.5</v>
      </c>
      <c r="BM35" s="1325">
        <v>62575.599999999977</v>
      </c>
      <c r="BN35" s="234">
        <v>72824.400000000023</v>
      </c>
    </row>
    <row r="36" spans="2:66" ht="19.5" customHeight="1">
      <c r="B36" s="71"/>
      <c r="C36" s="1875" t="s">
        <v>25</v>
      </c>
      <c r="D36" s="1875"/>
      <c r="E36" s="1876"/>
      <c r="F36" s="75"/>
      <c r="H36" s="10" t="s">
        <v>225</v>
      </c>
      <c r="I36" s="198">
        <v>23504.3</v>
      </c>
      <c r="J36" s="198">
        <v>24060</v>
      </c>
      <c r="K36" s="198">
        <v>24674.6</v>
      </c>
      <c r="L36" s="198">
        <v>25081.599999999999</v>
      </c>
      <c r="M36" s="198">
        <v>25401.8</v>
      </c>
      <c r="N36" s="198">
        <v>25275.599999999999</v>
      </c>
      <c r="O36" s="198">
        <v>25689.9</v>
      </c>
      <c r="P36" s="198">
        <v>25982.3</v>
      </c>
      <c r="Q36" s="198">
        <v>26329.7</v>
      </c>
      <c r="R36" s="198">
        <v>26750</v>
      </c>
      <c r="S36" s="198">
        <v>27427.4</v>
      </c>
      <c r="T36" s="198">
        <v>27512.7</v>
      </c>
      <c r="U36" s="198">
        <v>27930.1</v>
      </c>
      <c r="V36" s="198">
        <v>28188.6</v>
      </c>
      <c r="W36" s="198">
        <v>28590.400000000001</v>
      </c>
      <c r="X36" s="198">
        <v>28902.7</v>
      </c>
      <c r="Y36" s="198">
        <v>29117.9</v>
      </c>
      <c r="Z36" s="198">
        <v>29583.7</v>
      </c>
      <c r="AA36" s="198">
        <v>29936.6</v>
      </c>
      <c r="AB36" s="199">
        <v>31261.4</v>
      </c>
      <c r="AC36" s="198">
        <v>31602.3</v>
      </c>
      <c r="AD36" s="198">
        <v>32878</v>
      </c>
      <c r="AE36" s="199">
        <v>33727.199999999997</v>
      </c>
      <c r="AF36" s="199">
        <v>34044.800000000003</v>
      </c>
      <c r="AG36" s="199">
        <v>33630.5</v>
      </c>
      <c r="AH36" s="199">
        <v>34593.4</v>
      </c>
      <c r="AI36" s="199">
        <v>35589.199999999997</v>
      </c>
      <c r="AJ36" s="198">
        <v>35713</v>
      </c>
      <c r="AK36" s="198">
        <v>35827.300000000003</v>
      </c>
      <c r="AL36" s="202">
        <v>37202.300000000003</v>
      </c>
      <c r="AM36" s="202">
        <v>38740.300000000003</v>
      </c>
      <c r="AN36" s="202">
        <v>39119.300000000003</v>
      </c>
      <c r="AO36" s="202">
        <v>38809.5</v>
      </c>
      <c r="AP36" s="202">
        <v>40304.1</v>
      </c>
      <c r="AQ36" s="202">
        <v>42107.9</v>
      </c>
      <c r="AR36" s="203">
        <v>43361.5</v>
      </c>
      <c r="AS36" s="202">
        <v>44065.4</v>
      </c>
      <c r="AT36" s="202">
        <v>45725.4</v>
      </c>
      <c r="AU36" s="203">
        <v>47673.599999999999</v>
      </c>
      <c r="AV36" s="203">
        <v>48293.9</v>
      </c>
      <c r="AW36" s="202">
        <v>50845.599999999999</v>
      </c>
      <c r="AX36" s="203">
        <v>52412.1</v>
      </c>
      <c r="AY36" s="203">
        <v>54288.2</v>
      </c>
      <c r="AZ36" s="203">
        <v>53803.3</v>
      </c>
      <c r="BA36" s="202">
        <v>56213.4</v>
      </c>
      <c r="BB36" s="202">
        <v>57672.5</v>
      </c>
      <c r="BC36" s="1323">
        <v>58814.3</v>
      </c>
      <c r="BD36" s="203">
        <v>58636.2</v>
      </c>
      <c r="BE36" s="1323">
        <v>58985.3</v>
      </c>
      <c r="BF36" s="203">
        <v>59650.2</v>
      </c>
      <c r="BG36" s="203">
        <v>59828.9</v>
      </c>
      <c r="BH36" s="1323">
        <v>59815.199999999997</v>
      </c>
      <c r="BI36" s="1323">
        <v>60134.8</v>
      </c>
      <c r="BJ36" s="1323">
        <v>60953.9</v>
      </c>
      <c r="BK36" s="1323">
        <v>61371.1</v>
      </c>
      <c r="BL36" s="1323">
        <v>60830</v>
      </c>
      <c r="BM36" s="1323">
        <v>61140.1</v>
      </c>
      <c r="BN36" s="205">
        <v>62701.8</v>
      </c>
    </row>
    <row r="37" spans="2:66" ht="19.5" customHeight="1">
      <c r="B37" s="71"/>
      <c r="C37" s="235"/>
      <c r="D37" s="235"/>
      <c r="E37" s="236"/>
      <c r="F37" s="56"/>
      <c r="H37" s="1" t="s">
        <v>226</v>
      </c>
      <c r="I37" s="83">
        <v>1931.8</v>
      </c>
      <c r="J37" s="83">
        <v>1931.8</v>
      </c>
      <c r="K37" s="83">
        <v>1931.8</v>
      </c>
      <c r="L37" s="83">
        <v>1931.8</v>
      </c>
      <c r="M37" s="83">
        <v>1931.8</v>
      </c>
      <c r="N37" s="83">
        <v>1931.8</v>
      </c>
      <c r="O37" s="83">
        <v>1931.8</v>
      </c>
      <c r="P37" s="83">
        <v>1931.8</v>
      </c>
      <c r="Q37" s="83">
        <v>1931.8</v>
      </c>
      <c r="R37" s="83">
        <v>1931.8</v>
      </c>
      <c r="S37" s="83">
        <v>1931.8</v>
      </c>
      <c r="T37" s="83">
        <v>1931.8</v>
      </c>
      <c r="U37" s="83">
        <v>1931.8</v>
      </c>
      <c r="V37" s="83">
        <v>1931.8</v>
      </c>
      <c r="W37" s="83">
        <v>1931.8</v>
      </c>
      <c r="X37" s="83">
        <v>1931.8</v>
      </c>
      <c r="Y37" s="83">
        <v>1931.8</v>
      </c>
      <c r="Z37" s="83">
        <v>1931.8</v>
      </c>
      <c r="AA37" s="83">
        <v>1931.8</v>
      </c>
      <c r="AB37" s="84">
        <v>2090.6</v>
      </c>
      <c r="AC37" s="83">
        <v>2090.6</v>
      </c>
      <c r="AD37" s="83">
        <v>2090.6</v>
      </c>
      <c r="AE37" s="84">
        <v>2090.6</v>
      </c>
      <c r="AF37" s="84">
        <v>2090.6</v>
      </c>
      <c r="AG37" s="84">
        <v>2090.6</v>
      </c>
      <c r="AH37" s="84">
        <v>2090.6</v>
      </c>
      <c r="AI37" s="84">
        <v>2090.6</v>
      </c>
      <c r="AJ37" s="83">
        <v>2090.6</v>
      </c>
      <c r="AK37" s="83">
        <v>2090.6</v>
      </c>
      <c r="AL37" s="192">
        <v>2090.6</v>
      </c>
      <c r="AM37" s="192">
        <v>2090.6</v>
      </c>
      <c r="AN37" s="192">
        <v>2090.6</v>
      </c>
      <c r="AO37" s="192">
        <v>2090.6</v>
      </c>
      <c r="AP37" s="192">
        <v>2090.6</v>
      </c>
      <c r="AQ37" s="192">
        <v>2090.6</v>
      </c>
      <c r="AR37" s="193">
        <v>2090.6</v>
      </c>
      <c r="AS37" s="192">
        <v>2090.6</v>
      </c>
      <c r="AT37" s="192">
        <v>2090.6</v>
      </c>
      <c r="AU37" s="193">
        <v>2090.6</v>
      </c>
      <c r="AV37" s="193">
        <v>2090.6</v>
      </c>
      <c r="AW37" s="192">
        <v>2090.6</v>
      </c>
      <c r="AX37" s="193">
        <v>2090.6</v>
      </c>
      <c r="AY37" s="193">
        <v>2090.6</v>
      </c>
      <c r="AZ37" s="193">
        <v>2090.6</v>
      </c>
      <c r="BA37" s="192">
        <v>2090.6</v>
      </c>
      <c r="BB37" s="192">
        <v>2090.6</v>
      </c>
      <c r="BC37" s="1322">
        <v>2090.6</v>
      </c>
      <c r="BD37" s="193">
        <v>2090.6</v>
      </c>
      <c r="BE37" s="1322">
        <v>2090.6</v>
      </c>
      <c r="BF37" s="193">
        <v>2090.6</v>
      </c>
      <c r="BG37" s="193">
        <v>2090.6</v>
      </c>
      <c r="BH37" s="1322">
        <v>2090.6</v>
      </c>
      <c r="BI37" s="1322">
        <v>2090.6</v>
      </c>
      <c r="BJ37" s="1322">
        <v>2090.6</v>
      </c>
      <c r="BK37" s="1322">
        <v>2090.6</v>
      </c>
      <c r="BL37" s="1322">
        <v>2090.6</v>
      </c>
      <c r="BM37" s="1322">
        <v>2090.6</v>
      </c>
      <c r="BN37" s="195">
        <v>2090.6</v>
      </c>
    </row>
    <row r="38" spans="2:66" ht="19.5" customHeight="1">
      <c r="B38" s="71"/>
      <c r="C38" s="1875" t="s">
        <v>32</v>
      </c>
      <c r="D38" s="1875"/>
      <c r="E38" s="1876"/>
      <c r="H38" s="1" t="s">
        <v>227</v>
      </c>
      <c r="I38" s="90" t="s">
        <v>228</v>
      </c>
      <c r="J38" s="90" t="s">
        <v>228</v>
      </c>
      <c r="K38" s="90" t="s">
        <v>228</v>
      </c>
      <c r="L38" s="90" t="s">
        <v>228</v>
      </c>
      <c r="M38" s="90" t="s">
        <v>228</v>
      </c>
      <c r="N38" s="90" t="s">
        <v>228</v>
      </c>
      <c r="O38" s="90" t="s">
        <v>228</v>
      </c>
      <c r="P38" s="90" t="s">
        <v>228</v>
      </c>
      <c r="Q38" s="90" t="s">
        <v>228</v>
      </c>
      <c r="R38" s="90" t="s">
        <v>228</v>
      </c>
      <c r="S38" s="90" t="s">
        <v>228</v>
      </c>
      <c r="T38" s="90" t="s">
        <v>228</v>
      </c>
      <c r="U38" s="90" t="s">
        <v>228</v>
      </c>
      <c r="V38" s="90" t="s">
        <v>228</v>
      </c>
      <c r="W38" s="90" t="s">
        <v>228</v>
      </c>
      <c r="X38" s="90" t="s">
        <v>228</v>
      </c>
      <c r="Y38" s="90" t="s">
        <v>228</v>
      </c>
      <c r="Z38" s="90" t="s">
        <v>228</v>
      </c>
      <c r="AA38" s="90" t="s">
        <v>228</v>
      </c>
      <c r="AB38" s="90" t="s">
        <v>228</v>
      </c>
      <c r="AC38" s="90" t="s">
        <v>228</v>
      </c>
      <c r="AD38" s="90" t="s">
        <v>228</v>
      </c>
      <c r="AE38" s="90" t="s">
        <v>228</v>
      </c>
      <c r="AF38" s="90" t="s">
        <v>228</v>
      </c>
      <c r="AG38" s="90" t="s">
        <v>228</v>
      </c>
      <c r="AH38" s="90" t="s">
        <v>228</v>
      </c>
      <c r="AI38" s="90" t="s">
        <v>228</v>
      </c>
      <c r="AJ38" s="90" t="s">
        <v>228</v>
      </c>
      <c r="AK38" s="90" t="s">
        <v>228</v>
      </c>
      <c r="AL38" s="192">
        <v>399.1</v>
      </c>
      <c r="AM38" s="192">
        <v>399.2</v>
      </c>
      <c r="AN38" s="192">
        <v>399.2</v>
      </c>
      <c r="AO38" s="192">
        <v>399.2</v>
      </c>
      <c r="AP38" s="192">
        <v>798.1</v>
      </c>
      <c r="AQ38" s="192">
        <v>1197.0999999999999</v>
      </c>
      <c r="AR38" s="193">
        <v>1696</v>
      </c>
      <c r="AS38" s="192">
        <v>2294.6</v>
      </c>
      <c r="AT38" s="192">
        <v>2569.9</v>
      </c>
      <c r="AU38" s="193">
        <v>2569.9</v>
      </c>
      <c r="AV38" s="193">
        <v>2838.2</v>
      </c>
      <c r="AW38" s="192">
        <v>3436.8</v>
      </c>
      <c r="AX38" s="193">
        <v>3935.6</v>
      </c>
      <c r="AY38" s="193">
        <v>4434.3</v>
      </c>
      <c r="AZ38" s="193">
        <v>4434.3</v>
      </c>
      <c r="BA38" s="192">
        <v>5032.8</v>
      </c>
      <c r="BB38" s="192">
        <v>5032.8</v>
      </c>
      <c r="BC38" s="1322">
        <v>5032.8</v>
      </c>
      <c r="BD38" s="193">
        <v>5032.8</v>
      </c>
      <c r="BE38" s="1322">
        <v>5431.9</v>
      </c>
      <c r="BF38" s="193">
        <v>5082.6000000000004</v>
      </c>
      <c r="BG38" s="193">
        <v>5082.6000000000004</v>
      </c>
      <c r="BH38" s="1322">
        <v>5082.6000000000004</v>
      </c>
      <c r="BI38" s="1322">
        <v>5486.6</v>
      </c>
      <c r="BJ38" s="1322">
        <v>5162.5</v>
      </c>
      <c r="BK38" s="1322">
        <v>4793.3999999999996</v>
      </c>
      <c r="BL38" s="1322">
        <v>4359.3999999999996</v>
      </c>
      <c r="BM38" s="1322">
        <v>3940.3</v>
      </c>
      <c r="BN38" s="195">
        <v>4206.7</v>
      </c>
    </row>
    <row r="39" spans="2:66" ht="19.5" customHeight="1" thickBot="1">
      <c r="B39" s="111"/>
      <c r="C39" s="112"/>
      <c r="D39" s="112"/>
      <c r="E39" s="113"/>
      <c r="H39" s="1" t="s">
        <v>229</v>
      </c>
      <c r="I39" s="83">
        <v>15841.3</v>
      </c>
      <c r="J39" s="83">
        <v>15841.3</v>
      </c>
      <c r="K39" s="83">
        <v>15840.3</v>
      </c>
      <c r="L39" s="83">
        <v>15840.3</v>
      </c>
      <c r="M39" s="83">
        <v>15840.3</v>
      </c>
      <c r="N39" s="83">
        <v>15855.5</v>
      </c>
      <c r="O39" s="83">
        <v>15854.1</v>
      </c>
      <c r="P39" s="83">
        <v>15854.6</v>
      </c>
      <c r="Q39" s="83">
        <v>15854.6</v>
      </c>
      <c r="R39" s="83">
        <v>15854.6</v>
      </c>
      <c r="S39" s="83">
        <v>15854.6</v>
      </c>
      <c r="T39" s="83">
        <v>15854.6</v>
      </c>
      <c r="U39" s="83">
        <v>15854.5</v>
      </c>
      <c r="V39" s="83">
        <v>15854.5</v>
      </c>
      <c r="W39" s="83">
        <v>15854.5</v>
      </c>
      <c r="X39" s="83">
        <v>15854.5</v>
      </c>
      <c r="Y39" s="83">
        <v>15854.5</v>
      </c>
      <c r="Z39" s="83">
        <v>15854.5</v>
      </c>
      <c r="AA39" s="83">
        <v>15854.8</v>
      </c>
      <c r="AB39" s="84">
        <v>16994.900000000001</v>
      </c>
      <c r="AC39" s="83">
        <v>16995.5</v>
      </c>
      <c r="AD39" s="83">
        <v>16988.900000000001</v>
      </c>
      <c r="AE39" s="84">
        <v>17121.900000000001</v>
      </c>
      <c r="AF39" s="84">
        <v>17122.2</v>
      </c>
      <c r="AG39" s="84">
        <v>17121.400000000001</v>
      </c>
      <c r="AH39" s="84">
        <v>17123</v>
      </c>
      <c r="AI39" s="84">
        <v>17122</v>
      </c>
      <c r="AJ39" s="83">
        <v>17121.7</v>
      </c>
      <c r="AK39" s="83">
        <v>17119.8</v>
      </c>
      <c r="AL39" s="192">
        <v>17123.3</v>
      </c>
      <c r="AM39" s="192">
        <v>17122.599999999999</v>
      </c>
      <c r="AN39" s="192">
        <v>17122.8</v>
      </c>
      <c r="AO39" s="192">
        <v>17122.900000000001</v>
      </c>
      <c r="AP39" s="192">
        <v>16728.099999999999</v>
      </c>
      <c r="AQ39" s="192">
        <v>16723.599999999999</v>
      </c>
      <c r="AR39" s="193">
        <v>16723.599999999999</v>
      </c>
      <c r="AS39" s="192">
        <v>16723.599999999999</v>
      </c>
      <c r="AT39" s="192">
        <v>16723.599999999999</v>
      </c>
      <c r="AU39" s="193">
        <v>16941.5</v>
      </c>
      <c r="AV39" s="193">
        <v>16940.2</v>
      </c>
      <c r="AW39" s="192">
        <v>16940.2</v>
      </c>
      <c r="AX39" s="193">
        <v>16940.8</v>
      </c>
      <c r="AY39" s="193">
        <v>16940.7</v>
      </c>
      <c r="AZ39" s="193">
        <v>16940.7</v>
      </c>
      <c r="BA39" s="192">
        <v>16940.7</v>
      </c>
      <c r="BB39" s="192">
        <v>16649.2</v>
      </c>
      <c r="BC39" s="1322">
        <v>16643.599999999999</v>
      </c>
      <c r="BD39" s="193">
        <v>16647.900000000001</v>
      </c>
      <c r="BE39" s="1322">
        <v>16639.900000000001</v>
      </c>
      <c r="BF39" s="193">
        <v>16646.099999999999</v>
      </c>
      <c r="BG39" s="193">
        <v>16617.900000000001</v>
      </c>
      <c r="BH39" s="1322">
        <v>16646.7</v>
      </c>
      <c r="BI39" s="1322">
        <v>16603.2</v>
      </c>
      <c r="BJ39" s="1322">
        <v>16645.900000000001</v>
      </c>
      <c r="BK39" s="1322">
        <v>16623.2</v>
      </c>
      <c r="BL39" s="1322">
        <v>16633.5</v>
      </c>
      <c r="BM39" s="1322">
        <v>9102.7000000000007</v>
      </c>
      <c r="BN39" s="195">
        <v>9127.5</v>
      </c>
    </row>
    <row r="40" spans="2:66" ht="19.5" customHeight="1" thickTop="1">
      <c r="H40" s="1" t="s">
        <v>230</v>
      </c>
      <c r="I40" s="83">
        <v>150.69999999999999</v>
      </c>
      <c r="J40" s="83">
        <v>170</v>
      </c>
      <c r="K40" s="83">
        <v>311.5</v>
      </c>
      <c r="L40" s="83">
        <v>295.10000000000002</v>
      </c>
      <c r="M40" s="83">
        <v>402.5</v>
      </c>
      <c r="N40" s="83">
        <v>313.7</v>
      </c>
      <c r="O40" s="83">
        <v>302.8</v>
      </c>
      <c r="P40" s="83">
        <v>336.3</v>
      </c>
      <c r="Q40" s="83">
        <v>332.9</v>
      </c>
      <c r="R40" s="83">
        <v>354.4</v>
      </c>
      <c r="S40" s="83">
        <v>582</v>
      </c>
      <c r="T40" s="83">
        <v>461.7</v>
      </c>
      <c r="U40" s="83">
        <v>572</v>
      </c>
      <c r="V40" s="83">
        <v>492</v>
      </c>
      <c r="W40" s="83">
        <v>469.9</v>
      </c>
      <c r="X40" s="83">
        <v>430.2</v>
      </c>
      <c r="Y40" s="83">
        <v>602.4</v>
      </c>
      <c r="Z40" s="83">
        <v>645.20000000000005</v>
      </c>
      <c r="AA40" s="83">
        <v>596.5</v>
      </c>
      <c r="AB40" s="84">
        <v>405.3</v>
      </c>
      <c r="AC40" s="83">
        <v>438.5</v>
      </c>
      <c r="AD40" s="83">
        <v>698</v>
      </c>
      <c r="AE40" s="84">
        <v>652</v>
      </c>
      <c r="AF40" s="84">
        <v>537.70000000000005</v>
      </c>
      <c r="AG40" s="84">
        <v>174.9</v>
      </c>
      <c r="AH40" s="84">
        <v>189.2</v>
      </c>
      <c r="AI40" s="84">
        <v>230.09999999999854</v>
      </c>
      <c r="AJ40" s="83">
        <v>177.70000000000437</v>
      </c>
      <c r="AK40" s="83">
        <v>352.09999999999854</v>
      </c>
      <c r="AL40" s="192">
        <v>476.40000000000146</v>
      </c>
      <c r="AM40" s="192">
        <v>500.5</v>
      </c>
      <c r="AN40" s="192">
        <v>348</v>
      </c>
      <c r="AO40" s="192">
        <v>173</v>
      </c>
      <c r="AP40" s="192">
        <v>290.2</v>
      </c>
      <c r="AQ40" s="192">
        <v>386.40000000000146</v>
      </c>
      <c r="AR40" s="193">
        <v>612.29999999999563</v>
      </c>
      <c r="AS40" s="192">
        <v>294.50000000000728</v>
      </c>
      <c r="AT40" s="192">
        <v>501.5</v>
      </c>
      <c r="AU40" s="193">
        <v>1449.6</v>
      </c>
      <c r="AV40" s="193">
        <v>1054.9999999999927</v>
      </c>
      <c r="AW40" s="192">
        <v>1627.3999999999942</v>
      </c>
      <c r="AX40" s="193">
        <v>1298.6999999999971</v>
      </c>
      <c r="AY40" s="193">
        <v>1043.9000000000015</v>
      </c>
      <c r="AZ40" s="193">
        <v>1002.9</v>
      </c>
      <c r="BA40" s="192">
        <v>1724.1</v>
      </c>
      <c r="BB40" s="192">
        <v>1840.6</v>
      </c>
      <c r="BC40" s="1322">
        <v>2032.6</v>
      </c>
      <c r="BD40" s="193">
        <v>2152.6</v>
      </c>
      <c r="BE40" s="1322">
        <v>1411.1</v>
      </c>
      <c r="BF40" s="193">
        <v>694.4</v>
      </c>
      <c r="BG40" s="193">
        <v>509.5</v>
      </c>
      <c r="BH40" s="1322">
        <v>497</v>
      </c>
      <c r="BI40" s="1322">
        <v>-401.60000000000582</v>
      </c>
      <c r="BJ40" s="1322">
        <v>-277</v>
      </c>
      <c r="BK40" s="1322">
        <v>-450.60000000000582</v>
      </c>
      <c r="BL40" s="1322">
        <v>-467.5</v>
      </c>
      <c r="BM40" s="1322">
        <v>-496.59999999999854</v>
      </c>
      <c r="BN40" s="195">
        <v>-487.30000000000291</v>
      </c>
    </row>
    <row r="41" spans="2:66" ht="19.5" customHeight="1">
      <c r="H41" s="1" t="s">
        <v>231</v>
      </c>
      <c r="I41" s="83">
        <v>5396.2</v>
      </c>
      <c r="J41" s="83">
        <v>5926.9</v>
      </c>
      <c r="K41" s="83">
        <v>6391.1</v>
      </c>
      <c r="L41" s="83">
        <v>6819.9</v>
      </c>
      <c r="M41" s="83">
        <v>7021.2</v>
      </c>
      <c r="N41" s="83">
        <v>7174.6</v>
      </c>
      <c r="O41" s="83">
        <v>7601.2</v>
      </c>
      <c r="P41" s="83">
        <v>7859.6</v>
      </c>
      <c r="Q41" s="83">
        <v>8025.7</v>
      </c>
      <c r="R41" s="83">
        <v>8417.9</v>
      </c>
      <c r="S41" s="83">
        <v>8864.2000000000007</v>
      </c>
      <c r="T41" s="83">
        <v>9067.1</v>
      </c>
      <c r="U41" s="83">
        <v>9370.7999999999993</v>
      </c>
      <c r="V41" s="83">
        <v>9702.5</v>
      </c>
      <c r="W41" s="83">
        <v>10117</v>
      </c>
      <c r="X41" s="83">
        <v>10464.1</v>
      </c>
      <c r="Y41" s="83">
        <v>10630.4</v>
      </c>
      <c r="Z41" s="83">
        <v>11210.9</v>
      </c>
      <c r="AA41" s="83">
        <v>11775.3</v>
      </c>
      <c r="AB41" s="84">
        <v>12229.2</v>
      </c>
      <c r="AC41" s="83">
        <v>12601.4</v>
      </c>
      <c r="AD41" s="83">
        <v>13594.9</v>
      </c>
      <c r="AE41" s="84">
        <v>14492.4</v>
      </c>
      <c r="AF41" s="84">
        <v>15044.2</v>
      </c>
      <c r="AG41" s="84">
        <v>15173.6</v>
      </c>
      <c r="AH41" s="84">
        <v>16120.4</v>
      </c>
      <c r="AI41" s="84">
        <v>17074.099999999999</v>
      </c>
      <c r="AJ41" s="83">
        <v>17282.400000000001</v>
      </c>
      <c r="AK41" s="83">
        <v>17349.900000000001</v>
      </c>
      <c r="AL41" s="192">
        <v>18339</v>
      </c>
      <c r="AM41" s="192">
        <v>19278.2</v>
      </c>
      <c r="AN41" s="192">
        <v>19709.5</v>
      </c>
      <c r="AO41" s="192">
        <v>19574.7</v>
      </c>
      <c r="AP41" s="192">
        <v>20793.900000000001</v>
      </c>
      <c r="AQ41" s="192">
        <v>21949.9</v>
      </c>
      <c r="AR41" s="193">
        <v>22517.4</v>
      </c>
      <c r="AS41" s="192">
        <v>22903.1</v>
      </c>
      <c r="AT41" s="192">
        <v>24075.9</v>
      </c>
      <c r="AU41" s="193">
        <v>25063.3</v>
      </c>
      <c r="AV41" s="193">
        <v>25672.799999999999</v>
      </c>
      <c r="AW41" s="192">
        <v>26856.2</v>
      </c>
      <c r="AX41" s="193">
        <v>27842.6</v>
      </c>
      <c r="AY41" s="193">
        <v>29073.599999999999</v>
      </c>
      <c r="AZ41" s="193">
        <v>28890.9</v>
      </c>
      <c r="BA41" s="192">
        <v>29850.9</v>
      </c>
      <c r="BB41" s="192">
        <v>30890.7</v>
      </c>
      <c r="BC41" s="1322">
        <v>32015.599999999999</v>
      </c>
      <c r="BD41" s="193">
        <v>31934.6</v>
      </c>
      <c r="BE41" s="1322">
        <v>32337.4</v>
      </c>
      <c r="BF41" s="193">
        <v>33717.9</v>
      </c>
      <c r="BG41" s="193">
        <v>34473.5</v>
      </c>
      <c r="BH41" s="1322">
        <v>34808.199999999997</v>
      </c>
      <c r="BI41" s="1322">
        <v>36156.400000000001</v>
      </c>
      <c r="BJ41" s="1322">
        <v>36688.9</v>
      </c>
      <c r="BK41" s="1322">
        <v>37992.1</v>
      </c>
      <c r="BL41" s="1322">
        <v>38333.699999999997</v>
      </c>
      <c r="BM41" s="1322">
        <v>46394.6</v>
      </c>
      <c r="BN41" s="195">
        <v>46129.3</v>
      </c>
    </row>
    <row r="42" spans="2:66" ht="19.5" customHeight="1">
      <c r="H42" s="1" t="s">
        <v>232</v>
      </c>
      <c r="I42" s="83">
        <v>0</v>
      </c>
      <c r="J42" s="83">
        <v>0</v>
      </c>
      <c r="K42" s="83">
        <v>0</v>
      </c>
      <c r="L42" s="83">
        <v>0</v>
      </c>
      <c r="M42" s="83">
        <v>0</v>
      </c>
      <c r="N42" s="83">
        <v>0</v>
      </c>
      <c r="O42" s="83">
        <v>0</v>
      </c>
      <c r="P42" s="83">
        <v>0</v>
      </c>
      <c r="Q42" s="83">
        <v>0</v>
      </c>
      <c r="R42" s="83">
        <v>0</v>
      </c>
      <c r="S42" s="83">
        <v>0</v>
      </c>
      <c r="T42" s="83">
        <v>0</v>
      </c>
      <c r="U42" s="83">
        <v>0</v>
      </c>
      <c r="V42" s="83">
        <v>0</v>
      </c>
      <c r="W42" s="83">
        <v>0</v>
      </c>
      <c r="X42" s="83">
        <v>0</v>
      </c>
      <c r="Y42" s="83">
        <v>-127.5</v>
      </c>
      <c r="Z42" s="83">
        <v>-300</v>
      </c>
      <c r="AA42" s="83">
        <v>-476.1</v>
      </c>
      <c r="AB42" s="84">
        <v>-722</v>
      </c>
      <c r="AC42" s="83">
        <v>-801.2</v>
      </c>
      <c r="AD42" s="83">
        <v>-801.2</v>
      </c>
      <c r="AE42" s="84">
        <v>-636.20000000000005</v>
      </c>
      <c r="AF42" s="84">
        <v>-756</v>
      </c>
      <c r="AG42" s="84">
        <v>-936.2</v>
      </c>
      <c r="AH42" s="84">
        <v>-936.2</v>
      </c>
      <c r="AI42" s="84">
        <v>-936.2</v>
      </c>
      <c r="AJ42" s="83">
        <v>-968.5</v>
      </c>
      <c r="AK42" s="83">
        <v>-1094.7</v>
      </c>
      <c r="AL42" s="192">
        <v>-1236.2</v>
      </c>
      <c r="AM42" s="192">
        <v>-1236.2</v>
      </c>
      <c r="AN42" s="192">
        <v>-1136.2</v>
      </c>
      <c r="AO42" s="192">
        <v>-1136.2</v>
      </c>
      <c r="AP42" s="192">
        <v>-1136.2</v>
      </c>
      <c r="AQ42" s="192">
        <v>-1136.2</v>
      </c>
      <c r="AR42" s="193">
        <v>-1136.2</v>
      </c>
      <c r="AS42" s="192">
        <v>-1136.2</v>
      </c>
      <c r="AT42" s="192">
        <v>-1136.2</v>
      </c>
      <c r="AU42" s="193">
        <v>-1136.2</v>
      </c>
      <c r="AV42" s="193">
        <v>-1136.2</v>
      </c>
      <c r="AW42" s="192">
        <v>-986.2</v>
      </c>
      <c r="AX42" s="193">
        <v>-986.2</v>
      </c>
      <c r="AY42" s="193">
        <v>-836.2</v>
      </c>
      <c r="AZ42" s="193">
        <v>-836.2</v>
      </c>
      <c r="BA42" s="192">
        <v>-1107.9000000000001</v>
      </c>
      <c r="BB42" s="192">
        <v>-865.8</v>
      </c>
      <c r="BC42" s="1322">
        <v>-967.8</v>
      </c>
      <c r="BD42" s="193">
        <v>-1165.8</v>
      </c>
      <c r="BE42" s="1322">
        <v>-996.8</v>
      </c>
      <c r="BF42" s="193">
        <v>-1251.2</v>
      </c>
      <c r="BG42" s="193">
        <v>-906.7</v>
      </c>
      <c r="BH42" s="1322">
        <v>-1236.0999999999999</v>
      </c>
      <c r="BI42" s="1322">
        <v>-1700.2</v>
      </c>
      <c r="BJ42" s="1322">
        <v>-1241.5</v>
      </c>
      <c r="BK42" s="1322">
        <v>-1466.4</v>
      </c>
      <c r="BL42" s="1322">
        <v>-1901.5</v>
      </c>
      <c r="BM42" s="1322">
        <v>-1682.7</v>
      </c>
      <c r="BN42" s="195">
        <v>-176</v>
      </c>
    </row>
    <row r="43" spans="2:66" ht="19.5" customHeight="1">
      <c r="H43" s="237" t="s">
        <v>233</v>
      </c>
      <c r="I43" s="128">
        <v>184.3</v>
      </c>
      <c r="J43" s="128">
        <v>190</v>
      </c>
      <c r="K43" s="128">
        <v>199.9</v>
      </c>
      <c r="L43" s="128">
        <v>194.5</v>
      </c>
      <c r="M43" s="128">
        <v>206</v>
      </c>
      <c r="N43" s="128">
        <v>0</v>
      </c>
      <c r="O43" s="128">
        <v>0</v>
      </c>
      <c r="P43" s="128">
        <v>0</v>
      </c>
      <c r="Q43" s="128">
        <v>184.7</v>
      </c>
      <c r="R43" s="128">
        <v>191.3</v>
      </c>
      <c r="S43" s="128">
        <v>194.8</v>
      </c>
      <c r="T43" s="128">
        <v>197.6</v>
      </c>
      <c r="U43" s="128">
        <v>201</v>
      </c>
      <c r="V43" s="128">
        <v>207.8</v>
      </c>
      <c r="W43" s="128">
        <v>217.2</v>
      </c>
      <c r="X43" s="128">
        <v>222.1</v>
      </c>
      <c r="Y43" s="128">
        <v>226.3</v>
      </c>
      <c r="Z43" s="128">
        <v>241.3</v>
      </c>
      <c r="AA43" s="128">
        <v>254.3</v>
      </c>
      <c r="AB43" s="129">
        <v>263.39999999999998</v>
      </c>
      <c r="AC43" s="128">
        <v>277.5</v>
      </c>
      <c r="AD43" s="128">
        <v>306.8</v>
      </c>
      <c r="AE43" s="129">
        <v>6.5</v>
      </c>
      <c r="AF43" s="129">
        <v>6.1</v>
      </c>
      <c r="AG43" s="129">
        <v>6.2</v>
      </c>
      <c r="AH43" s="129">
        <v>6.4</v>
      </c>
      <c r="AI43" s="129">
        <v>8.6</v>
      </c>
      <c r="AJ43" s="128">
        <v>9.1</v>
      </c>
      <c r="AK43" s="128">
        <v>9.6</v>
      </c>
      <c r="AL43" s="233">
        <v>10.1</v>
      </c>
      <c r="AM43" s="233">
        <v>585.4</v>
      </c>
      <c r="AN43" s="233">
        <v>585.4</v>
      </c>
      <c r="AO43" s="233">
        <v>585.29999999999995</v>
      </c>
      <c r="AP43" s="233">
        <v>739.4</v>
      </c>
      <c r="AQ43" s="233">
        <v>896.5</v>
      </c>
      <c r="AR43" s="232">
        <v>857.8</v>
      </c>
      <c r="AS43" s="233">
        <v>895.2</v>
      </c>
      <c r="AT43" s="233">
        <v>900.1</v>
      </c>
      <c r="AU43" s="232">
        <v>694.9</v>
      </c>
      <c r="AV43" s="232">
        <v>833.3</v>
      </c>
      <c r="AW43" s="233">
        <v>880.6</v>
      </c>
      <c r="AX43" s="232">
        <v>1290</v>
      </c>
      <c r="AY43" s="232">
        <v>1541.3</v>
      </c>
      <c r="AZ43" s="232">
        <v>1280.0999999999999</v>
      </c>
      <c r="BA43" s="233">
        <v>1682.2</v>
      </c>
      <c r="BB43" s="233">
        <v>2034.4</v>
      </c>
      <c r="BC43" s="1325">
        <v>1966.9</v>
      </c>
      <c r="BD43" s="232">
        <v>1943.5</v>
      </c>
      <c r="BE43" s="1325">
        <v>2071.1999999999998</v>
      </c>
      <c r="BF43" s="232">
        <v>2669.8</v>
      </c>
      <c r="BG43" s="232">
        <v>1961.5</v>
      </c>
      <c r="BH43" s="1325">
        <v>1926.2</v>
      </c>
      <c r="BI43" s="1325">
        <v>1899.8</v>
      </c>
      <c r="BJ43" s="1325">
        <v>1884.5</v>
      </c>
      <c r="BK43" s="1325">
        <v>1788.8</v>
      </c>
      <c r="BL43" s="1325">
        <v>1781.8</v>
      </c>
      <c r="BM43" s="1325">
        <v>1791.2</v>
      </c>
      <c r="BN43" s="234">
        <v>1811</v>
      </c>
    </row>
    <row r="44" spans="2:66" ht="15" customHeight="1">
      <c r="H44" s="1885"/>
      <c r="I44" s="1885"/>
      <c r="J44" s="1885"/>
      <c r="K44" s="1885"/>
      <c r="L44" s="1885"/>
      <c r="M44" s="1885"/>
      <c r="N44" s="1885"/>
      <c r="O44" s="1885"/>
      <c r="P44" s="1885"/>
      <c r="Q44" s="1885"/>
      <c r="R44" s="1885"/>
      <c r="S44" s="1885"/>
      <c r="T44" s="1885"/>
      <c r="U44" s="1885"/>
      <c r="V44" s="1885"/>
      <c r="W44" s="1885"/>
      <c r="X44" s="1885"/>
      <c r="Y44" s="1885"/>
      <c r="Z44" s="1885"/>
      <c r="AA44" s="1885"/>
      <c r="AB44" s="1885"/>
      <c r="AC44" s="1885"/>
      <c r="AD44" s="1885"/>
      <c r="AE44" s="1885"/>
      <c r="AF44" s="1885"/>
      <c r="AG44" s="1885"/>
      <c r="AH44" s="1885"/>
      <c r="AI44" s="1885"/>
      <c r="AJ44" s="1885"/>
      <c r="AK44" s="1885"/>
      <c r="AL44" s="1885"/>
      <c r="AM44" s="1885"/>
      <c r="AN44" s="1885"/>
      <c r="AO44" s="1885"/>
      <c r="AP44" s="1885"/>
      <c r="AQ44" s="1885"/>
      <c r="AR44" s="1885"/>
      <c r="AS44" s="1885"/>
      <c r="AT44" s="1885"/>
      <c r="AU44" s="1885"/>
      <c r="AV44" s="1885"/>
      <c r="AW44" s="1885"/>
      <c r="AX44" s="1885"/>
      <c r="AY44" s="1885"/>
      <c r="AZ44" s="1885"/>
      <c r="BA44" s="1885"/>
      <c r="BB44" s="1885"/>
      <c r="BC44" s="1885"/>
      <c r="BD44" s="1885"/>
      <c r="BE44" s="1885"/>
      <c r="BF44" s="1885"/>
      <c r="BG44" s="1575"/>
      <c r="BH44" s="1543"/>
      <c r="BI44" s="1575"/>
      <c r="BJ44" s="1575"/>
      <c r="BK44" s="1575"/>
      <c r="BL44" s="1575"/>
      <c r="BM44" s="1575"/>
      <c r="BN44" s="1575"/>
    </row>
    <row r="45" spans="2:66" ht="18" customHeight="1"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</row>
    <row r="67" spans="70:70" ht="18" customHeight="1">
      <c r="BR67" s="38">
        <v>1026</v>
      </c>
    </row>
  </sheetData>
  <mergeCells count="25">
    <mergeCell ref="H44:BF44"/>
    <mergeCell ref="C38:E38"/>
    <mergeCell ref="D20:E20"/>
    <mergeCell ref="D21:E21"/>
    <mergeCell ref="D22:E22"/>
    <mergeCell ref="D23:E23"/>
    <mergeCell ref="C28:E28"/>
    <mergeCell ref="C30:E30"/>
    <mergeCell ref="C32:E32"/>
    <mergeCell ref="C34:E34"/>
    <mergeCell ref="C36:E36"/>
    <mergeCell ref="AZ4:BB4"/>
    <mergeCell ref="C8:E8"/>
    <mergeCell ref="D24:E24"/>
    <mergeCell ref="C26:E26"/>
    <mergeCell ref="D15:E15"/>
    <mergeCell ref="D16:E16"/>
    <mergeCell ref="D18:E18"/>
    <mergeCell ref="D19:E19"/>
    <mergeCell ref="C10:E10"/>
    <mergeCell ref="C12:E12"/>
    <mergeCell ref="D13:E13"/>
    <mergeCell ref="B4:E4"/>
    <mergeCell ref="D14:F14"/>
    <mergeCell ref="D17:E17"/>
  </mergeCells>
  <phoneticPr fontId="3" type="noConversion"/>
  <hyperlinks>
    <hyperlink ref="C26" location="B_IS!A1" display="KB Kookmin Bank" xr:uid="{00000000-0004-0000-0400-000000000000}"/>
    <hyperlink ref="C28" location="S_IS!A1" display="KB Securities" xr:uid="{00000000-0004-0000-0400-000001000000}"/>
    <hyperlink ref="C32" location="C_IS!A1" display="KB Kookmin Card" xr:uid="{00000000-0004-0000-0400-000002000000}"/>
    <hyperlink ref="C12" location="G_IS!A1" display="KB Financial Group" xr:uid="{00000000-0004-0000-0400-000003000000}"/>
    <hyperlink ref="D15:E15" location="'G_Interest Income'!A1" display="Interest Income / Spread / Margin" xr:uid="{00000000-0004-0000-0400-000004000000}"/>
    <hyperlink ref="D16:E16" location="G_Fee!A1" display="Fee and Commission Income" xr:uid="{00000000-0004-0000-0400-000005000000}"/>
    <hyperlink ref="D17:E17" location="G_Other!A1" display="Other Operating Income" xr:uid="{00000000-0004-0000-0400-000006000000}"/>
    <hyperlink ref="D18:E18" location="G_Provision!A1" display="Provision for Credit Losses" xr:uid="{00000000-0004-0000-0400-000007000000}"/>
    <hyperlink ref="D19:E19" location="'G_G&amp;A'!A1" display="General &amp; Administrative Expenses" xr:uid="{00000000-0004-0000-0400-000008000000}"/>
    <hyperlink ref="D20:E20" location="G_AQ!A1" display="Asset Quality" xr:uid="{00000000-0004-0000-0400-000009000000}"/>
    <hyperlink ref="D21:E21" location="G_CAR!A1" display="Capital Adequacy" xr:uid="{00000000-0004-0000-0400-00000A000000}"/>
    <hyperlink ref="D22:E22" location="G_Structure!A1" display="Organizational Structure" xr:uid="{00000000-0004-0000-0400-00000B000000}"/>
    <hyperlink ref="D23:E23" location="G_Employees!A1" display="Employees / Branches" xr:uid="{00000000-0004-0000-0400-00000C000000}"/>
    <hyperlink ref="D13:E13" location="G_IS!A1" display="Condensed Income Statement" xr:uid="{00000000-0004-0000-0400-00000D000000}"/>
    <hyperlink ref="D24:E24" location="'G_Credit Rating'!A1" display="Credit Ratings" xr:uid="{00000000-0004-0000-0400-00000E000000}"/>
    <hyperlink ref="C36" location="Other_IS!A1" display="Other Subsidiaries" xr:uid="{00000000-0004-0000-0400-00000F000000}"/>
    <hyperlink ref="C38" location="Contacts!A1" display="Contacts" xr:uid="{00000000-0004-0000-0400-000010000000}"/>
    <hyperlink ref="C10" location="Hightlights!A1" display="Highlights" xr:uid="{00000000-0004-0000-0400-000011000000}"/>
    <hyperlink ref="C10:E10" location="'Financial Highlights'!A1" display="Finanial Highlights" xr:uid="{00000000-0004-0000-0400-000012000000}"/>
    <hyperlink ref="C30" location="I_Key!A1" display="KB Insurance" xr:uid="{00000000-0004-0000-0400-000013000000}"/>
    <hyperlink ref="C34:E34" location="L_IS!A1" display="KB Life Insurance" xr:uid="{00000000-0004-0000-0400-000014000000}"/>
    <hyperlink ref="C8:E8" location="Disclaimer!A1" display="Disclaimer" xr:uid="{00000000-0004-0000-0400-000015000000}"/>
  </hyperlinks>
  <pageMargins left="0.39370078740157483" right="0.39370078740157483" top="0.47244094488188981" bottom="0.31496062992125984" header="0.31496062992125984" footer="0.31496062992125984"/>
  <pageSetup paperSize="9" scale="57" fitToHeight="0" orientation="landscape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B1:BQ40"/>
  <sheetViews>
    <sheetView showGridLines="0" view="pageBreakPreview" zoomScale="70" zoomScaleNormal="70" zoomScaleSheetLayoutView="70" workbookViewId="0">
      <selection activeCell="Q21" sqref="Q21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34" width="13.75" style="38" hidden="1" customWidth="1"/>
    <col min="35" max="35" width="13.75" style="48" hidden="1" customWidth="1"/>
    <col min="36" max="52" width="13.75" style="38" hidden="1" customWidth="1"/>
    <col min="53" max="56" width="17.375" style="38" hidden="1" customWidth="1"/>
    <col min="57" max="57" width="15.125" style="38" hidden="1" customWidth="1"/>
    <col min="58" max="62" width="15.125" style="38" customWidth="1"/>
    <col min="63" max="63" width="15.125" style="1728" customWidth="1"/>
    <col min="64" max="64" width="15.125" style="38" customWidth="1"/>
    <col min="65" max="65" width="15.125" style="1776" customWidth="1"/>
    <col min="66" max="66" width="15.125" style="38" customWidth="1"/>
    <col min="67" max="16384" width="10.75" style="38"/>
  </cols>
  <sheetData>
    <row r="1" spans="2:69" ht="5.25" customHeight="1"/>
    <row r="2" spans="2:69" ht="28.5" customHeight="1">
      <c r="H2" s="39"/>
    </row>
    <row r="3" spans="2:69" ht="3" customHeight="1">
      <c r="H3" s="40"/>
    </row>
    <row r="4" spans="2:69" ht="30" customHeight="1">
      <c r="B4" s="1879" t="s">
        <v>17</v>
      </c>
      <c r="C4" s="1879"/>
      <c r="D4" s="1879"/>
      <c r="E4" s="1879"/>
      <c r="F4" s="183"/>
      <c r="G4" s="42"/>
      <c r="H4" s="64" t="s">
        <v>24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</row>
    <row r="5" spans="2:69" ht="18" customHeight="1">
      <c r="B5" s="44"/>
      <c r="C5" s="44"/>
      <c r="D5" s="44"/>
      <c r="E5" s="44"/>
      <c r="F5" s="44"/>
      <c r="AI5" s="38"/>
      <c r="AV5" s="69"/>
      <c r="AW5" s="69"/>
      <c r="AX5" s="69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</row>
    <row r="6" spans="2:69" ht="3" customHeight="1" thickBot="1">
      <c r="H6" s="40"/>
    </row>
    <row r="7" spans="2:69" ht="12" customHeight="1" thickTop="1">
      <c r="B7" s="185"/>
      <c r="C7" s="67"/>
      <c r="D7" s="67"/>
      <c r="E7" s="68"/>
      <c r="AI7" s="38"/>
      <c r="AR7" s="48"/>
    </row>
    <row r="8" spans="2:69" ht="19.5" customHeight="1">
      <c r="B8" s="74"/>
      <c r="C8" s="1875" t="s">
        <v>2</v>
      </c>
      <c r="D8" s="1875"/>
      <c r="E8" s="1876"/>
      <c r="F8" s="1512"/>
      <c r="H8" s="673" t="s">
        <v>678</v>
      </c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5"/>
      <c r="AB8" s="265"/>
      <c r="AC8" s="265"/>
      <c r="AD8" s="265"/>
      <c r="AE8" s="265"/>
      <c r="AF8" s="265"/>
      <c r="AG8" s="265"/>
      <c r="AH8" s="265"/>
      <c r="AI8" s="286"/>
      <c r="AJ8" s="1518"/>
      <c r="AK8" s="1518"/>
      <c r="AR8" s="48"/>
      <c r="BO8" s="528"/>
    </row>
    <row r="9" spans="2:69" ht="19.5" customHeight="1" thickBot="1">
      <c r="B9" s="71"/>
      <c r="C9" s="75"/>
      <c r="D9" s="75"/>
      <c r="E9" s="76"/>
      <c r="F9" s="75"/>
      <c r="H9" s="267" t="s">
        <v>679</v>
      </c>
      <c r="I9" s="288" t="s">
        <v>152</v>
      </c>
      <c r="J9" s="288" t="s">
        <v>153</v>
      </c>
      <c r="K9" s="288" t="s">
        <v>154</v>
      </c>
      <c r="L9" s="288" t="s">
        <v>155</v>
      </c>
      <c r="M9" s="288" t="s">
        <v>156</v>
      </c>
      <c r="N9" s="288" t="s">
        <v>157</v>
      </c>
      <c r="O9" s="288" t="s">
        <v>158</v>
      </c>
      <c r="P9" s="288" t="s">
        <v>159</v>
      </c>
      <c r="Q9" s="288" t="s">
        <v>160</v>
      </c>
      <c r="R9" s="288" t="s">
        <v>161</v>
      </c>
      <c r="S9" s="288" t="s">
        <v>162</v>
      </c>
      <c r="T9" s="288" t="s">
        <v>163</v>
      </c>
      <c r="U9" s="288" t="s">
        <v>164</v>
      </c>
      <c r="V9" s="288" t="s">
        <v>165</v>
      </c>
      <c r="W9" s="288" t="s">
        <v>166</v>
      </c>
      <c r="X9" s="288" t="s">
        <v>167</v>
      </c>
      <c r="Y9" s="288" t="s">
        <v>168</v>
      </c>
      <c r="Z9" s="288" t="s">
        <v>169</v>
      </c>
      <c r="AA9" s="288" t="s">
        <v>170</v>
      </c>
      <c r="AB9" s="288" t="s">
        <v>338</v>
      </c>
      <c r="AC9" s="288" t="s">
        <v>339</v>
      </c>
      <c r="AD9" s="288" t="s">
        <v>173</v>
      </c>
      <c r="AE9" s="288" t="s">
        <v>174</v>
      </c>
      <c r="AF9" s="288" t="s">
        <v>175</v>
      </c>
      <c r="AG9" s="288" t="s">
        <v>176</v>
      </c>
      <c r="AH9" s="288" t="s">
        <v>177</v>
      </c>
      <c r="AI9" s="78" t="s">
        <v>178</v>
      </c>
      <c r="AJ9" s="78" t="s">
        <v>179</v>
      </c>
      <c r="AK9" s="78" t="s">
        <v>180</v>
      </c>
      <c r="AL9" s="78" t="s">
        <v>181</v>
      </c>
      <c r="AM9" s="78" t="s">
        <v>182</v>
      </c>
      <c r="AN9" s="78" t="s">
        <v>341</v>
      </c>
      <c r="AO9" s="78" t="s">
        <v>342</v>
      </c>
      <c r="AP9" s="78" t="s">
        <v>185</v>
      </c>
      <c r="AQ9" s="78" t="s">
        <v>343</v>
      </c>
      <c r="AR9" s="81" t="s">
        <v>344</v>
      </c>
      <c r="AS9" s="81" t="s">
        <v>188</v>
      </c>
      <c r="AT9" s="81" t="s">
        <v>346</v>
      </c>
      <c r="AU9" s="81" t="s">
        <v>347</v>
      </c>
      <c r="AV9" s="81" t="s">
        <v>348</v>
      </c>
      <c r="AW9" s="81" t="s">
        <v>192</v>
      </c>
      <c r="AX9" s="81" t="s">
        <v>193</v>
      </c>
      <c r="AY9" s="81" t="s">
        <v>194</v>
      </c>
      <c r="AZ9" s="81" t="s">
        <v>195</v>
      </c>
      <c r="BA9" s="81" t="s">
        <v>196</v>
      </c>
      <c r="BB9" s="81" t="s">
        <v>197</v>
      </c>
      <c r="BC9" s="81" t="s">
        <v>784</v>
      </c>
      <c r="BD9" s="81" t="s">
        <v>794</v>
      </c>
      <c r="BE9" s="81" t="s">
        <v>798</v>
      </c>
      <c r="BF9" s="81" t="s">
        <v>809</v>
      </c>
      <c r="BG9" s="81" t="s">
        <v>817</v>
      </c>
      <c r="BH9" s="81" t="s">
        <v>816</v>
      </c>
      <c r="BI9" s="81" t="s">
        <v>823</v>
      </c>
      <c r="BJ9" s="81" t="s">
        <v>836</v>
      </c>
      <c r="BK9" s="81" t="s">
        <v>858</v>
      </c>
      <c r="BL9" s="81" t="s">
        <v>869</v>
      </c>
      <c r="BM9" s="1778" t="s">
        <v>859</v>
      </c>
      <c r="BN9" s="1778" t="s">
        <v>892</v>
      </c>
      <c r="BO9" s="528"/>
    </row>
    <row r="10" spans="2:69" ht="19.5" customHeight="1">
      <c r="B10" s="74"/>
      <c r="C10" s="1875" t="s">
        <v>36</v>
      </c>
      <c r="D10" s="1875"/>
      <c r="E10" s="1876"/>
      <c r="F10" s="1512"/>
      <c r="H10" s="1156" t="s">
        <v>680</v>
      </c>
      <c r="I10" s="90">
        <v>19748</v>
      </c>
      <c r="J10" s="90">
        <v>19759.3</v>
      </c>
      <c r="K10" s="90">
        <v>19699.599999999999</v>
      </c>
      <c r="L10" s="83">
        <v>19584.099999999999</v>
      </c>
      <c r="M10" s="83">
        <v>19763.3</v>
      </c>
      <c r="N10" s="83">
        <v>19848.7</v>
      </c>
      <c r="O10" s="83">
        <v>18937.099999999999</v>
      </c>
      <c r="P10" s="83">
        <v>18827.2</v>
      </c>
      <c r="Q10" s="83">
        <v>18196.7</v>
      </c>
      <c r="R10" s="83">
        <v>18075.8</v>
      </c>
      <c r="S10" s="83">
        <v>18156.099999999999</v>
      </c>
      <c r="T10" s="83">
        <v>18248.3</v>
      </c>
      <c r="U10" s="83">
        <v>18351.599999999999</v>
      </c>
      <c r="V10" s="83">
        <v>18488</v>
      </c>
      <c r="W10" s="83">
        <v>18465.400000000001</v>
      </c>
      <c r="X10" s="83">
        <v>18462.5</v>
      </c>
      <c r="Y10" s="83">
        <v>18555.099999999999</v>
      </c>
      <c r="Z10" s="83">
        <v>18664.400000000001</v>
      </c>
      <c r="AA10" s="83">
        <v>18671.5</v>
      </c>
      <c r="AB10" s="83">
        <v>18773.8</v>
      </c>
      <c r="AC10" s="84">
        <v>18630.591</v>
      </c>
      <c r="AD10" s="83">
        <v>18697.795999999998</v>
      </c>
      <c r="AE10" s="84">
        <v>18851.8</v>
      </c>
      <c r="AF10" s="84">
        <v>18898.900000000001</v>
      </c>
      <c r="AG10" s="84">
        <v>18997.5</v>
      </c>
      <c r="AH10" s="84">
        <v>18998.400000000001</v>
      </c>
      <c r="AI10" s="84">
        <v>19163.973999999998</v>
      </c>
      <c r="AJ10" s="83">
        <v>19121.567999999999</v>
      </c>
      <c r="AK10" s="83">
        <v>19263.098999999998</v>
      </c>
      <c r="AL10" s="83">
        <v>19419.2</v>
      </c>
      <c r="AM10" s="83">
        <v>19368.7</v>
      </c>
      <c r="AN10" s="84">
        <v>19367.900000000001</v>
      </c>
      <c r="AO10" s="83">
        <v>19361.599999999999</v>
      </c>
      <c r="AP10" s="84">
        <v>19423.599999999999</v>
      </c>
      <c r="AQ10" s="84">
        <v>19586.900000000001</v>
      </c>
      <c r="AR10" s="84">
        <v>19506</v>
      </c>
      <c r="AS10" s="83">
        <v>19383.099999999999</v>
      </c>
      <c r="AT10" s="83">
        <v>19303</v>
      </c>
      <c r="AU10" s="83">
        <v>19283.2</v>
      </c>
      <c r="AV10" s="83">
        <v>19377.7</v>
      </c>
      <c r="AW10" s="83">
        <v>19449.079000000002</v>
      </c>
      <c r="AX10" s="84">
        <v>19551.093000000001</v>
      </c>
      <c r="AY10" s="84">
        <v>19731.588</v>
      </c>
      <c r="AZ10" s="84">
        <v>19827.2</v>
      </c>
      <c r="BA10" s="83">
        <v>19790.599999999999</v>
      </c>
      <c r="BB10" s="1370">
        <v>19852.723000000002</v>
      </c>
      <c r="BC10" s="1370">
        <v>19944.099999999999</v>
      </c>
      <c r="BD10" s="84">
        <v>19931.900000000001</v>
      </c>
      <c r="BE10" s="1370">
        <v>19994.419000000002</v>
      </c>
      <c r="BF10" s="84">
        <v>20089.34</v>
      </c>
      <c r="BG10" s="84">
        <v>20064.723999999998</v>
      </c>
      <c r="BH10" s="1370">
        <v>20114.007000000001</v>
      </c>
      <c r="BI10" s="1370">
        <v>20242.643</v>
      </c>
      <c r="BJ10" s="1370">
        <v>20272</v>
      </c>
      <c r="BK10" s="1370">
        <v>20423.365000000002</v>
      </c>
      <c r="BL10" s="1370">
        <v>20446.833999999999</v>
      </c>
      <c r="BM10" s="1370">
        <v>20433.107</v>
      </c>
      <c r="BN10" s="1841">
        <v>20396.982</v>
      </c>
      <c r="BO10" s="1157"/>
      <c r="BP10" s="83"/>
      <c r="BQ10" s="83"/>
    </row>
    <row r="11" spans="2:69" ht="19.5" customHeight="1">
      <c r="B11" s="74"/>
      <c r="C11" s="1514"/>
      <c r="D11" s="75"/>
      <c r="E11" s="76"/>
      <c r="F11" s="75"/>
      <c r="H11" s="1158" t="s">
        <v>681</v>
      </c>
      <c r="I11" s="90">
        <v>10198</v>
      </c>
      <c r="J11" s="90">
        <v>10180</v>
      </c>
      <c r="K11" s="90">
        <v>10174</v>
      </c>
      <c r="L11" s="83">
        <v>10112</v>
      </c>
      <c r="M11" s="83">
        <v>10061</v>
      </c>
      <c r="N11" s="83">
        <v>10084</v>
      </c>
      <c r="O11" s="83">
        <v>9040</v>
      </c>
      <c r="P11" s="83">
        <v>8987</v>
      </c>
      <c r="Q11" s="83">
        <v>8394.6</v>
      </c>
      <c r="R11" s="83">
        <v>8307.7000000000007</v>
      </c>
      <c r="S11" s="83">
        <v>8393.7999999999993</v>
      </c>
      <c r="T11" s="83">
        <v>8487.2000000000007</v>
      </c>
      <c r="U11" s="83">
        <v>8611</v>
      </c>
      <c r="V11" s="83">
        <v>8671.2000000000007</v>
      </c>
      <c r="W11" s="83">
        <v>8763.4</v>
      </c>
      <c r="X11" s="83">
        <v>8796.9</v>
      </c>
      <c r="Y11" s="83">
        <v>8821.9</v>
      </c>
      <c r="Z11" s="83">
        <v>8861.9</v>
      </c>
      <c r="AA11" s="83">
        <v>8873</v>
      </c>
      <c r="AB11" s="83">
        <v>8896.1</v>
      </c>
      <c r="AC11" s="84">
        <v>8909.5300000000007</v>
      </c>
      <c r="AD11" s="83">
        <v>9005.5529999999999</v>
      </c>
      <c r="AE11" s="84">
        <v>9141.4</v>
      </c>
      <c r="AF11" s="84">
        <v>9217</v>
      </c>
      <c r="AG11" s="84">
        <v>9296.2000000000007</v>
      </c>
      <c r="AH11" s="84">
        <v>9398.4</v>
      </c>
      <c r="AI11" s="84">
        <v>9585.1560000000009</v>
      </c>
      <c r="AJ11" s="83">
        <v>9772.0630000000001</v>
      </c>
      <c r="AK11" s="83">
        <v>9900.6119999999992</v>
      </c>
      <c r="AL11" s="83">
        <v>10055.9</v>
      </c>
      <c r="AM11" s="83">
        <v>10161.1</v>
      </c>
      <c r="AN11" s="84">
        <v>10265.1</v>
      </c>
      <c r="AO11" s="83">
        <v>10344.799999999999</v>
      </c>
      <c r="AP11" s="84">
        <v>10436.9</v>
      </c>
      <c r="AQ11" s="84">
        <v>10556.3</v>
      </c>
      <c r="AR11" s="84">
        <v>10586</v>
      </c>
      <c r="AS11" s="83">
        <v>10625.2</v>
      </c>
      <c r="AT11" s="83">
        <v>10692.8</v>
      </c>
      <c r="AU11" s="83">
        <v>10759.2</v>
      </c>
      <c r="AV11" s="83">
        <v>10879.4</v>
      </c>
      <c r="AW11" s="83">
        <v>10998.507</v>
      </c>
      <c r="AX11" s="84">
        <v>11172.618</v>
      </c>
      <c r="AY11" s="84">
        <v>11355.287</v>
      </c>
      <c r="AZ11" s="84">
        <v>11493.1</v>
      </c>
      <c r="BA11" s="83">
        <v>11639</v>
      </c>
      <c r="BB11" s="1370">
        <v>11767.778</v>
      </c>
      <c r="BC11" s="1370">
        <v>11910.4</v>
      </c>
      <c r="BD11" s="84">
        <v>12031.5</v>
      </c>
      <c r="BE11" s="1370">
        <v>12155.713</v>
      </c>
      <c r="BF11" s="84">
        <v>12276.968999999999</v>
      </c>
      <c r="BG11" s="84">
        <v>12341.898999999999</v>
      </c>
      <c r="BH11" s="1370">
        <v>12447.415000000001</v>
      </c>
      <c r="BI11" s="1370">
        <v>12557.528</v>
      </c>
      <c r="BJ11" s="1370">
        <v>12661.8</v>
      </c>
      <c r="BK11" s="1370">
        <v>12814.737999999999</v>
      </c>
      <c r="BL11" s="1370">
        <v>12880.598</v>
      </c>
      <c r="BM11" s="1370">
        <v>12922.725</v>
      </c>
      <c r="BN11" s="1841">
        <v>12987.436</v>
      </c>
      <c r="BO11" s="1157"/>
      <c r="BP11" s="83"/>
      <c r="BQ11" s="83"/>
    </row>
    <row r="12" spans="2:69" ht="19.5" customHeight="1">
      <c r="B12" s="74"/>
      <c r="C12" s="1875" t="s">
        <v>0</v>
      </c>
      <c r="D12" s="1875"/>
      <c r="E12" s="1876"/>
      <c r="F12" s="1512"/>
      <c r="H12" s="1158" t="s">
        <v>682</v>
      </c>
      <c r="I12" s="90">
        <v>13875.5</v>
      </c>
      <c r="J12" s="90">
        <v>14163.6</v>
      </c>
      <c r="K12" s="90">
        <v>14053.9</v>
      </c>
      <c r="L12" s="83">
        <v>14053.5</v>
      </c>
      <c r="M12" s="83">
        <v>14213.9</v>
      </c>
      <c r="N12" s="83">
        <v>14254.7</v>
      </c>
      <c r="O12" s="83">
        <v>14206</v>
      </c>
      <c r="P12" s="83">
        <v>14119.7</v>
      </c>
      <c r="Q12" s="83">
        <v>13738.4</v>
      </c>
      <c r="R12" s="83">
        <v>13676.2</v>
      </c>
      <c r="S12" s="83">
        <v>13744.6</v>
      </c>
      <c r="T12" s="83">
        <v>13813.1</v>
      </c>
      <c r="U12" s="83">
        <v>13905.6</v>
      </c>
      <c r="V12" s="83">
        <v>14074</v>
      </c>
      <c r="W12" s="83">
        <v>14013.8</v>
      </c>
      <c r="X12" s="83">
        <v>13993.9</v>
      </c>
      <c r="Y12" s="83">
        <v>14110.1</v>
      </c>
      <c r="Z12" s="83">
        <v>14212.3</v>
      </c>
      <c r="AA12" s="83">
        <v>14200.6</v>
      </c>
      <c r="AB12" s="83">
        <v>14314.2</v>
      </c>
      <c r="AC12" s="84">
        <v>14146.323</v>
      </c>
      <c r="AD12" s="83">
        <v>14193.99</v>
      </c>
      <c r="AE12" s="84">
        <v>14326</v>
      </c>
      <c r="AF12" s="84">
        <v>14355.3</v>
      </c>
      <c r="AG12" s="84">
        <v>14437.5</v>
      </c>
      <c r="AH12" s="84">
        <v>14375.7</v>
      </c>
      <c r="AI12" s="84">
        <v>14468.799000000001</v>
      </c>
      <c r="AJ12" s="83">
        <v>14269.516</v>
      </c>
      <c r="AK12" s="83">
        <v>14363.475</v>
      </c>
      <c r="AL12" s="83">
        <v>14444</v>
      </c>
      <c r="AM12" s="83">
        <v>14291</v>
      </c>
      <c r="AN12" s="84">
        <v>14201.3</v>
      </c>
      <c r="AO12" s="83">
        <v>14152.6</v>
      </c>
      <c r="AP12" s="84">
        <v>14166.7</v>
      </c>
      <c r="AQ12" s="84">
        <v>14291.4</v>
      </c>
      <c r="AR12" s="84">
        <v>14151.9</v>
      </c>
      <c r="AS12" s="83">
        <v>13975.2</v>
      </c>
      <c r="AT12" s="83">
        <v>13798.1</v>
      </c>
      <c r="AU12" s="83">
        <v>13715.1</v>
      </c>
      <c r="AV12" s="83">
        <v>13763.5</v>
      </c>
      <c r="AW12" s="83">
        <v>13772.04</v>
      </c>
      <c r="AX12" s="84">
        <v>13781.004000000001</v>
      </c>
      <c r="AY12" s="84">
        <v>13885.076999999999</v>
      </c>
      <c r="AZ12" s="84">
        <v>13913.4</v>
      </c>
      <c r="BA12" s="83">
        <v>13732.4</v>
      </c>
      <c r="BB12" s="1370">
        <v>13687.1</v>
      </c>
      <c r="BC12" s="1370">
        <v>13705.4</v>
      </c>
      <c r="BD12" s="84">
        <v>13581.4</v>
      </c>
      <c r="BE12" s="1370">
        <v>13537.754999999999</v>
      </c>
      <c r="BF12" s="84">
        <v>13606.865</v>
      </c>
      <c r="BG12" s="84">
        <v>13473.86</v>
      </c>
      <c r="BH12" s="1370">
        <v>13408.412</v>
      </c>
      <c r="BI12" s="1370">
        <v>13406.204</v>
      </c>
      <c r="BJ12" s="1370">
        <v>13294.9</v>
      </c>
      <c r="BK12" s="1370">
        <v>13336.674000000001</v>
      </c>
      <c r="BL12" s="1370">
        <v>13270.47</v>
      </c>
      <c r="BM12" s="1370">
        <v>13184.464</v>
      </c>
      <c r="BN12" s="1841">
        <v>13044.279</v>
      </c>
      <c r="BO12" s="1157"/>
      <c r="BP12" s="83"/>
      <c r="BQ12" s="83"/>
    </row>
    <row r="13" spans="2:69" ht="19.5" customHeight="1">
      <c r="B13" s="74"/>
      <c r="C13" s="1514"/>
      <c r="D13" s="75"/>
      <c r="E13" s="76"/>
      <c r="F13" s="75"/>
      <c r="H13" s="1159" t="s">
        <v>683</v>
      </c>
      <c r="I13" s="90">
        <v>7898</v>
      </c>
      <c r="J13" s="90">
        <v>8013</v>
      </c>
      <c r="K13" s="90">
        <v>8004.7</v>
      </c>
      <c r="L13" s="83">
        <v>7894</v>
      </c>
      <c r="M13" s="83">
        <v>7809</v>
      </c>
      <c r="N13" s="83">
        <v>7774</v>
      </c>
      <c r="O13" s="83">
        <v>7717</v>
      </c>
      <c r="P13" s="83">
        <v>7703</v>
      </c>
      <c r="Q13" s="83">
        <v>7254</v>
      </c>
      <c r="R13" s="83">
        <v>7082</v>
      </c>
      <c r="S13" s="83">
        <v>7099</v>
      </c>
      <c r="T13" s="83">
        <v>7206</v>
      </c>
      <c r="U13" s="83">
        <v>7296</v>
      </c>
      <c r="V13" s="83">
        <v>7382</v>
      </c>
      <c r="W13" s="158">
        <v>7414</v>
      </c>
      <c r="X13" s="158">
        <v>7437</v>
      </c>
      <c r="Y13" s="158">
        <v>7455</v>
      </c>
      <c r="Z13" s="158">
        <v>7505</v>
      </c>
      <c r="AA13" s="158">
        <v>7563</v>
      </c>
      <c r="AB13" s="158">
        <v>7623</v>
      </c>
      <c r="AC13" s="1160">
        <v>7696</v>
      </c>
      <c r="AD13" s="158">
        <v>7826</v>
      </c>
      <c r="AE13" s="1160">
        <v>7960</v>
      </c>
      <c r="AF13" s="1160">
        <v>8059</v>
      </c>
      <c r="AG13" s="1160">
        <v>8142</v>
      </c>
      <c r="AH13" s="1160">
        <v>8249</v>
      </c>
      <c r="AI13" s="1160">
        <v>8346</v>
      </c>
      <c r="AJ13" s="158">
        <v>8480</v>
      </c>
      <c r="AK13" s="158">
        <v>8585</v>
      </c>
      <c r="AL13" s="158">
        <v>8726</v>
      </c>
      <c r="AM13" s="158">
        <v>8793</v>
      </c>
      <c r="AN13" s="1160">
        <v>8894</v>
      </c>
      <c r="AO13" s="1161">
        <v>8948</v>
      </c>
      <c r="AP13" s="1162">
        <v>9020</v>
      </c>
      <c r="AQ13" s="1162">
        <v>9104</v>
      </c>
      <c r="AR13" s="1162">
        <v>9136</v>
      </c>
      <c r="AS13" s="1161">
        <v>9193</v>
      </c>
      <c r="AT13" s="1161">
        <v>9290</v>
      </c>
      <c r="AU13" s="1161">
        <v>9384</v>
      </c>
      <c r="AV13" s="1161">
        <v>9462</v>
      </c>
      <c r="AW13" s="1161">
        <v>9529</v>
      </c>
      <c r="AX13" s="1162">
        <v>9628</v>
      </c>
      <c r="AY13" s="1162">
        <v>9796</v>
      </c>
      <c r="AZ13" s="1162">
        <v>9904</v>
      </c>
      <c r="BA13" s="83">
        <v>10008</v>
      </c>
      <c r="BB13" s="1370">
        <v>10076</v>
      </c>
      <c r="BC13" s="1370">
        <v>10185</v>
      </c>
      <c r="BD13" s="84">
        <v>10304</v>
      </c>
      <c r="BE13" s="1370">
        <v>10414</v>
      </c>
      <c r="BF13" s="84">
        <v>10497</v>
      </c>
      <c r="BG13" s="84">
        <v>10590</v>
      </c>
      <c r="BH13" s="1370">
        <v>10713</v>
      </c>
      <c r="BI13" s="1370">
        <v>10827</v>
      </c>
      <c r="BJ13" s="1370">
        <v>10908</v>
      </c>
      <c r="BK13" s="1370">
        <v>11077</v>
      </c>
      <c r="BL13" s="1370">
        <v>11152</v>
      </c>
      <c r="BM13" s="1370">
        <v>11180</v>
      </c>
      <c r="BN13" s="1841">
        <v>11180</v>
      </c>
      <c r="BO13" s="1157"/>
      <c r="BP13" s="83"/>
      <c r="BQ13" s="83"/>
    </row>
    <row r="14" spans="2:69" ht="19.5" customHeight="1">
      <c r="B14" s="74"/>
      <c r="C14" s="1875" t="s">
        <v>6</v>
      </c>
      <c r="D14" s="1875"/>
      <c r="E14" s="1876"/>
      <c r="F14" s="1512"/>
      <c r="H14" s="237" t="s">
        <v>684</v>
      </c>
      <c r="I14" s="362">
        <v>2290.1999999999998</v>
      </c>
      <c r="J14" s="362">
        <v>2319</v>
      </c>
      <c r="K14" s="362">
        <v>2343</v>
      </c>
      <c r="L14" s="128">
        <v>2023.5</v>
      </c>
      <c r="M14" s="128">
        <v>2030</v>
      </c>
      <c r="N14" s="128">
        <v>2044.5</v>
      </c>
      <c r="O14" s="128">
        <v>2051.5</v>
      </c>
      <c r="P14" s="128">
        <v>2058</v>
      </c>
      <c r="Q14" s="128">
        <v>2072.1999999999998</v>
      </c>
      <c r="R14" s="128">
        <v>2107.5</v>
      </c>
      <c r="S14" s="128">
        <v>2141</v>
      </c>
      <c r="T14" s="128">
        <v>2177.9</v>
      </c>
      <c r="U14" s="128">
        <v>2205.3000000000002</v>
      </c>
      <c r="V14" s="128">
        <v>2247.9</v>
      </c>
      <c r="W14" s="128">
        <v>2252</v>
      </c>
      <c r="X14" s="128">
        <v>2279.1</v>
      </c>
      <c r="Y14" s="128">
        <v>2301.3000000000002</v>
      </c>
      <c r="Z14" s="128">
        <v>2339.8000000000002</v>
      </c>
      <c r="AA14" s="128">
        <v>2368.8000000000002</v>
      </c>
      <c r="AB14" s="128">
        <v>2414.1</v>
      </c>
      <c r="AC14" s="129">
        <v>2430.134</v>
      </c>
      <c r="AD14" s="128">
        <v>2455.8829999999998</v>
      </c>
      <c r="AE14" s="129">
        <v>2479.8000000000002</v>
      </c>
      <c r="AF14" s="129">
        <v>2498.6</v>
      </c>
      <c r="AG14" s="129">
        <v>2504</v>
      </c>
      <c r="AH14" s="129">
        <v>2535.3000000000002</v>
      </c>
      <c r="AI14" s="129">
        <v>2552.3870000000002</v>
      </c>
      <c r="AJ14" s="128">
        <v>2575.4879999999998</v>
      </c>
      <c r="AK14" s="128">
        <v>2593.7220000000002</v>
      </c>
      <c r="AL14" s="128">
        <v>2623.1</v>
      </c>
      <c r="AM14" s="128">
        <v>2637.1</v>
      </c>
      <c r="AN14" s="129">
        <v>2658.9</v>
      </c>
      <c r="AO14" s="128">
        <v>2661.9</v>
      </c>
      <c r="AP14" s="232">
        <v>2699.7</v>
      </c>
      <c r="AQ14" s="232">
        <v>2723.6</v>
      </c>
      <c r="AR14" s="232">
        <v>2743.3</v>
      </c>
      <c r="AS14" s="233">
        <v>2775.7</v>
      </c>
      <c r="AT14" s="233">
        <v>2803.4</v>
      </c>
      <c r="AU14" s="233">
        <v>2831.8</v>
      </c>
      <c r="AV14" s="233">
        <v>2856.5</v>
      </c>
      <c r="AW14" s="233">
        <v>2887.6819999999998</v>
      </c>
      <c r="AX14" s="232">
        <v>2896.6</v>
      </c>
      <c r="AY14" s="232">
        <v>2910.1370000000002</v>
      </c>
      <c r="AZ14" s="232">
        <v>2924.3</v>
      </c>
      <c r="BA14" s="233">
        <v>2933</v>
      </c>
      <c r="BB14" s="1325">
        <v>2954.0659999999998</v>
      </c>
      <c r="BC14" s="1325">
        <v>2962.9</v>
      </c>
      <c r="BD14" s="232">
        <v>2972.3</v>
      </c>
      <c r="BE14" s="1325">
        <v>2972.8</v>
      </c>
      <c r="BF14" s="232">
        <v>2984.0790000000002</v>
      </c>
      <c r="BG14" s="232">
        <v>2988.0459999999998</v>
      </c>
      <c r="BH14" s="1325">
        <v>2991.3690000000001</v>
      </c>
      <c r="BI14" s="1325">
        <v>2982.5920000000001</v>
      </c>
      <c r="BJ14" s="1325">
        <v>2993.9</v>
      </c>
      <c r="BK14" s="1325">
        <v>3008.9259999999999</v>
      </c>
      <c r="BL14" s="1325">
        <v>3010.1669999999999</v>
      </c>
      <c r="BM14" s="1325">
        <v>3007.6770000000001</v>
      </c>
      <c r="BN14" s="1842">
        <v>3014.1979999999999</v>
      </c>
      <c r="BO14" s="1157"/>
      <c r="BP14" s="83"/>
      <c r="BQ14" s="83"/>
    </row>
    <row r="15" spans="2:69" ht="19.5" customHeight="1">
      <c r="B15" s="74"/>
      <c r="C15" s="1514"/>
      <c r="D15" s="75"/>
      <c r="E15" s="76"/>
      <c r="F15" s="75"/>
      <c r="H15" s="284" t="s">
        <v>685</v>
      </c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7"/>
      <c r="AD15" s="136"/>
      <c r="AE15" s="137"/>
      <c r="AF15" s="137"/>
      <c r="AG15" s="137"/>
      <c r="AH15" s="137"/>
      <c r="AI15" s="137"/>
      <c r="AJ15" s="136"/>
      <c r="AK15" s="136"/>
      <c r="AL15" s="136"/>
      <c r="AM15" s="136"/>
      <c r="AN15" s="137"/>
      <c r="AO15" s="136"/>
      <c r="AP15" s="137"/>
      <c r="AQ15" s="137"/>
      <c r="AR15" s="137"/>
      <c r="AS15" s="136"/>
      <c r="AT15" s="136"/>
      <c r="AU15" s="136"/>
      <c r="AV15" s="136"/>
      <c r="AW15" s="136"/>
      <c r="AX15" s="137"/>
      <c r="AY15" s="136"/>
      <c r="AZ15" s="136"/>
      <c r="BA15" s="136"/>
      <c r="BB15" s="136"/>
      <c r="BC15" s="136"/>
      <c r="BD15" s="136"/>
      <c r="BE15" s="136"/>
      <c r="BF15" s="136"/>
      <c r="BG15" s="136"/>
      <c r="BH15" s="136"/>
      <c r="BI15" s="136"/>
      <c r="BJ15" s="136"/>
      <c r="BK15" s="136"/>
      <c r="BL15" s="1390"/>
      <c r="BM15" s="1390"/>
      <c r="BN15" s="136"/>
      <c r="BO15" s="1157"/>
      <c r="BP15" s="83"/>
      <c r="BQ15" s="83"/>
    </row>
    <row r="16" spans="2:69" ht="19.5" customHeight="1">
      <c r="B16" s="74"/>
      <c r="C16" s="1875" t="s">
        <v>7</v>
      </c>
      <c r="D16" s="1875"/>
      <c r="E16" s="1876"/>
      <c r="F16" s="1512"/>
      <c r="H16" s="316" t="s">
        <v>686</v>
      </c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6"/>
      <c r="Z16" s="136"/>
      <c r="AA16" s="136"/>
      <c r="AB16" s="136"/>
      <c r="AC16" s="137"/>
      <c r="AD16" s="136"/>
      <c r="AE16" s="137"/>
      <c r="AF16" s="137"/>
      <c r="AG16" s="137"/>
      <c r="AH16" s="137"/>
      <c r="AI16" s="137"/>
      <c r="AJ16" s="136"/>
      <c r="AK16" s="136"/>
      <c r="AL16" s="136"/>
      <c r="AM16" s="136"/>
      <c r="AN16" s="137"/>
      <c r="AO16" s="136"/>
      <c r="AP16" s="137"/>
      <c r="AQ16" s="136"/>
      <c r="AR16" s="137"/>
      <c r="AS16" s="136"/>
      <c r="AT16" s="136"/>
      <c r="AU16" s="136"/>
      <c r="AV16" s="136"/>
      <c r="AW16" s="136"/>
      <c r="AX16" s="137"/>
      <c r="AY16" s="136"/>
      <c r="AZ16" s="136"/>
      <c r="BA16" s="136"/>
      <c r="BB16" s="136"/>
      <c r="BC16" s="136"/>
      <c r="BD16" s="136"/>
      <c r="BE16" s="136"/>
      <c r="BF16" s="136"/>
      <c r="BG16" s="136"/>
      <c r="BH16" s="136"/>
      <c r="BI16" s="136"/>
      <c r="BJ16" s="136"/>
      <c r="BK16" s="136"/>
      <c r="BL16" s="136"/>
      <c r="BM16" s="1390"/>
      <c r="BN16" s="136"/>
      <c r="BO16" s="1157"/>
      <c r="BP16" s="83"/>
      <c r="BQ16" s="83"/>
    </row>
    <row r="17" spans="2:69" ht="19.5" customHeight="1">
      <c r="B17" s="74"/>
      <c r="C17" s="1514"/>
      <c r="D17" s="75"/>
      <c r="E17" s="76"/>
      <c r="F17" s="75"/>
      <c r="H17" s="210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  <c r="U17" s="136"/>
      <c r="V17" s="136"/>
      <c r="W17" s="136"/>
      <c r="X17" s="136"/>
      <c r="Y17" s="136"/>
      <c r="Z17" s="136"/>
      <c r="AA17" s="136"/>
      <c r="AB17" s="136"/>
      <c r="AC17" s="137"/>
      <c r="AD17" s="136"/>
      <c r="AE17" s="137"/>
      <c r="AF17" s="137"/>
      <c r="AG17" s="137" t="s">
        <v>658</v>
      </c>
      <c r="AH17" s="137"/>
      <c r="AI17" s="137"/>
      <c r="AJ17" s="136"/>
      <c r="AK17" s="136"/>
      <c r="AL17" s="136"/>
      <c r="AM17" s="136"/>
      <c r="AN17" s="137"/>
      <c r="AO17" s="136"/>
      <c r="AP17" s="137"/>
      <c r="AQ17" s="136"/>
      <c r="AR17" s="137"/>
      <c r="AS17" s="136"/>
      <c r="AT17" s="136"/>
      <c r="AU17" s="136"/>
      <c r="AV17" s="136"/>
      <c r="AW17" s="136"/>
      <c r="AX17" s="137"/>
      <c r="AY17" s="136"/>
      <c r="AZ17" s="136"/>
      <c r="BA17" s="136"/>
      <c r="BB17" s="136"/>
      <c r="BC17" s="136"/>
      <c r="BD17" s="136"/>
      <c r="BE17" s="136"/>
      <c r="BF17" s="136"/>
      <c r="BG17" s="136"/>
      <c r="BH17" s="136"/>
      <c r="BI17" s="136"/>
      <c r="BJ17" s="136"/>
      <c r="BK17" s="136"/>
      <c r="BL17" s="136"/>
      <c r="BM17" s="1390"/>
      <c r="BN17" s="136"/>
      <c r="BO17" s="1157"/>
      <c r="BP17" s="83"/>
      <c r="BQ17" s="83"/>
    </row>
    <row r="18" spans="2:69" ht="19.5" customHeight="1">
      <c r="B18" s="74"/>
      <c r="C18" s="1875" t="s">
        <v>31</v>
      </c>
      <c r="D18" s="1875"/>
      <c r="E18" s="1876"/>
      <c r="F18" s="1512"/>
      <c r="BO18" s="1157"/>
      <c r="BP18" s="83"/>
      <c r="BQ18" s="83"/>
    </row>
    <row r="19" spans="2:69" ht="19.5" customHeight="1">
      <c r="B19" s="74"/>
      <c r="C19" s="1514"/>
      <c r="D19" s="75"/>
      <c r="E19" s="76"/>
      <c r="F19" s="75"/>
      <c r="H19" s="754" t="s">
        <v>687</v>
      </c>
      <c r="I19" s="136"/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36"/>
      <c r="U19" s="136"/>
      <c r="V19" s="136"/>
      <c r="W19" s="136"/>
      <c r="X19" s="136"/>
      <c r="Y19" s="136"/>
      <c r="Z19" s="136"/>
      <c r="AA19" s="136"/>
      <c r="AB19" s="136"/>
      <c r="AC19" s="137"/>
      <c r="AD19" s="136"/>
      <c r="AE19" s="137"/>
      <c r="AF19" s="137"/>
      <c r="AG19" s="137"/>
      <c r="AH19" s="137"/>
      <c r="AI19" s="137"/>
      <c r="AJ19" s="136"/>
      <c r="AK19" s="136"/>
      <c r="AL19" s="136"/>
      <c r="AM19" s="136"/>
      <c r="AN19" s="137"/>
      <c r="AO19" s="136"/>
      <c r="AP19" s="137"/>
      <c r="AQ19" s="136"/>
      <c r="AR19" s="137"/>
      <c r="AS19" s="136"/>
      <c r="AT19" s="136"/>
      <c r="AU19" s="136"/>
      <c r="AV19" s="136"/>
      <c r="AW19" s="136"/>
      <c r="AX19" s="137"/>
      <c r="AY19" s="136"/>
      <c r="AZ19" s="136"/>
      <c r="BA19" s="136"/>
      <c r="BB19" s="136"/>
      <c r="BC19" s="136"/>
      <c r="BD19" s="136"/>
      <c r="BE19" s="136"/>
      <c r="BF19" s="136"/>
      <c r="BG19" s="136"/>
      <c r="BH19" s="136"/>
      <c r="BI19" s="136"/>
      <c r="BJ19" s="136"/>
      <c r="BK19" s="136"/>
      <c r="BL19" s="136"/>
      <c r="BM19" s="136"/>
      <c r="BN19" s="136"/>
      <c r="BO19" s="1157"/>
      <c r="BP19" s="83"/>
      <c r="BQ19" s="83"/>
    </row>
    <row r="20" spans="2:69" ht="19.5" customHeight="1" thickBot="1">
      <c r="B20" s="74"/>
      <c r="C20" s="1875" t="s">
        <v>17</v>
      </c>
      <c r="D20" s="1875"/>
      <c r="E20" s="1876"/>
      <c r="F20" s="1512"/>
      <c r="H20" s="77" t="s">
        <v>39</v>
      </c>
      <c r="I20" s="78" t="s">
        <v>40</v>
      </c>
      <c r="J20" s="78" t="s">
        <v>41</v>
      </c>
      <c r="K20" s="78" t="s">
        <v>42</v>
      </c>
      <c r="L20" s="78" t="s">
        <v>43</v>
      </c>
      <c r="M20" s="78" t="s">
        <v>44</v>
      </c>
      <c r="N20" s="78" t="s">
        <v>45</v>
      </c>
      <c r="O20" s="78" t="s">
        <v>46</v>
      </c>
      <c r="P20" s="78" t="s">
        <v>47</v>
      </c>
      <c r="Q20" s="78" t="s">
        <v>48</v>
      </c>
      <c r="R20" s="78" t="s">
        <v>49</v>
      </c>
      <c r="S20" s="78" t="s">
        <v>50</v>
      </c>
      <c r="T20" s="78" t="s">
        <v>51</v>
      </c>
      <c r="U20" s="78" t="s">
        <v>52</v>
      </c>
      <c r="V20" s="78" t="s">
        <v>53</v>
      </c>
      <c r="W20" s="78" t="s">
        <v>54</v>
      </c>
      <c r="X20" s="78" t="s">
        <v>55</v>
      </c>
      <c r="Y20" s="78" t="s">
        <v>56</v>
      </c>
      <c r="Z20" s="78" t="s">
        <v>57</v>
      </c>
      <c r="AA20" s="78" t="s">
        <v>58</v>
      </c>
      <c r="AB20" s="78" t="s">
        <v>128</v>
      </c>
      <c r="AC20" s="78" t="s">
        <v>129</v>
      </c>
      <c r="AD20" s="78" t="s">
        <v>61</v>
      </c>
      <c r="AE20" s="78" t="s">
        <v>62</v>
      </c>
      <c r="AF20" s="78" t="s">
        <v>63</v>
      </c>
      <c r="AG20" s="78" t="s">
        <v>64</v>
      </c>
      <c r="AH20" s="78" t="s">
        <v>65</v>
      </c>
      <c r="AI20" s="78" t="s">
        <v>66</v>
      </c>
      <c r="AJ20" s="78" t="s">
        <v>67</v>
      </c>
      <c r="AK20" s="78" t="s">
        <v>68</v>
      </c>
      <c r="AL20" s="78" t="s">
        <v>69</v>
      </c>
      <c r="AM20" s="78" t="s">
        <v>70</v>
      </c>
      <c r="AN20" s="78" t="s">
        <v>71</v>
      </c>
      <c r="AO20" s="78" t="s">
        <v>72</v>
      </c>
      <c r="AP20" s="78" t="s">
        <v>73</v>
      </c>
      <c r="AQ20" s="78" t="s">
        <v>74</v>
      </c>
      <c r="AR20" s="81" t="s">
        <v>75</v>
      </c>
      <c r="AS20" s="81" t="s">
        <v>76</v>
      </c>
      <c r="AT20" s="81" t="s">
        <v>77</v>
      </c>
      <c r="AU20" s="81" t="s">
        <v>78</v>
      </c>
      <c r="AV20" s="81" t="s">
        <v>79</v>
      </c>
      <c r="AW20" s="81" t="s">
        <v>80</v>
      </c>
      <c r="AX20" s="81" t="s">
        <v>81</v>
      </c>
      <c r="AY20" s="81" t="s">
        <v>194</v>
      </c>
      <c r="AZ20" s="81" t="s">
        <v>195</v>
      </c>
      <c r="BA20" s="81" t="str">
        <f>BA9</f>
        <v>Mar. 23</v>
      </c>
      <c r="BB20" s="81" t="str">
        <f t="shared" ref="BB20:BJ20" si="0">BB9</f>
        <v>Jun. 23</v>
      </c>
      <c r="BC20" s="81" t="str">
        <f t="shared" si="0"/>
        <v>Sep. 23</v>
      </c>
      <c r="BD20" s="81" t="str">
        <f t="shared" si="0"/>
        <v>Dec. 23</v>
      </c>
      <c r="BE20" s="81" t="str">
        <f t="shared" si="0"/>
        <v>Mar. 24</v>
      </c>
      <c r="BF20" s="81" t="str">
        <f t="shared" si="0"/>
        <v>Jun. 24</v>
      </c>
      <c r="BG20" s="81" t="str">
        <f t="shared" si="0"/>
        <v>Sep. 24</v>
      </c>
      <c r="BH20" s="81" t="str">
        <f t="shared" si="0"/>
        <v>Dec. 24</v>
      </c>
      <c r="BI20" s="81" t="str">
        <f t="shared" si="0"/>
        <v>Mar. 25</v>
      </c>
      <c r="BJ20" s="81" t="str">
        <f t="shared" si="0"/>
        <v>Jun. 25</v>
      </c>
      <c r="BK20" s="81" t="s">
        <v>858</v>
      </c>
      <c r="BL20" s="81" t="str">
        <f>BL9</f>
        <v>Dec. 25</v>
      </c>
      <c r="BM20" s="1778" t="str">
        <f t="shared" ref="BM20:BN20" si="1">BM9</f>
        <v>Mar. 26</v>
      </c>
      <c r="BN20" s="81" t="str">
        <f t="shared" si="1"/>
        <v>Jun. 26(E)</v>
      </c>
      <c r="BO20" s="1157"/>
      <c r="BP20" s="83"/>
      <c r="BQ20" s="83"/>
    </row>
    <row r="21" spans="2:69" ht="19.5" customHeight="1">
      <c r="B21" s="74"/>
      <c r="C21" s="206"/>
      <c r="D21" s="1903" t="s">
        <v>579</v>
      </c>
      <c r="E21" s="1904"/>
      <c r="F21" s="1516"/>
      <c r="H21" s="1" t="s">
        <v>688</v>
      </c>
      <c r="I21" s="90">
        <v>13712.9</v>
      </c>
      <c r="J21" s="90">
        <v>14621.8</v>
      </c>
      <c r="K21" s="90">
        <v>14593.2</v>
      </c>
      <c r="L21" s="90">
        <v>14964.1</v>
      </c>
      <c r="M21" s="90">
        <v>13572.8</v>
      </c>
      <c r="N21" s="90">
        <v>14209.9</v>
      </c>
      <c r="O21" s="90">
        <v>14856.5</v>
      </c>
      <c r="P21" s="90">
        <v>14948.3</v>
      </c>
      <c r="Q21" s="90">
        <v>13485.9</v>
      </c>
      <c r="R21" s="83">
        <v>13708.5</v>
      </c>
      <c r="S21" s="83">
        <v>14274.7</v>
      </c>
      <c r="T21" s="83">
        <v>14686.7</v>
      </c>
      <c r="U21" s="83">
        <v>14025.3</v>
      </c>
      <c r="V21" s="83">
        <v>15028.3</v>
      </c>
      <c r="W21" s="83">
        <v>15229.2</v>
      </c>
      <c r="X21" s="83">
        <v>15389.6</v>
      </c>
      <c r="Y21" s="83">
        <v>14562.9</v>
      </c>
      <c r="Z21" s="83">
        <v>16276.1</v>
      </c>
      <c r="AA21" s="83">
        <v>16888.8</v>
      </c>
      <c r="AB21" s="83">
        <v>17281.8</v>
      </c>
      <c r="AC21" s="84">
        <v>17598.873136588998</v>
      </c>
      <c r="AD21" s="83">
        <v>18969.780030641996</v>
      </c>
      <c r="AE21" s="84">
        <v>19616</v>
      </c>
      <c r="AF21" s="84">
        <v>20025.7</v>
      </c>
      <c r="AG21" s="84">
        <v>20414.900000000001</v>
      </c>
      <c r="AH21" s="84">
        <v>21642.051633005998</v>
      </c>
      <c r="AI21" s="84">
        <v>22179.354014213</v>
      </c>
      <c r="AJ21" s="83">
        <v>23887.002533470997</v>
      </c>
      <c r="AK21" s="83">
        <v>22410.855968809999</v>
      </c>
      <c r="AL21" s="83">
        <v>24079.9</v>
      </c>
      <c r="AM21" s="83">
        <v>24688.3</v>
      </c>
      <c r="AN21" s="84">
        <v>25455.8</v>
      </c>
      <c r="AO21" s="83">
        <v>23638.2</v>
      </c>
      <c r="AP21" s="84">
        <v>25137.5</v>
      </c>
      <c r="AQ21" s="84">
        <v>25639.506461965997</v>
      </c>
      <c r="AR21" s="84">
        <v>26233.8</v>
      </c>
      <c r="AS21" s="83">
        <v>25886</v>
      </c>
      <c r="AT21" s="83">
        <v>28140.1</v>
      </c>
      <c r="AU21" s="83">
        <v>27921</v>
      </c>
      <c r="AV21" s="83">
        <v>29782.9</v>
      </c>
      <c r="AW21" s="83">
        <v>28910.731644195002</v>
      </c>
      <c r="AX21" s="84">
        <v>32621.599999999999</v>
      </c>
      <c r="AY21" s="84">
        <v>33042.576412755996</v>
      </c>
      <c r="AZ21" s="84">
        <v>33078</v>
      </c>
      <c r="BA21" s="83">
        <v>31855.5</v>
      </c>
      <c r="BB21" s="83">
        <v>31401.824893479003</v>
      </c>
      <c r="BC21" s="1370">
        <v>31463.200000000001</v>
      </c>
      <c r="BD21" s="84">
        <v>32748.799999999999</v>
      </c>
      <c r="BE21" s="1370">
        <v>31976.932529443999</v>
      </c>
      <c r="BF21" s="84">
        <v>32556.780563677006</v>
      </c>
      <c r="BG21" s="84">
        <v>34067.95047055</v>
      </c>
      <c r="BH21" s="1370">
        <v>33538.887868355996</v>
      </c>
      <c r="BI21" s="1370">
        <v>32584.747483412</v>
      </c>
      <c r="BJ21" s="1370">
        <v>33722</v>
      </c>
      <c r="BK21" s="1370">
        <v>35290.946440819003</v>
      </c>
      <c r="BL21" s="1370">
        <v>35202.103489025001</v>
      </c>
      <c r="BM21" s="1370">
        <v>34673.732274617003</v>
      </c>
      <c r="BN21" s="1843">
        <v>35882.195630385999</v>
      </c>
      <c r="BO21" s="1157"/>
      <c r="BP21" s="83"/>
      <c r="BQ21" s="83"/>
    </row>
    <row r="22" spans="2:69" ht="19.5" customHeight="1">
      <c r="B22" s="74"/>
      <c r="C22" s="206"/>
      <c r="D22" s="1903" t="s">
        <v>10</v>
      </c>
      <c r="E22" s="1904"/>
      <c r="F22" s="1516"/>
      <c r="H22" s="207" t="s">
        <v>689</v>
      </c>
      <c r="I22" s="90">
        <v>10660.8</v>
      </c>
      <c r="J22" s="90">
        <v>11591.6</v>
      </c>
      <c r="K22" s="90">
        <v>11633.5</v>
      </c>
      <c r="L22" s="90">
        <v>11853.3</v>
      </c>
      <c r="M22" s="90">
        <v>10926.7</v>
      </c>
      <c r="N22" s="90">
        <v>11673</v>
      </c>
      <c r="O22" s="90">
        <v>12186.6</v>
      </c>
      <c r="P22" s="90">
        <v>12083.5</v>
      </c>
      <c r="Q22" s="90">
        <v>10969.1</v>
      </c>
      <c r="R22" s="83">
        <v>11163.1</v>
      </c>
      <c r="S22" s="83">
        <v>11601.9</v>
      </c>
      <c r="T22" s="83">
        <v>11678.8</v>
      </c>
      <c r="U22" s="83">
        <v>11177.9</v>
      </c>
      <c r="V22" s="83">
        <v>12170.4</v>
      </c>
      <c r="W22" s="83">
        <v>12327.8</v>
      </c>
      <c r="X22" s="83">
        <v>12239.7</v>
      </c>
      <c r="Y22" s="83">
        <v>11635.3</v>
      </c>
      <c r="Z22" s="83">
        <v>13083.4</v>
      </c>
      <c r="AA22" s="83">
        <v>13481.5</v>
      </c>
      <c r="AB22" s="83">
        <v>13675.6</v>
      </c>
      <c r="AC22" s="84">
        <v>13950.084817139999</v>
      </c>
      <c r="AD22" s="83">
        <v>15151.365169413</v>
      </c>
      <c r="AE22" s="84">
        <v>15637.9</v>
      </c>
      <c r="AF22" s="84">
        <v>15917.9</v>
      </c>
      <c r="AG22" s="84">
        <v>16235.1</v>
      </c>
      <c r="AH22" s="84">
        <v>17464.640531632998</v>
      </c>
      <c r="AI22" s="84">
        <v>17893.562220576998</v>
      </c>
      <c r="AJ22" s="83">
        <v>19037.354474850999</v>
      </c>
      <c r="AK22" s="83">
        <v>17825.482971649999</v>
      </c>
      <c r="AL22" s="83">
        <v>19397.7</v>
      </c>
      <c r="AM22" s="83">
        <v>19855</v>
      </c>
      <c r="AN22" s="84">
        <v>20334.8</v>
      </c>
      <c r="AO22" s="83">
        <v>18928.900000000001</v>
      </c>
      <c r="AP22" s="84">
        <v>20571.2</v>
      </c>
      <c r="AQ22" s="84">
        <v>20736.498532608999</v>
      </c>
      <c r="AR22" s="84">
        <v>21091.5</v>
      </c>
      <c r="AS22" s="83">
        <v>21032.5</v>
      </c>
      <c r="AT22" s="83">
        <v>23207.3</v>
      </c>
      <c r="AU22" s="83">
        <v>22780</v>
      </c>
      <c r="AV22" s="83">
        <v>24293.4</v>
      </c>
      <c r="AW22" s="83">
        <v>23699.919603086004</v>
      </c>
      <c r="AX22" s="84">
        <v>27265.7</v>
      </c>
      <c r="AY22" s="84">
        <v>27350.809112168998</v>
      </c>
      <c r="AZ22" s="84">
        <v>27162.400000000001</v>
      </c>
      <c r="BA22" s="83">
        <v>26474.3</v>
      </c>
      <c r="BB22" s="83">
        <v>25912.091498611</v>
      </c>
      <c r="BC22" s="1370">
        <v>25984.1</v>
      </c>
      <c r="BD22" s="84">
        <v>26721.599999999999</v>
      </c>
      <c r="BE22" s="1370">
        <v>26276.827330400003</v>
      </c>
      <c r="BF22" s="84">
        <v>26971.460700312004</v>
      </c>
      <c r="BG22" s="84">
        <v>28052.158201851995</v>
      </c>
      <c r="BH22" s="1370">
        <v>27576.078435160998</v>
      </c>
      <c r="BI22" s="1370">
        <v>26927.428547650001</v>
      </c>
      <c r="BJ22" s="1370">
        <v>28045.3</v>
      </c>
      <c r="BK22" s="1370">
        <v>29196.267457751004</v>
      </c>
      <c r="BL22" s="1370">
        <v>28938.653043967002</v>
      </c>
      <c r="BM22" s="1370">
        <v>28734.499045327997</v>
      </c>
      <c r="BN22" s="1843">
        <v>29693.126528453002</v>
      </c>
      <c r="BO22" s="1157"/>
      <c r="BP22" s="83"/>
      <c r="BQ22" s="83"/>
    </row>
    <row r="23" spans="2:69" ht="19.5" customHeight="1">
      <c r="B23" s="71"/>
      <c r="D23" s="1936" t="s">
        <v>24</v>
      </c>
      <c r="E23" s="1936"/>
      <c r="F23" s="1936"/>
      <c r="H23" s="207" t="s">
        <v>690</v>
      </c>
      <c r="I23" s="90">
        <v>3052.1</v>
      </c>
      <c r="J23" s="90">
        <v>3030.1</v>
      </c>
      <c r="K23" s="90">
        <v>2959.7</v>
      </c>
      <c r="L23" s="90">
        <v>3110.8</v>
      </c>
      <c r="M23" s="90">
        <v>2646.1</v>
      </c>
      <c r="N23" s="90">
        <v>2536.9</v>
      </c>
      <c r="O23" s="90">
        <v>2669.9</v>
      </c>
      <c r="P23" s="90">
        <v>2864.8</v>
      </c>
      <c r="Q23" s="90">
        <v>2516.8000000000002</v>
      </c>
      <c r="R23" s="83">
        <v>2545.5</v>
      </c>
      <c r="S23" s="83">
        <v>2672.8</v>
      </c>
      <c r="T23" s="83">
        <v>3007.9</v>
      </c>
      <c r="U23" s="83">
        <v>2847.4</v>
      </c>
      <c r="V23" s="83">
        <v>2857.9</v>
      </c>
      <c r="W23" s="83">
        <v>2901.3</v>
      </c>
      <c r="X23" s="83">
        <v>3149.9</v>
      </c>
      <c r="Y23" s="83">
        <v>2927.6</v>
      </c>
      <c r="Z23" s="83">
        <v>3192.7</v>
      </c>
      <c r="AA23" s="83">
        <v>3407.3</v>
      </c>
      <c r="AB23" s="83">
        <v>3606.1</v>
      </c>
      <c r="AC23" s="84">
        <v>3648.7883194490005</v>
      </c>
      <c r="AD23" s="83">
        <v>3818.4148612290001</v>
      </c>
      <c r="AE23" s="84">
        <v>3978.2</v>
      </c>
      <c r="AF23" s="84">
        <v>4107.8999999999996</v>
      </c>
      <c r="AG23" s="84">
        <v>4179.8</v>
      </c>
      <c r="AH23" s="84">
        <v>4177.4111013729998</v>
      </c>
      <c r="AI23" s="84">
        <v>4285.791793636</v>
      </c>
      <c r="AJ23" s="83">
        <v>4849.6480586199996</v>
      </c>
      <c r="AK23" s="83">
        <v>4585.3729971600005</v>
      </c>
      <c r="AL23" s="83">
        <v>4682.1000000000004</v>
      </c>
      <c r="AM23" s="83">
        <v>4833.3</v>
      </c>
      <c r="AN23" s="84">
        <v>5121</v>
      </c>
      <c r="AO23" s="83">
        <v>4709.3</v>
      </c>
      <c r="AP23" s="84">
        <v>4566.3</v>
      </c>
      <c r="AQ23" s="84">
        <v>4903.0079293569997</v>
      </c>
      <c r="AR23" s="84">
        <v>5142.2</v>
      </c>
      <c r="AS23" s="83">
        <v>4853.5</v>
      </c>
      <c r="AT23" s="83">
        <v>4932.8999999999996</v>
      </c>
      <c r="AU23" s="83">
        <v>5141</v>
      </c>
      <c r="AV23" s="83">
        <v>5489.5</v>
      </c>
      <c r="AW23" s="83">
        <v>5210.8120411090003</v>
      </c>
      <c r="AX23" s="84">
        <v>5355.9</v>
      </c>
      <c r="AY23" s="84">
        <v>5691.7673005870001</v>
      </c>
      <c r="AZ23" s="84">
        <v>5915.6</v>
      </c>
      <c r="BA23" s="83">
        <v>5381.2</v>
      </c>
      <c r="BB23" s="83">
        <v>5489.7333948679998</v>
      </c>
      <c r="BC23" s="1370">
        <v>5479.1</v>
      </c>
      <c r="BD23" s="84">
        <v>6027.2</v>
      </c>
      <c r="BE23" s="1370">
        <v>5700.105199044001</v>
      </c>
      <c r="BF23" s="84">
        <v>5585.3198633649999</v>
      </c>
      <c r="BG23" s="84">
        <v>6015.792268698</v>
      </c>
      <c r="BH23" s="1370">
        <v>5962.8094331950006</v>
      </c>
      <c r="BI23" s="1370">
        <v>5657.3189357619995</v>
      </c>
      <c r="BJ23" s="1370">
        <v>5676.7</v>
      </c>
      <c r="BK23" s="1370">
        <v>6094.6</v>
      </c>
      <c r="BL23" s="1370">
        <v>6263.4504450579998</v>
      </c>
      <c r="BM23" s="1370">
        <v>5939.2332292890005</v>
      </c>
      <c r="BN23" s="1843">
        <v>6189.0691019329997</v>
      </c>
      <c r="BO23" s="1157"/>
      <c r="BP23" s="83"/>
      <c r="BQ23" s="83"/>
    </row>
    <row r="24" spans="2:69" ht="19.5" customHeight="1">
      <c r="B24" s="71"/>
      <c r="C24" s="206"/>
      <c r="D24" s="1903" t="s">
        <v>22</v>
      </c>
      <c r="E24" s="1904"/>
      <c r="F24" s="1516"/>
      <c r="H24" s="207" t="s">
        <v>691</v>
      </c>
      <c r="I24" s="90">
        <v>2946</v>
      </c>
      <c r="J24" s="90">
        <v>2909.8</v>
      </c>
      <c r="K24" s="90">
        <v>2895.8</v>
      </c>
      <c r="L24" s="90">
        <v>2854.4</v>
      </c>
      <c r="M24" s="90">
        <v>2621.8</v>
      </c>
      <c r="N24" s="90">
        <v>2609.1</v>
      </c>
      <c r="O24" s="90">
        <v>2666.8</v>
      </c>
      <c r="P24" s="90">
        <v>2618.1</v>
      </c>
      <c r="Q24" s="90">
        <v>2456.8000000000002</v>
      </c>
      <c r="R24" s="83">
        <v>2390.6999999999998</v>
      </c>
      <c r="S24" s="83">
        <v>2334.1</v>
      </c>
      <c r="T24" s="83">
        <v>2353.6999999999998</v>
      </c>
      <c r="U24" s="83">
        <v>2238.3000000000002</v>
      </c>
      <c r="V24" s="83">
        <v>2165.6999999999998</v>
      </c>
      <c r="W24" s="83">
        <v>2136.6</v>
      </c>
      <c r="X24" s="83">
        <v>2236.1</v>
      </c>
      <c r="Y24" s="83">
        <v>2151.3000000000002</v>
      </c>
      <c r="Z24" s="83">
        <v>2150.3000000000002</v>
      </c>
      <c r="AA24" s="83">
        <v>2144</v>
      </c>
      <c r="AB24" s="83">
        <v>2173.8000000000002</v>
      </c>
      <c r="AC24" s="84">
        <v>2160.4866012070001</v>
      </c>
      <c r="AD24" s="83">
        <v>2210.3651049640002</v>
      </c>
      <c r="AE24" s="84">
        <v>2210.1999999999998</v>
      </c>
      <c r="AF24" s="84">
        <v>2303.9</v>
      </c>
      <c r="AG24" s="84">
        <v>2325</v>
      </c>
      <c r="AH24" s="84">
        <v>2287.095485195</v>
      </c>
      <c r="AI24" s="84">
        <v>2264.1628970770003</v>
      </c>
      <c r="AJ24" s="83">
        <v>2454.4518390650001</v>
      </c>
      <c r="AK24" s="83">
        <v>2272.4936463919998</v>
      </c>
      <c r="AL24" s="83">
        <v>2288.6999999999998</v>
      </c>
      <c r="AM24" s="83">
        <v>2359</v>
      </c>
      <c r="AN24" s="84">
        <v>2344.9</v>
      </c>
      <c r="AO24" s="83">
        <v>2268.6999999999998</v>
      </c>
      <c r="AP24" s="84">
        <v>2087.1</v>
      </c>
      <c r="AQ24" s="84">
        <v>2102.914554295</v>
      </c>
      <c r="AR24" s="84">
        <v>2132.1</v>
      </c>
      <c r="AS24" s="83">
        <v>2113.6</v>
      </c>
      <c r="AT24" s="83">
        <v>2216.4</v>
      </c>
      <c r="AU24" s="83">
        <v>2231.6999999999998</v>
      </c>
      <c r="AV24" s="83">
        <v>2329.5</v>
      </c>
      <c r="AW24" s="83">
        <v>2325.9582909979999</v>
      </c>
      <c r="AX24" s="84">
        <v>2298.1999999999998</v>
      </c>
      <c r="AY24" s="84">
        <v>2348.2122988430001</v>
      </c>
      <c r="AZ24" s="84">
        <v>2451.9</v>
      </c>
      <c r="BA24" s="83">
        <v>2509.6</v>
      </c>
      <c r="BB24" s="83">
        <v>2554.0473900500001</v>
      </c>
      <c r="BC24" s="1370">
        <v>2598.1999999999998</v>
      </c>
      <c r="BD24" s="84">
        <v>2668.5</v>
      </c>
      <c r="BE24" s="1370">
        <v>2523.228401153</v>
      </c>
      <c r="BF24" s="84">
        <v>2437.9160717939999</v>
      </c>
      <c r="BG24" s="84">
        <v>2472.820585636</v>
      </c>
      <c r="BH24" s="1370">
        <v>2492.8062700579999</v>
      </c>
      <c r="BI24" s="1370">
        <v>2312.1446290270001</v>
      </c>
      <c r="BJ24" s="1370">
        <v>2088.1999999999998</v>
      </c>
      <c r="BK24" s="1370">
        <v>1941.3911369540001</v>
      </c>
      <c r="BL24" s="1370">
        <v>1925.791593077</v>
      </c>
      <c r="BM24" s="1370">
        <v>1953.2706410319997</v>
      </c>
      <c r="BN24" s="1843">
        <v>2026.2026524279997</v>
      </c>
      <c r="BO24" s="1157"/>
      <c r="BP24" s="83"/>
      <c r="BQ24" s="83"/>
    </row>
    <row r="25" spans="2:69" ht="19.5" customHeight="1">
      <c r="B25" s="71"/>
      <c r="C25" s="206"/>
      <c r="D25" s="1903" t="s">
        <v>28</v>
      </c>
      <c r="E25" s="1904"/>
      <c r="F25" s="1516"/>
      <c r="H25" s="324" t="s">
        <v>560</v>
      </c>
      <c r="I25" s="252">
        <v>16658.900000000001</v>
      </c>
      <c r="J25" s="252">
        <v>17531.599999999999</v>
      </c>
      <c r="K25" s="252">
        <v>17489.099999999999</v>
      </c>
      <c r="L25" s="252">
        <v>17818.5</v>
      </c>
      <c r="M25" s="252">
        <v>16194.6</v>
      </c>
      <c r="N25" s="252">
        <v>16819</v>
      </c>
      <c r="O25" s="252">
        <v>17523.3</v>
      </c>
      <c r="P25" s="252">
        <v>17566.400000000001</v>
      </c>
      <c r="Q25" s="252">
        <v>15942.7</v>
      </c>
      <c r="R25" s="253">
        <v>16099.2</v>
      </c>
      <c r="S25" s="253">
        <v>16608.8</v>
      </c>
      <c r="T25" s="253">
        <v>17040.400000000001</v>
      </c>
      <c r="U25" s="253">
        <v>16263.6</v>
      </c>
      <c r="V25" s="253">
        <v>17194</v>
      </c>
      <c r="W25" s="253">
        <v>17365.8</v>
      </c>
      <c r="X25" s="253">
        <v>17625.599999999999</v>
      </c>
      <c r="Y25" s="253">
        <v>16714.2</v>
      </c>
      <c r="Z25" s="253">
        <v>18426.400000000001</v>
      </c>
      <c r="AA25" s="253">
        <v>19032.8</v>
      </c>
      <c r="AB25" s="253">
        <v>19455.599999999999</v>
      </c>
      <c r="AC25" s="254">
        <v>19759.359737796</v>
      </c>
      <c r="AD25" s="253">
        <v>21180.145135605999</v>
      </c>
      <c r="AE25" s="254">
        <v>21826.2</v>
      </c>
      <c r="AF25" s="254">
        <v>22329.599999999999</v>
      </c>
      <c r="AG25" s="254">
        <v>22739.9</v>
      </c>
      <c r="AH25" s="254">
        <v>23929.147118200999</v>
      </c>
      <c r="AI25" s="254">
        <v>24443.51691129</v>
      </c>
      <c r="AJ25" s="253">
        <v>26341.454372535998</v>
      </c>
      <c r="AK25" s="253">
        <v>24683.349615202002</v>
      </c>
      <c r="AL25" s="253">
        <v>26368.6</v>
      </c>
      <c r="AM25" s="253">
        <v>27047.3</v>
      </c>
      <c r="AN25" s="254">
        <v>27800.7</v>
      </c>
      <c r="AO25" s="253">
        <v>25906.9</v>
      </c>
      <c r="AP25" s="254">
        <v>27224.6</v>
      </c>
      <c r="AQ25" s="254">
        <v>27742.421016260996</v>
      </c>
      <c r="AR25" s="254">
        <v>28365.9</v>
      </c>
      <c r="AS25" s="253">
        <v>27999.599999999999</v>
      </c>
      <c r="AT25" s="253">
        <v>30356.5</v>
      </c>
      <c r="AU25" s="253">
        <v>30152.7</v>
      </c>
      <c r="AV25" s="253">
        <v>32112.400000000001</v>
      </c>
      <c r="AW25" s="253">
        <v>31236.689935193001</v>
      </c>
      <c r="AX25" s="254">
        <v>34919.755943108001</v>
      </c>
      <c r="AY25" s="254">
        <v>35390.788711598994</v>
      </c>
      <c r="AZ25" s="254">
        <v>35529.9</v>
      </c>
      <c r="BA25" s="253">
        <v>34365.1</v>
      </c>
      <c r="BB25" s="253">
        <v>33955.872283529003</v>
      </c>
      <c r="BC25" s="1371">
        <v>34061.5</v>
      </c>
      <c r="BD25" s="254">
        <v>35417.300000000003</v>
      </c>
      <c r="BE25" s="1371">
        <v>34500.160930597005</v>
      </c>
      <c r="BF25" s="254">
        <v>34994.696635471002</v>
      </c>
      <c r="BG25" s="254">
        <v>36540.771056185993</v>
      </c>
      <c r="BH25" s="1371">
        <v>36031.694138413994</v>
      </c>
      <c r="BI25" s="1371">
        <v>34896.892112439004</v>
      </c>
      <c r="BJ25" s="1371">
        <v>35810.199999999997</v>
      </c>
      <c r="BK25" s="1747">
        <v>37232.337577772996</v>
      </c>
      <c r="BL25" s="1371">
        <v>37127.895082101997</v>
      </c>
      <c r="BM25" s="1747">
        <v>36627.002915648998</v>
      </c>
      <c r="BN25" s="1844">
        <v>37908.398282814</v>
      </c>
      <c r="BO25" s="1157"/>
      <c r="BP25" s="83"/>
      <c r="BQ25" s="83"/>
    </row>
    <row r="26" spans="2:69" ht="19.5" customHeight="1">
      <c r="B26" s="245"/>
      <c r="C26" s="1512"/>
      <c r="D26" s="235"/>
      <c r="E26" s="283"/>
      <c r="F26" s="1512"/>
      <c r="BI26" s="1482"/>
      <c r="BM26" s="1482"/>
      <c r="BO26" s="1157"/>
      <c r="BP26" s="83"/>
      <c r="BQ26" s="83"/>
    </row>
    <row r="27" spans="2:69" ht="19.5" customHeight="1">
      <c r="B27" s="245"/>
      <c r="C27" s="1873" t="s">
        <v>8</v>
      </c>
      <c r="D27" s="1873"/>
      <c r="E27" s="1874"/>
      <c r="F27" s="75"/>
      <c r="BM27" s="1482"/>
      <c r="BO27" s="1157"/>
      <c r="BP27" s="83"/>
      <c r="BQ27" s="83"/>
    </row>
    <row r="28" spans="2:69" ht="19.5" customHeight="1">
      <c r="B28" s="245"/>
      <c r="C28" s="227"/>
      <c r="D28" s="227"/>
      <c r="E28" s="273"/>
      <c r="F28" s="1512"/>
      <c r="H28" s="754" t="s">
        <v>692</v>
      </c>
      <c r="I28" s="811"/>
      <c r="J28" s="811"/>
      <c r="K28" s="811"/>
      <c r="L28" s="811"/>
      <c r="M28" s="811"/>
      <c r="N28" s="811"/>
      <c r="O28" s="811"/>
      <c r="P28" s="811"/>
      <c r="Q28" s="811"/>
      <c r="R28" s="811"/>
      <c r="S28" s="811"/>
      <c r="T28" s="811"/>
      <c r="U28" s="811"/>
      <c r="V28" s="811"/>
      <c r="W28" s="811"/>
      <c r="X28" s="811"/>
      <c r="Y28" s="811"/>
      <c r="Z28" s="811"/>
      <c r="AA28" s="811"/>
      <c r="AB28" s="811"/>
      <c r="AC28" s="812"/>
      <c r="AD28" s="811"/>
      <c r="AE28" s="812"/>
      <c r="AF28" s="812"/>
      <c r="AG28" s="812"/>
      <c r="AH28" s="812"/>
      <c r="AI28" s="812"/>
      <c r="AJ28" s="811"/>
      <c r="AK28" s="811"/>
      <c r="AL28" s="811"/>
      <c r="AM28" s="811"/>
      <c r="AN28" s="812"/>
      <c r="AO28" s="811"/>
      <c r="AP28" s="812"/>
      <c r="AQ28" s="811"/>
      <c r="AR28" s="812"/>
      <c r="AS28" s="811"/>
      <c r="AT28" s="811"/>
      <c r="AU28" s="811"/>
      <c r="AV28" s="811"/>
      <c r="AW28" s="811"/>
      <c r="AX28" s="812"/>
      <c r="AY28" s="811"/>
      <c r="AZ28" s="812"/>
      <c r="BA28" s="811"/>
      <c r="BB28" s="811"/>
      <c r="BC28" s="811"/>
      <c r="BD28" s="811"/>
      <c r="BE28" s="811"/>
      <c r="BF28" s="811"/>
      <c r="BG28" s="1562"/>
      <c r="BH28" s="1562"/>
      <c r="BI28" s="1562"/>
      <c r="BJ28" s="1562"/>
      <c r="BK28" s="1562"/>
      <c r="BL28" s="1562"/>
      <c r="BM28" s="1812"/>
      <c r="BN28" s="1562"/>
      <c r="BO28" s="1157"/>
      <c r="BP28" s="83"/>
      <c r="BQ28" s="83"/>
    </row>
    <row r="29" spans="2:69" ht="19.5" customHeight="1" thickBot="1">
      <c r="B29" s="245"/>
      <c r="C29" s="1875" t="s">
        <v>25</v>
      </c>
      <c r="D29" s="1875"/>
      <c r="E29" s="1890"/>
      <c r="F29" s="1512"/>
      <c r="H29" s="77" t="s">
        <v>39</v>
      </c>
      <c r="I29" s="288" t="s">
        <v>152</v>
      </c>
      <c r="J29" s="288" t="s">
        <v>153</v>
      </c>
      <c r="K29" s="288" t="s">
        <v>154</v>
      </c>
      <c r="L29" s="288" t="s">
        <v>155</v>
      </c>
      <c r="M29" s="288" t="s">
        <v>156</v>
      </c>
      <c r="N29" s="288" t="s">
        <v>157</v>
      </c>
      <c r="O29" s="288" t="s">
        <v>158</v>
      </c>
      <c r="P29" s="288" t="s">
        <v>159</v>
      </c>
      <c r="Q29" s="288" t="s">
        <v>160</v>
      </c>
      <c r="R29" s="288" t="s">
        <v>161</v>
      </c>
      <c r="S29" s="288" t="s">
        <v>162</v>
      </c>
      <c r="T29" s="288" t="s">
        <v>163</v>
      </c>
      <c r="U29" s="288" t="s">
        <v>164</v>
      </c>
      <c r="V29" s="288" t="s">
        <v>165</v>
      </c>
      <c r="W29" s="288" t="s">
        <v>166</v>
      </c>
      <c r="X29" s="288" t="s">
        <v>167</v>
      </c>
      <c r="Y29" s="288" t="s">
        <v>168</v>
      </c>
      <c r="Z29" s="288" t="s">
        <v>169</v>
      </c>
      <c r="AA29" s="288" t="s">
        <v>170</v>
      </c>
      <c r="AB29" s="288" t="s">
        <v>338</v>
      </c>
      <c r="AC29" s="288" t="s">
        <v>339</v>
      </c>
      <c r="AD29" s="288" t="s">
        <v>173</v>
      </c>
      <c r="AE29" s="288" t="s">
        <v>174</v>
      </c>
      <c r="AF29" s="288" t="s">
        <v>175</v>
      </c>
      <c r="AG29" s="288" t="s">
        <v>176</v>
      </c>
      <c r="AH29" s="288" t="s">
        <v>407</v>
      </c>
      <c r="AI29" s="78" t="s">
        <v>178</v>
      </c>
      <c r="AJ29" s="288" t="s">
        <v>179</v>
      </c>
      <c r="AK29" s="288" t="s">
        <v>180</v>
      </c>
      <c r="AL29" s="288" t="s">
        <v>181</v>
      </c>
      <c r="AM29" s="288" t="s">
        <v>182</v>
      </c>
      <c r="AN29" s="78" t="s">
        <v>341</v>
      </c>
      <c r="AO29" s="78" t="s">
        <v>342</v>
      </c>
      <c r="AP29" s="78" t="s">
        <v>185</v>
      </c>
      <c r="AQ29" s="78" t="s">
        <v>186</v>
      </c>
      <c r="AR29" s="81" t="s">
        <v>344</v>
      </c>
      <c r="AS29" s="81" t="s">
        <v>188</v>
      </c>
      <c r="AT29" s="81" t="s">
        <v>411</v>
      </c>
      <c r="AU29" s="81" t="s">
        <v>347</v>
      </c>
      <c r="AV29" s="81" t="s">
        <v>348</v>
      </c>
      <c r="AW29" s="81" t="s">
        <v>192</v>
      </c>
      <c r="AX29" s="81" t="s">
        <v>193</v>
      </c>
      <c r="AY29" s="81" t="s">
        <v>194</v>
      </c>
      <c r="AZ29" s="81" t="s">
        <v>195</v>
      </c>
      <c r="BA29" s="81" t="str">
        <f>BA9</f>
        <v>Mar. 23</v>
      </c>
      <c r="BB29" s="81" t="str">
        <f t="shared" ref="BB29:BJ29" si="2">BB9</f>
        <v>Jun. 23</v>
      </c>
      <c r="BC29" s="81" t="str">
        <f t="shared" si="2"/>
        <v>Sep. 23</v>
      </c>
      <c r="BD29" s="81" t="str">
        <f t="shared" si="2"/>
        <v>Dec. 23</v>
      </c>
      <c r="BE29" s="81" t="str">
        <f t="shared" si="2"/>
        <v>Mar. 24</v>
      </c>
      <c r="BF29" s="81" t="str">
        <f t="shared" si="2"/>
        <v>Jun. 24</v>
      </c>
      <c r="BG29" s="81" t="str">
        <f t="shared" si="2"/>
        <v>Sep. 24</v>
      </c>
      <c r="BH29" s="81" t="str">
        <f t="shared" si="2"/>
        <v>Dec. 24</v>
      </c>
      <c r="BI29" s="81" t="str">
        <f t="shared" si="2"/>
        <v>Mar. 25</v>
      </c>
      <c r="BJ29" s="81" t="str">
        <f t="shared" si="2"/>
        <v>Jun. 25</v>
      </c>
      <c r="BK29" s="81" t="s">
        <v>858</v>
      </c>
      <c r="BL29" s="81" t="str">
        <f>BL20</f>
        <v>Dec. 25</v>
      </c>
      <c r="BM29" s="1778" t="str">
        <f t="shared" ref="BM29:BN29" si="3">BM9</f>
        <v>Mar. 26</v>
      </c>
      <c r="BN29" s="81" t="str">
        <f t="shared" si="3"/>
        <v>Jun. 26(E)</v>
      </c>
      <c r="BO29" s="1157"/>
      <c r="BP29" s="83"/>
      <c r="BQ29" s="83"/>
    </row>
    <row r="30" spans="2:69" ht="19.5" customHeight="1">
      <c r="B30" s="245"/>
      <c r="C30" s="235"/>
      <c r="D30" s="235"/>
      <c r="E30" s="283"/>
      <c r="F30" s="1512"/>
      <c r="H30" s="207" t="s">
        <v>693</v>
      </c>
      <c r="I30" s="90">
        <v>6719.1</v>
      </c>
      <c r="J30" s="90">
        <v>6788.7</v>
      </c>
      <c r="K30" s="83">
        <v>6802.2</v>
      </c>
      <c r="L30" s="83">
        <v>7107.7</v>
      </c>
      <c r="M30" s="83">
        <v>6475.8</v>
      </c>
      <c r="N30" s="83">
        <v>6493</v>
      </c>
      <c r="O30" s="83">
        <v>6866.5</v>
      </c>
      <c r="P30" s="83">
        <v>7216.3</v>
      </c>
      <c r="Q30" s="83">
        <v>6676.3</v>
      </c>
      <c r="R30" s="83">
        <v>6703.428530399</v>
      </c>
      <c r="S30" s="83">
        <v>6788.6002455770004</v>
      </c>
      <c r="T30" s="83">
        <v>7230.5051063379997</v>
      </c>
      <c r="U30" s="83">
        <v>7024.9871989189996</v>
      </c>
      <c r="V30" s="83">
        <v>6949.658444533</v>
      </c>
      <c r="W30" s="83">
        <v>7238.0052404039998</v>
      </c>
      <c r="X30" s="83">
        <v>7375.3059458200005</v>
      </c>
      <c r="Y30" s="83">
        <v>7155.9820726689995</v>
      </c>
      <c r="Z30" s="83">
        <v>7520.9001184509998</v>
      </c>
      <c r="AA30" s="83">
        <v>7792.4038770549996</v>
      </c>
      <c r="AB30" s="83">
        <v>8059.5345461649995</v>
      </c>
      <c r="AC30" s="84">
        <v>8279.7055039019997</v>
      </c>
      <c r="AD30" s="83">
        <v>8824.9722421480001</v>
      </c>
      <c r="AE30" s="84">
        <v>9327.0251407319993</v>
      </c>
      <c r="AF30" s="84">
        <v>9400.0374390959987</v>
      </c>
      <c r="AG30" s="84">
        <v>9585.8383665429992</v>
      </c>
      <c r="AH30" s="84">
        <v>9883.8993903029987</v>
      </c>
      <c r="AI30" s="84">
        <v>10196.324767440999</v>
      </c>
      <c r="AJ30" s="83">
        <v>11109.970694261003</v>
      </c>
      <c r="AK30" s="83">
        <v>10665.624450559999</v>
      </c>
      <c r="AL30" s="83">
        <v>10691.4</v>
      </c>
      <c r="AM30" s="83">
        <v>11481.4</v>
      </c>
      <c r="AN30" s="84">
        <v>12038.2</v>
      </c>
      <c r="AO30" s="83">
        <v>11053.4</v>
      </c>
      <c r="AP30" s="84">
        <v>11253.9</v>
      </c>
      <c r="AQ30" s="84">
        <v>11917.453751850993</v>
      </c>
      <c r="AR30" s="84">
        <v>12029.8</v>
      </c>
      <c r="AS30" s="83">
        <v>12363</v>
      </c>
      <c r="AT30" s="83">
        <v>12609.9</v>
      </c>
      <c r="AU30" s="83">
        <v>12571.5</v>
      </c>
      <c r="AV30" s="83">
        <v>13740.3</v>
      </c>
      <c r="AW30" s="83">
        <v>13378.796043390001</v>
      </c>
      <c r="AX30" s="84">
        <v>14025.8</v>
      </c>
      <c r="AY30" s="84">
        <v>14786</v>
      </c>
      <c r="AZ30" s="84">
        <v>15041.9</v>
      </c>
      <c r="BA30" s="83">
        <v>14253.2</v>
      </c>
      <c r="BB30" s="83">
        <v>14083.4</v>
      </c>
      <c r="BC30" s="1370">
        <v>14186.4</v>
      </c>
      <c r="BD30" s="84">
        <v>14336.990315671001</v>
      </c>
      <c r="BE30" s="1370">
        <v>14139.9</v>
      </c>
      <c r="BF30" s="84">
        <v>14087.714084341002</v>
      </c>
      <c r="BG30" s="84">
        <v>15088.243317705999</v>
      </c>
      <c r="BH30" s="1370">
        <v>15306.391967611</v>
      </c>
      <c r="BI30" s="1370">
        <v>14958.917673744001</v>
      </c>
      <c r="BJ30" s="1370">
        <v>15059.4</v>
      </c>
      <c r="BK30" s="1370">
        <v>15670.282669829001</v>
      </c>
      <c r="BL30" s="1370">
        <v>15830.289676600998</v>
      </c>
      <c r="BM30" s="1370">
        <v>15488.044279398999</v>
      </c>
      <c r="BN30" s="1845">
        <v>15576.756699724001</v>
      </c>
      <c r="BO30" s="1157"/>
      <c r="BP30" s="83"/>
      <c r="BQ30" s="83"/>
    </row>
    <row r="31" spans="2:69" ht="19.5" customHeight="1">
      <c r="B31" s="245"/>
      <c r="C31" s="1875" t="s">
        <v>32</v>
      </c>
      <c r="D31" s="1875"/>
      <c r="E31" s="1890"/>
      <c r="H31" s="207" t="s">
        <v>691</v>
      </c>
      <c r="I31" s="90">
        <v>2184.1999999999998</v>
      </c>
      <c r="J31" s="90">
        <v>2142.8000000000002</v>
      </c>
      <c r="K31" s="83">
        <v>2072.6</v>
      </c>
      <c r="L31" s="83">
        <v>2031.5</v>
      </c>
      <c r="M31" s="83">
        <v>1835.8</v>
      </c>
      <c r="N31" s="83">
        <v>1670.5</v>
      </c>
      <c r="O31" s="83">
        <v>1579.9</v>
      </c>
      <c r="P31" s="83">
        <v>1525.3</v>
      </c>
      <c r="Q31" s="83">
        <v>1446.4</v>
      </c>
      <c r="R31" s="83">
        <v>1407.450523811</v>
      </c>
      <c r="S31" s="83">
        <v>1346.0340070510001</v>
      </c>
      <c r="T31" s="83">
        <v>1323.066120835</v>
      </c>
      <c r="U31" s="83">
        <v>1259.703444732</v>
      </c>
      <c r="V31" s="83">
        <v>1217.9041337250001</v>
      </c>
      <c r="W31" s="83">
        <v>1198.4132835729999</v>
      </c>
      <c r="X31" s="83">
        <v>1210.1422680329999</v>
      </c>
      <c r="Y31" s="83">
        <v>1189.253567019</v>
      </c>
      <c r="Z31" s="83">
        <v>1190.89538799</v>
      </c>
      <c r="AA31" s="83">
        <v>1179.821376014</v>
      </c>
      <c r="AB31" s="83">
        <v>1178.311597116</v>
      </c>
      <c r="AC31" s="84">
        <v>1180.957958984</v>
      </c>
      <c r="AD31" s="83">
        <v>1203.6181415219999</v>
      </c>
      <c r="AE31" s="84">
        <v>1186.220694609</v>
      </c>
      <c r="AF31" s="84">
        <v>1240.0694675119998</v>
      </c>
      <c r="AG31" s="84">
        <v>1221.5668266569999</v>
      </c>
      <c r="AH31" s="84">
        <v>1219.859686431</v>
      </c>
      <c r="AI31" s="84">
        <v>1197.4669928769999</v>
      </c>
      <c r="AJ31" s="83">
        <v>1257.081253239</v>
      </c>
      <c r="AK31" s="83">
        <v>1196.678106906</v>
      </c>
      <c r="AL31" s="83">
        <v>1189.3</v>
      </c>
      <c r="AM31" s="83">
        <v>1202.9000000000001</v>
      </c>
      <c r="AN31" s="84">
        <v>1208.2</v>
      </c>
      <c r="AO31" s="83">
        <v>1161.3</v>
      </c>
      <c r="AP31" s="84">
        <v>1070.4000000000001</v>
      </c>
      <c r="AQ31" s="84">
        <v>1058.5</v>
      </c>
      <c r="AR31" s="84">
        <v>1054</v>
      </c>
      <c r="AS31" s="83">
        <v>1039.9000000000001</v>
      </c>
      <c r="AT31" s="83">
        <v>1090.7</v>
      </c>
      <c r="AU31" s="83">
        <v>1108.8</v>
      </c>
      <c r="AV31" s="83">
        <v>1153.0999999999999</v>
      </c>
      <c r="AW31" s="83">
        <v>1120.650583976</v>
      </c>
      <c r="AX31" s="84">
        <v>1128.8</v>
      </c>
      <c r="AY31" s="84">
        <v>1182.5999999999999</v>
      </c>
      <c r="AZ31" s="84">
        <v>1237.4000000000001</v>
      </c>
      <c r="BA31" s="83">
        <v>1240.8</v>
      </c>
      <c r="BB31" s="83">
        <v>1286.9000000000001</v>
      </c>
      <c r="BC31" s="1370">
        <v>13084</v>
      </c>
      <c r="BD31" s="84">
        <v>1257.6642251179999</v>
      </c>
      <c r="BE31" s="1370">
        <v>1216.9000000000001</v>
      </c>
      <c r="BF31" s="84">
        <v>1201.86418164</v>
      </c>
      <c r="BG31" s="84">
        <v>1177.4074795249999</v>
      </c>
      <c r="BH31" s="1370">
        <v>1198.088720789</v>
      </c>
      <c r="BI31" s="1370">
        <v>1098.9253729499999</v>
      </c>
      <c r="BJ31" s="1370">
        <v>974.8</v>
      </c>
      <c r="BK31" s="1370">
        <v>882.50979261700002</v>
      </c>
      <c r="BL31" s="1370">
        <v>874.09966682300001</v>
      </c>
      <c r="BM31" s="1370">
        <v>904.55087668099986</v>
      </c>
      <c r="BN31" s="1845">
        <v>958.5466639</v>
      </c>
      <c r="BO31" s="1157"/>
      <c r="BP31" s="83"/>
      <c r="BQ31" s="83"/>
    </row>
    <row r="32" spans="2:69" ht="19.5" customHeight="1" thickBot="1">
      <c r="B32" s="296"/>
      <c r="C32" s="297"/>
      <c r="D32" s="297"/>
      <c r="E32" s="298"/>
      <c r="H32" s="207" t="s">
        <v>694</v>
      </c>
      <c r="I32" s="90">
        <v>2835.5</v>
      </c>
      <c r="J32" s="90">
        <v>2702.5</v>
      </c>
      <c r="K32" s="83">
        <v>2683</v>
      </c>
      <c r="L32" s="83">
        <v>2647.4</v>
      </c>
      <c r="M32" s="83">
        <v>2717.6</v>
      </c>
      <c r="N32" s="83">
        <v>2838.4</v>
      </c>
      <c r="O32" s="83">
        <v>2908.6</v>
      </c>
      <c r="P32" s="83">
        <v>2958.8</v>
      </c>
      <c r="Q32" s="83">
        <v>2739.6</v>
      </c>
      <c r="R32" s="83">
        <v>2814.7093720510002</v>
      </c>
      <c r="S32" s="83">
        <v>2934.6662052450001</v>
      </c>
      <c r="T32" s="83">
        <v>3045.7357907559999</v>
      </c>
      <c r="U32" s="83">
        <v>3188.6530574909998</v>
      </c>
      <c r="V32" s="83">
        <v>3336.4749253599998</v>
      </c>
      <c r="W32" s="83">
        <v>3457.4496748790002</v>
      </c>
      <c r="X32" s="83">
        <v>3528.0945173670002</v>
      </c>
      <c r="Y32" s="83">
        <v>3668.356186559</v>
      </c>
      <c r="Z32" s="83">
        <v>3802.4855055110002</v>
      </c>
      <c r="AA32" s="83">
        <v>4020.6140861389999</v>
      </c>
      <c r="AB32" s="83">
        <v>4286.3220206160004</v>
      </c>
      <c r="AC32" s="84">
        <v>4599.7834666509998</v>
      </c>
      <c r="AD32" s="83">
        <v>4569.0653574560001</v>
      </c>
      <c r="AE32" s="84">
        <v>4592.2589311829997</v>
      </c>
      <c r="AF32" s="84">
        <v>4552.4369270520001</v>
      </c>
      <c r="AG32" s="84">
        <v>4847.8149264289996</v>
      </c>
      <c r="AH32" s="84">
        <v>4969.9852931510004</v>
      </c>
      <c r="AI32" s="84">
        <v>4962.6536391019999</v>
      </c>
      <c r="AJ32" s="83">
        <v>4942.2410771049999</v>
      </c>
      <c r="AK32" s="83">
        <v>4976.1299755689997</v>
      </c>
      <c r="AL32" s="83">
        <v>5055.5</v>
      </c>
      <c r="AM32" s="83">
        <v>5142.3</v>
      </c>
      <c r="AN32" s="84">
        <v>5345.4</v>
      </c>
      <c r="AO32" s="83">
        <v>5529.3</v>
      </c>
      <c r="AP32" s="84">
        <v>5345.2</v>
      </c>
      <c r="AQ32" s="84">
        <v>5411.8</v>
      </c>
      <c r="AR32" s="84">
        <v>5622.6</v>
      </c>
      <c r="AS32" s="83">
        <v>5791</v>
      </c>
      <c r="AT32" s="83">
        <v>5873.5</v>
      </c>
      <c r="AU32" s="83">
        <v>5883.2</v>
      </c>
      <c r="AV32" s="83">
        <v>5821.4</v>
      </c>
      <c r="AW32" s="83">
        <v>5954.7494653590002</v>
      </c>
      <c r="AX32" s="84">
        <v>6229.4</v>
      </c>
      <c r="AY32" s="84">
        <v>6312</v>
      </c>
      <c r="AZ32" s="84">
        <v>6249.1</v>
      </c>
      <c r="BA32" s="83">
        <v>6325.6</v>
      </c>
      <c r="BB32" s="83">
        <v>6492.3</v>
      </c>
      <c r="BC32" s="1370">
        <v>6624</v>
      </c>
      <c r="BD32" s="84">
        <v>6661.3182367329991</v>
      </c>
      <c r="BE32" s="1370">
        <v>6697.6419302699996</v>
      </c>
      <c r="BF32" s="84">
        <v>6806.0065748669995</v>
      </c>
      <c r="BG32" s="84">
        <v>6758.2275398910006</v>
      </c>
      <c r="BH32" s="1370">
        <v>6850.0218731219993</v>
      </c>
      <c r="BI32" s="1370">
        <v>6743.0870331189999</v>
      </c>
      <c r="BJ32" s="1370">
        <v>6563.9</v>
      </c>
      <c r="BK32" s="1370">
        <v>6285.8005003870003</v>
      </c>
      <c r="BL32" s="1370">
        <v>6336.0255427069997</v>
      </c>
      <c r="BM32" s="1370">
        <v>6462.7988597460007</v>
      </c>
      <c r="BN32" s="1845">
        <v>6452.2265761300005</v>
      </c>
      <c r="BO32" s="1157"/>
      <c r="BP32" s="83"/>
      <c r="BQ32" s="83"/>
    </row>
    <row r="33" spans="3:67" ht="19.5" customHeight="1" thickTop="1">
      <c r="C33" s="206"/>
      <c r="H33" s="207" t="s">
        <v>695</v>
      </c>
      <c r="I33" s="90">
        <v>107.2</v>
      </c>
      <c r="J33" s="90">
        <v>71.3</v>
      </c>
      <c r="K33" s="83">
        <v>551</v>
      </c>
      <c r="L33" s="83">
        <v>1219.2</v>
      </c>
      <c r="M33" s="83">
        <v>1835.4</v>
      </c>
      <c r="N33" s="83">
        <v>2249.1</v>
      </c>
      <c r="O33" s="83">
        <v>2632.7</v>
      </c>
      <c r="P33" s="83">
        <v>2919.7000000000003</v>
      </c>
      <c r="Q33" s="83">
        <v>3039.5</v>
      </c>
      <c r="R33" s="83">
        <v>2974.3481695360001</v>
      </c>
      <c r="S33" s="83">
        <v>2952.7257225170001</v>
      </c>
      <c r="T33" s="83">
        <v>2869.7473332090003</v>
      </c>
      <c r="U33" s="83">
        <v>2819.1089493200002</v>
      </c>
      <c r="V33" s="83">
        <v>2787.3947702610003</v>
      </c>
      <c r="W33" s="83">
        <v>2783.1612661670001</v>
      </c>
      <c r="X33" s="83">
        <v>2788.8077756029998</v>
      </c>
      <c r="Y33" s="83">
        <v>2238.0497696269999</v>
      </c>
      <c r="Z33" s="83">
        <v>1780.162945734</v>
      </c>
      <c r="AA33" s="83">
        <v>1429.4727645370001</v>
      </c>
      <c r="AB33" s="83">
        <v>1195.5529355789999</v>
      </c>
      <c r="AC33" s="84">
        <v>1122.8635879819999</v>
      </c>
      <c r="AD33" s="83">
        <v>1149.6063892079999</v>
      </c>
      <c r="AE33" s="84">
        <v>1194.1502062559998</v>
      </c>
      <c r="AF33" s="84">
        <v>1290.641418403</v>
      </c>
      <c r="AG33" s="84">
        <v>1456.2894075089998</v>
      </c>
      <c r="AH33" s="84">
        <v>1626.1404709399999</v>
      </c>
      <c r="AI33" s="84">
        <v>1882.053937696</v>
      </c>
      <c r="AJ33" s="83">
        <v>2154.545115163</v>
      </c>
      <c r="AK33" s="83">
        <v>2416.9670345950003</v>
      </c>
      <c r="AL33" s="83">
        <v>2733.9</v>
      </c>
      <c r="AM33" s="83">
        <v>3013.5</v>
      </c>
      <c r="AN33" s="84">
        <v>3312.7</v>
      </c>
      <c r="AO33" s="83">
        <v>3477.6</v>
      </c>
      <c r="AP33" s="84">
        <v>3768.1</v>
      </c>
      <c r="AQ33" s="84">
        <v>4002.9</v>
      </c>
      <c r="AR33" s="84">
        <v>4151</v>
      </c>
      <c r="AS33" s="83">
        <v>4196</v>
      </c>
      <c r="AT33" s="83">
        <v>4315.3000000000011</v>
      </c>
      <c r="AU33" s="83">
        <v>4343.7000000000016</v>
      </c>
      <c r="AV33" s="83">
        <v>4462.3</v>
      </c>
      <c r="AW33" s="83">
        <v>4509.8748284530047</v>
      </c>
      <c r="AX33" s="84">
        <v>4594.3999999999996</v>
      </c>
      <c r="AY33" s="84">
        <v>4626.3999999999996</v>
      </c>
      <c r="AZ33" s="84">
        <f>AZ34-AZ30-AZ31-AZ32</f>
        <v>4492.3000000000011</v>
      </c>
      <c r="BA33" s="83">
        <v>4412.1000000000004</v>
      </c>
      <c r="BB33" s="83">
        <v>4252.5</v>
      </c>
      <c r="BC33" s="1370">
        <v>4242</v>
      </c>
      <c r="BD33" s="84">
        <v>4063.455254815</v>
      </c>
      <c r="BE33" s="1370">
        <v>4055.2</v>
      </c>
      <c r="BF33" s="84">
        <v>4144.8476911970001</v>
      </c>
      <c r="BG33" s="84">
        <v>4323.683091246</v>
      </c>
      <c r="BH33" s="1370">
        <v>4281.7642832259999</v>
      </c>
      <c r="BI33" s="1370">
        <v>4239.4962049899996</v>
      </c>
      <c r="BJ33" s="1370">
        <v>4362.3</v>
      </c>
      <c r="BK33" s="1370">
        <v>4495.663666212</v>
      </c>
      <c r="BL33" s="1370">
        <v>4688.6359265810006</v>
      </c>
      <c r="BM33" s="1370">
        <v>4881.3994674299993</v>
      </c>
      <c r="BN33" s="1845">
        <v>4991.4539919519993</v>
      </c>
      <c r="BO33" s="1157"/>
    </row>
    <row r="34" spans="3:67" ht="19.5" customHeight="1">
      <c r="C34" s="206"/>
      <c r="H34" s="324" t="s">
        <v>560</v>
      </c>
      <c r="I34" s="252">
        <v>11846</v>
      </c>
      <c r="J34" s="252">
        <v>11705.3</v>
      </c>
      <c r="K34" s="253">
        <v>12108.8</v>
      </c>
      <c r="L34" s="253">
        <v>13005.8</v>
      </c>
      <c r="M34" s="253">
        <v>12864.5</v>
      </c>
      <c r="N34" s="253">
        <v>13250.9</v>
      </c>
      <c r="O34" s="253">
        <v>13987.6</v>
      </c>
      <c r="P34" s="253">
        <v>14620</v>
      </c>
      <c r="Q34" s="253">
        <v>13901.800000000001</v>
      </c>
      <c r="R34" s="253">
        <v>13899.936595797</v>
      </c>
      <c r="S34" s="253">
        <v>14022.026180390001</v>
      </c>
      <c r="T34" s="253">
        <v>14469.054351138</v>
      </c>
      <c r="U34" s="253">
        <v>14292.452650461999</v>
      </c>
      <c r="V34" s="253">
        <v>14291.432273879</v>
      </c>
      <c r="W34" s="253">
        <v>14677.029465023001</v>
      </c>
      <c r="X34" s="253">
        <v>14902.350506823002</v>
      </c>
      <c r="Y34" s="253">
        <v>14251.641595874</v>
      </c>
      <c r="Z34" s="253">
        <v>14294.443957686</v>
      </c>
      <c r="AA34" s="253">
        <v>14422.312103745</v>
      </c>
      <c r="AB34" s="253">
        <v>14719.721099476001</v>
      </c>
      <c r="AC34" s="254">
        <v>15183.310517518999</v>
      </c>
      <c r="AD34" s="253">
        <v>15747.262130334</v>
      </c>
      <c r="AE34" s="254">
        <v>16299.654972779999</v>
      </c>
      <c r="AF34" s="254">
        <v>16483.185252062998</v>
      </c>
      <c r="AG34" s="254">
        <v>17111.509527137998</v>
      </c>
      <c r="AH34" s="254">
        <v>17699.884840825001</v>
      </c>
      <c r="AI34" s="254">
        <v>18238.499337115998</v>
      </c>
      <c r="AJ34" s="253">
        <v>19463.838139768002</v>
      </c>
      <c r="AK34" s="253">
        <v>19255.399567629996</v>
      </c>
      <c r="AL34" s="253">
        <v>19670.099999999999</v>
      </c>
      <c r="AM34" s="253">
        <v>20840.099999999999</v>
      </c>
      <c r="AN34" s="254">
        <v>21904.5</v>
      </c>
      <c r="AO34" s="253">
        <v>21221.599999999999</v>
      </c>
      <c r="AP34" s="254">
        <v>21437.599999999999</v>
      </c>
      <c r="AQ34" s="254">
        <v>22390.653751850994</v>
      </c>
      <c r="AR34" s="254">
        <v>22857.4</v>
      </c>
      <c r="AS34" s="253">
        <v>23389.9</v>
      </c>
      <c r="AT34" s="253">
        <v>23889.4</v>
      </c>
      <c r="AU34" s="253">
        <v>23907.200000000001</v>
      </c>
      <c r="AV34" s="253">
        <v>25177.1</v>
      </c>
      <c r="AW34" s="253">
        <v>24964.070921178005</v>
      </c>
      <c r="AX34" s="254">
        <v>25978.400000000001</v>
      </c>
      <c r="AY34" s="254">
        <v>26907</v>
      </c>
      <c r="AZ34" s="254">
        <v>27020.7</v>
      </c>
      <c r="BA34" s="253">
        <v>26231.7</v>
      </c>
      <c r="BB34" s="253">
        <v>26115.017116187999</v>
      </c>
      <c r="BC34" s="1371">
        <v>26360.799999999999</v>
      </c>
      <c r="BD34" s="254">
        <v>26319.502005805003</v>
      </c>
      <c r="BE34" s="1371">
        <v>26109.608514497999</v>
      </c>
      <c r="BF34" s="254">
        <v>26240.432532045001</v>
      </c>
      <c r="BG34" s="254">
        <v>27347.561428367997</v>
      </c>
      <c r="BH34" s="1371">
        <v>27636.266844747999</v>
      </c>
      <c r="BI34" s="1371">
        <v>27040.426284802998</v>
      </c>
      <c r="BJ34" s="1371">
        <v>26960.3</v>
      </c>
      <c r="BK34" s="1747">
        <v>27334.256629044998</v>
      </c>
      <c r="BL34" s="1371">
        <v>27729.050812711994</v>
      </c>
      <c r="BM34" s="1747">
        <v>27736.793483255999</v>
      </c>
      <c r="BN34" s="1846">
        <v>27978.983931706</v>
      </c>
      <c r="BO34" s="1157"/>
    </row>
    <row r="35" spans="3:67" ht="19.5" customHeight="1">
      <c r="H35" s="210"/>
      <c r="I35" s="136"/>
      <c r="J35" s="136"/>
      <c r="K35" s="136"/>
      <c r="L35" s="136"/>
      <c r="M35" s="136"/>
      <c r="N35" s="136"/>
      <c r="O35" s="136"/>
      <c r="P35" s="136"/>
      <c r="Q35" s="136"/>
      <c r="R35" s="136"/>
      <c r="S35" s="136"/>
      <c r="T35" s="136"/>
      <c r="U35" s="136"/>
      <c r="V35" s="136"/>
      <c r="W35" s="136"/>
      <c r="X35" s="136"/>
      <c r="Y35" s="136"/>
      <c r="Z35" s="136"/>
      <c r="AA35" s="136"/>
      <c r="AB35" s="136"/>
      <c r="AC35" s="136"/>
      <c r="AD35" s="136"/>
      <c r="AE35" s="136"/>
      <c r="AF35" s="136"/>
      <c r="AG35" s="136"/>
      <c r="AH35" s="136"/>
      <c r="AI35" s="137"/>
      <c r="AJ35" s="136"/>
      <c r="AK35" s="136"/>
      <c r="AX35" s="48"/>
      <c r="AY35" s="48"/>
      <c r="AZ35" s="48"/>
      <c r="BE35" s="1482"/>
      <c r="BL35" s="1482"/>
      <c r="BM35" s="1482"/>
    </row>
    <row r="36" spans="3:67" ht="19.5" customHeight="1">
      <c r="H36" s="1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4"/>
      <c r="AJ36" s="83"/>
      <c r="AK36" s="83"/>
      <c r="AX36" s="48"/>
      <c r="AY36" s="48"/>
      <c r="AZ36" s="48"/>
      <c r="BE36" s="1482"/>
      <c r="BM36" s="1482"/>
    </row>
    <row r="37" spans="3:67" ht="19.5" customHeight="1"/>
    <row r="38" spans="3:67" ht="19.5" customHeight="1"/>
    <row r="39" spans="3:67" ht="19.5" customHeight="1"/>
    <row r="40" spans="3:67" ht="19.5" customHeight="1"/>
  </sheetData>
  <mergeCells count="16">
    <mergeCell ref="D25:E25"/>
    <mergeCell ref="C27:E27"/>
    <mergeCell ref="C29:E29"/>
    <mergeCell ref="C31:E31"/>
    <mergeCell ref="C18:E18"/>
    <mergeCell ref="C20:E20"/>
    <mergeCell ref="D21:E21"/>
    <mergeCell ref="D22:E22"/>
    <mergeCell ref="D23:F23"/>
    <mergeCell ref="D24:E24"/>
    <mergeCell ref="C16:E16"/>
    <mergeCell ref="B4:E4"/>
    <mergeCell ref="C8:E8"/>
    <mergeCell ref="C10:E10"/>
    <mergeCell ref="C12:E12"/>
    <mergeCell ref="C14:E14"/>
  </mergeCells>
  <phoneticPr fontId="3" type="noConversion"/>
  <hyperlinks>
    <hyperlink ref="C12" location="G_IS!A1" display="KB Financial Group" xr:uid="{00000000-0004-0000-2700-000000000000}"/>
    <hyperlink ref="C14" location="B_IS!A1" display="KB Kookmin Bank" xr:uid="{00000000-0004-0000-2700-000001000000}"/>
    <hyperlink ref="C16" location="S_IS!A1" display="KB Securities" xr:uid="{00000000-0004-0000-2700-000002000000}"/>
    <hyperlink ref="C20" location="C_IS!A1" display="KB Kookmin Card" xr:uid="{00000000-0004-0000-2700-000003000000}"/>
    <hyperlink ref="D22:E22" location="C_BS!A1" display="Condensed Balance Sheet" xr:uid="{00000000-0004-0000-2700-000004000000}"/>
    <hyperlink ref="D21:E21" location="C_IS!A1" display="Condensed Income Statement" xr:uid="{00000000-0004-0000-2700-000005000000}"/>
    <hyperlink ref="C18" location="I_Key!A1" display="KB Insurance" xr:uid="{00000000-0004-0000-2700-000006000000}"/>
    <hyperlink ref="C18:E18" location="I_IS!A1" display="KB Insurance" xr:uid="{00000000-0004-0000-2700-000007000000}"/>
    <hyperlink ref="C10" location="Hightlights!A1" display="Highlights" xr:uid="{00000000-0004-0000-2700-000008000000}"/>
    <hyperlink ref="C10:E10" location="'Financial Highlights'!A1" display="Finanial Highlights" xr:uid="{00000000-0004-0000-2700-000009000000}"/>
    <hyperlink ref="D24:E24" location="C_AQ!A1" display="Asset Quality" xr:uid="{00000000-0004-0000-2700-00000A000000}"/>
    <hyperlink ref="D25:E25" location="C_Delinquency!A1" display="Delinquency" xr:uid="{00000000-0004-0000-2700-00000B000000}"/>
    <hyperlink ref="C29" location="Other_IS!A1" display="Other Subsidiaries" xr:uid="{00000000-0004-0000-2700-00000C000000}"/>
    <hyperlink ref="C31" location="Contacts!A1" display="Contacts" xr:uid="{00000000-0004-0000-2700-00000D000000}"/>
    <hyperlink ref="C27:E27" location="L_IS!A1" display="KB Life Insurance" xr:uid="{00000000-0004-0000-2700-00000E000000}"/>
    <hyperlink ref="C8:E8" location="Disclaimer!A1" display="Disclaimer" xr:uid="{00000000-0004-0000-2700-00000F000000}"/>
  </hyperlinks>
  <pageMargins left="0.39370078740157483" right="0.39370078740157483" top="0.47244094488188981" bottom="0.47244094488188981" header="0.31496062992125984" footer="0.31496062992125984"/>
  <pageSetup paperSize="9" scale="57" fitToHeight="0" orientation="landscape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B1:BU74"/>
  <sheetViews>
    <sheetView showGridLines="0" view="pageBreakPreview" zoomScale="70" zoomScaleNormal="70" zoomScaleSheetLayoutView="70" workbookViewId="0">
      <selection activeCell="Q21" sqref="Q21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34" width="13.75" style="38" hidden="1" customWidth="1"/>
    <col min="35" max="35" width="13.75" style="48" hidden="1" customWidth="1"/>
    <col min="36" max="49" width="13.75" style="38" hidden="1" customWidth="1"/>
    <col min="50" max="52" width="13.75" style="48" hidden="1" customWidth="1"/>
    <col min="53" max="56" width="17.375" style="38" hidden="1" customWidth="1"/>
    <col min="57" max="57" width="15.125" style="38" hidden="1" customWidth="1"/>
    <col min="58" max="62" width="15.125" style="38" customWidth="1"/>
    <col min="63" max="63" width="15.125" style="1728" customWidth="1"/>
    <col min="64" max="64" width="15.125" style="38" customWidth="1"/>
    <col min="65" max="65" width="15.125" style="1776" customWidth="1"/>
    <col min="66" max="66" width="15.125" style="38" customWidth="1"/>
    <col min="67" max="69" width="10.75" style="1164"/>
    <col min="70" max="16384" width="10.75" style="38"/>
  </cols>
  <sheetData>
    <row r="1" spans="2:70" ht="5.25" customHeight="1"/>
    <row r="2" spans="2:70" ht="28.5" customHeight="1">
      <c r="H2" s="39"/>
      <c r="Y2" s="1165"/>
      <c r="Z2" s="1165"/>
      <c r="AA2" s="1165"/>
      <c r="AB2" s="1165"/>
      <c r="AC2" s="1165"/>
      <c r="AD2" s="1165"/>
      <c r="AE2" s="1165"/>
      <c r="AF2" s="1165"/>
      <c r="AG2" s="1165"/>
      <c r="AH2" s="1165"/>
      <c r="AI2" s="1166"/>
      <c r="AJ2" s="1165"/>
      <c r="AK2" s="1165"/>
    </row>
    <row r="3" spans="2:70" ht="3" customHeight="1">
      <c r="H3" s="40"/>
    </row>
    <row r="4" spans="2:70" ht="30" customHeight="1">
      <c r="B4" s="1879" t="s">
        <v>17</v>
      </c>
      <c r="C4" s="1879"/>
      <c r="D4" s="1879"/>
      <c r="E4" s="1879"/>
      <c r="F4" s="183"/>
      <c r="G4" s="42"/>
      <c r="H4" s="64" t="s">
        <v>22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</row>
    <row r="5" spans="2:70" ht="18" customHeight="1">
      <c r="B5" s="44"/>
      <c r="C5" s="44"/>
      <c r="D5" s="44"/>
      <c r="E5" s="44"/>
      <c r="F5" s="44"/>
      <c r="AI5" s="38"/>
      <c r="AV5" s="69"/>
      <c r="AW5" s="69"/>
      <c r="AX5" s="69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</row>
    <row r="6" spans="2:70" ht="3" customHeight="1" thickBot="1">
      <c r="H6" s="40"/>
    </row>
    <row r="7" spans="2:70" ht="12" customHeight="1" thickTop="1">
      <c r="B7" s="185"/>
      <c r="C7" s="67"/>
      <c r="D7" s="67"/>
      <c r="E7" s="68"/>
      <c r="AI7" s="38"/>
      <c r="AX7" s="38"/>
      <c r="AY7" s="38"/>
      <c r="AZ7" s="38"/>
    </row>
    <row r="8" spans="2:70" ht="19.5" customHeight="1">
      <c r="B8" s="74"/>
      <c r="C8" s="1875" t="s">
        <v>2</v>
      </c>
      <c r="D8" s="1875"/>
      <c r="E8" s="1876"/>
      <c r="F8" s="1512"/>
      <c r="H8" s="264" t="s">
        <v>22</v>
      </c>
      <c r="BO8" s="528"/>
    </row>
    <row r="9" spans="2:70" ht="19.5" customHeight="1" thickBot="1">
      <c r="B9" s="71"/>
      <c r="C9" s="75"/>
      <c r="D9" s="75"/>
      <c r="E9" s="76"/>
      <c r="F9" s="75"/>
      <c r="H9" s="77" t="s">
        <v>39</v>
      </c>
      <c r="I9" s="78" t="s">
        <v>152</v>
      </c>
      <c r="J9" s="78" t="s">
        <v>153</v>
      </c>
      <c r="K9" s="78" t="s">
        <v>154</v>
      </c>
      <c r="L9" s="78" t="s">
        <v>155</v>
      </c>
      <c r="M9" s="78" t="s">
        <v>156</v>
      </c>
      <c r="N9" s="78" t="s">
        <v>157</v>
      </c>
      <c r="O9" s="78" t="s">
        <v>158</v>
      </c>
      <c r="P9" s="78" t="s">
        <v>159</v>
      </c>
      <c r="Q9" s="78" t="s">
        <v>160</v>
      </c>
      <c r="R9" s="78" t="s">
        <v>161</v>
      </c>
      <c r="S9" s="78" t="s">
        <v>162</v>
      </c>
      <c r="T9" s="78" t="s">
        <v>163</v>
      </c>
      <c r="U9" s="78" t="s">
        <v>164</v>
      </c>
      <c r="V9" s="78" t="s">
        <v>165</v>
      </c>
      <c r="W9" s="78" t="s">
        <v>166</v>
      </c>
      <c r="X9" s="78" t="s">
        <v>167</v>
      </c>
      <c r="Y9" s="78" t="s">
        <v>168</v>
      </c>
      <c r="Z9" s="78" t="s">
        <v>169</v>
      </c>
      <c r="AA9" s="78" t="s">
        <v>170</v>
      </c>
      <c r="AB9" s="78" t="s">
        <v>338</v>
      </c>
      <c r="AC9" s="78" t="s">
        <v>339</v>
      </c>
      <c r="AD9" s="78" t="s">
        <v>173</v>
      </c>
      <c r="AE9" s="78" t="s">
        <v>174</v>
      </c>
      <c r="AF9" s="78" t="s">
        <v>175</v>
      </c>
      <c r="AG9" s="78" t="s">
        <v>176</v>
      </c>
      <c r="AH9" s="78" t="s">
        <v>177</v>
      </c>
      <c r="AI9" s="78" t="s">
        <v>178</v>
      </c>
      <c r="AJ9" s="78" t="s">
        <v>179</v>
      </c>
      <c r="AK9" s="78" t="s">
        <v>180</v>
      </c>
      <c r="AL9" s="78" t="s">
        <v>181</v>
      </c>
      <c r="AM9" s="78" t="s">
        <v>182</v>
      </c>
      <c r="AN9" s="78" t="s">
        <v>341</v>
      </c>
      <c r="AO9" s="78" t="s">
        <v>342</v>
      </c>
      <c r="AP9" s="78" t="s">
        <v>185</v>
      </c>
      <c r="AQ9" s="78" t="s">
        <v>186</v>
      </c>
      <c r="AR9" s="81" t="s">
        <v>187</v>
      </c>
      <c r="AS9" s="81" t="s">
        <v>345</v>
      </c>
      <c r="AT9" s="81" t="s">
        <v>346</v>
      </c>
      <c r="AU9" s="81" t="s">
        <v>347</v>
      </c>
      <c r="AV9" s="81" t="s">
        <v>348</v>
      </c>
      <c r="AW9" s="81" t="s">
        <v>192</v>
      </c>
      <c r="AX9" s="81" t="s">
        <v>193</v>
      </c>
      <c r="AY9" s="81" t="s">
        <v>194</v>
      </c>
      <c r="AZ9" s="81" t="s">
        <v>195</v>
      </c>
      <c r="BA9" s="81" t="s">
        <v>196</v>
      </c>
      <c r="BB9" s="81" t="s">
        <v>197</v>
      </c>
      <c r="BC9" s="81" t="s">
        <v>784</v>
      </c>
      <c r="BD9" s="81" t="s">
        <v>794</v>
      </c>
      <c r="BE9" s="81" t="s">
        <v>798</v>
      </c>
      <c r="BF9" s="81" t="s">
        <v>809</v>
      </c>
      <c r="BG9" s="81" t="s">
        <v>817</v>
      </c>
      <c r="BH9" s="81" t="s">
        <v>816</v>
      </c>
      <c r="BI9" s="81" t="s">
        <v>823</v>
      </c>
      <c r="BJ9" s="81" t="s">
        <v>836</v>
      </c>
      <c r="BK9" s="81" t="s">
        <v>858</v>
      </c>
      <c r="BL9" s="81" t="s">
        <v>869</v>
      </c>
      <c r="BM9" s="1778" t="s">
        <v>859</v>
      </c>
      <c r="BN9" s="1778" t="s">
        <v>892</v>
      </c>
      <c r="BO9" s="1167"/>
      <c r="BP9" s="1168"/>
      <c r="BQ9" s="1168"/>
    </row>
    <row r="10" spans="2:70" ht="19.5" customHeight="1">
      <c r="B10" s="74"/>
      <c r="C10" s="1875" t="s">
        <v>36</v>
      </c>
      <c r="D10" s="1875"/>
      <c r="E10" s="1876"/>
      <c r="F10" s="1512"/>
      <c r="H10" s="414" t="s">
        <v>512</v>
      </c>
      <c r="I10" s="248">
        <v>11835.1</v>
      </c>
      <c r="J10" s="248">
        <v>11706</v>
      </c>
      <c r="K10" s="248">
        <v>12109.7</v>
      </c>
      <c r="L10" s="248">
        <v>13665.7</v>
      </c>
      <c r="M10" s="248">
        <v>13251.1</v>
      </c>
      <c r="N10" s="248">
        <v>13791.8</v>
      </c>
      <c r="O10" s="248">
        <v>14416</v>
      </c>
      <c r="P10" s="248">
        <v>14621.2</v>
      </c>
      <c r="Q10" s="248">
        <v>13903.2</v>
      </c>
      <c r="R10" s="248">
        <v>13901.2</v>
      </c>
      <c r="S10" s="248">
        <v>14023.2</v>
      </c>
      <c r="T10" s="248">
        <v>14470.2</v>
      </c>
      <c r="U10" s="248">
        <v>14293.6</v>
      </c>
      <c r="V10" s="248">
        <v>14292.6</v>
      </c>
      <c r="W10" s="248">
        <v>14678.4</v>
      </c>
      <c r="X10" s="248">
        <v>14903.9</v>
      </c>
      <c r="Y10" s="248">
        <v>14253.3</v>
      </c>
      <c r="Z10" s="248">
        <v>14296.2</v>
      </c>
      <c r="AA10" s="248">
        <v>14478.8</v>
      </c>
      <c r="AB10" s="248">
        <v>14781.9</v>
      </c>
      <c r="AC10" s="357">
        <v>15241.2</v>
      </c>
      <c r="AD10" s="248">
        <v>15806.5</v>
      </c>
      <c r="AE10" s="357">
        <v>16359.4</v>
      </c>
      <c r="AF10" s="357">
        <v>16534.8</v>
      </c>
      <c r="AG10" s="357">
        <v>17158.599999999999</v>
      </c>
      <c r="AH10" s="357">
        <v>17744.837483856001</v>
      </c>
      <c r="AI10" s="357">
        <v>18278.624838577001</v>
      </c>
      <c r="AJ10" s="248">
        <v>19499.560810342002</v>
      </c>
      <c r="AK10" s="248">
        <v>19286.826135985</v>
      </c>
      <c r="AL10" s="248">
        <v>19695.599999999999</v>
      </c>
      <c r="AM10" s="248">
        <v>20863.400000000001</v>
      </c>
      <c r="AN10" s="357">
        <v>21922.400000000001</v>
      </c>
      <c r="AO10" s="248">
        <v>21235.599999999999</v>
      </c>
      <c r="AP10" s="357">
        <v>21446.6</v>
      </c>
      <c r="AQ10" s="357">
        <v>22394.7</v>
      </c>
      <c r="AR10" s="357">
        <v>22861.3</v>
      </c>
      <c r="AS10" s="248">
        <v>23393.7</v>
      </c>
      <c r="AT10" s="248">
        <v>23893</v>
      </c>
      <c r="AU10" s="248">
        <v>23910.6</v>
      </c>
      <c r="AV10" s="248">
        <v>25180.7</v>
      </c>
      <c r="AW10" s="248">
        <v>25923.8</v>
      </c>
      <c r="AX10" s="357">
        <v>26845.480805133004</v>
      </c>
      <c r="AY10" s="357">
        <v>27923.475800337994</v>
      </c>
      <c r="AZ10" s="248">
        <v>27964.3</v>
      </c>
      <c r="BA10" s="248">
        <v>27173.4</v>
      </c>
      <c r="BB10" s="248">
        <v>27173.7</v>
      </c>
      <c r="BC10" s="1347">
        <v>27153.1</v>
      </c>
      <c r="BD10" s="357">
        <v>27131.180442660007</v>
      </c>
      <c r="BE10" s="1347">
        <v>26921.683706971002</v>
      </c>
      <c r="BF10" s="357">
        <v>27062.479644982999</v>
      </c>
      <c r="BG10" s="357">
        <v>28169.781660829998</v>
      </c>
      <c r="BH10" s="1347">
        <v>28496.260169116002</v>
      </c>
      <c r="BI10" s="1347">
        <v>27902.650273226995</v>
      </c>
      <c r="BJ10" s="1347">
        <v>27896.3</v>
      </c>
      <c r="BK10" s="1347">
        <v>28270.400000000001</v>
      </c>
      <c r="BL10" s="1347">
        <v>28662.6</v>
      </c>
      <c r="BM10" s="1347">
        <v>28669.588781994</v>
      </c>
      <c r="BN10" s="444">
        <v>28901.744555457</v>
      </c>
      <c r="BO10" s="1168"/>
      <c r="BP10" s="1168"/>
      <c r="BQ10" s="1168"/>
    </row>
    <row r="11" spans="2:70" ht="19.5" customHeight="1">
      <c r="B11" s="74"/>
      <c r="C11" s="1514"/>
      <c r="D11" s="75"/>
      <c r="E11" s="76"/>
      <c r="F11" s="75"/>
      <c r="H11" s="415" t="s">
        <v>350</v>
      </c>
      <c r="I11" s="90">
        <v>11498.3</v>
      </c>
      <c r="J11" s="90">
        <v>11390.2</v>
      </c>
      <c r="K11" s="90">
        <v>11756.9</v>
      </c>
      <c r="L11" s="90">
        <v>12749.4</v>
      </c>
      <c r="M11" s="90">
        <v>12307</v>
      </c>
      <c r="N11" s="90">
        <v>12760.9</v>
      </c>
      <c r="O11" s="90">
        <v>13323.5</v>
      </c>
      <c r="P11" s="90">
        <v>13524.7</v>
      </c>
      <c r="Q11" s="90">
        <v>12798.4</v>
      </c>
      <c r="R11" s="90">
        <v>12782</v>
      </c>
      <c r="S11" s="90">
        <v>12957.8</v>
      </c>
      <c r="T11" s="90">
        <v>13453.6</v>
      </c>
      <c r="U11" s="90">
        <v>13336.7</v>
      </c>
      <c r="V11" s="90">
        <v>13358.7</v>
      </c>
      <c r="W11" s="90">
        <v>13730.6</v>
      </c>
      <c r="X11" s="90">
        <v>13945.5</v>
      </c>
      <c r="Y11" s="90">
        <v>13316.9</v>
      </c>
      <c r="Z11" s="90">
        <v>13411.4</v>
      </c>
      <c r="AA11" s="90">
        <v>13586.5</v>
      </c>
      <c r="AB11" s="90">
        <v>13867.5</v>
      </c>
      <c r="AC11" s="91">
        <v>14332.3</v>
      </c>
      <c r="AD11" s="90">
        <v>14873.8</v>
      </c>
      <c r="AE11" s="91">
        <v>15405.3</v>
      </c>
      <c r="AF11" s="91">
        <v>15569.6</v>
      </c>
      <c r="AG11" s="91">
        <v>16194.9</v>
      </c>
      <c r="AH11" s="91">
        <v>16737.406903872001</v>
      </c>
      <c r="AI11" s="91">
        <v>17220.750233720999</v>
      </c>
      <c r="AJ11" s="90">
        <v>18430.721819006001</v>
      </c>
      <c r="AK11" s="90">
        <v>18218.266806629999</v>
      </c>
      <c r="AL11" s="90">
        <v>18595.3</v>
      </c>
      <c r="AM11" s="90">
        <v>19710.3</v>
      </c>
      <c r="AN11" s="91">
        <v>20747.7</v>
      </c>
      <c r="AO11" s="90">
        <v>20076.599999999999</v>
      </c>
      <c r="AP11" s="91">
        <v>20370.2</v>
      </c>
      <c r="AQ11" s="91">
        <v>21307.3</v>
      </c>
      <c r="AR11" s="91">
        <v>21778.400000000001</v>
      </c>
      <c r="AS11" s="90">
        <v>22313.200000000001</v>
      </c>
      <c r="AT11" s="90">
        <v>22776.2</v>
      </c>
      <c r="AU11" s="90">
        <v>22740.2</v>
      </c>
      <c r="AV11" s="90">
        <v>24018.400000000001</v>
      </c>
      <c r="AW11" s="90">
        <v>24589.665479220999</v>
      </c>
      <c r="AX11" s="91">
        <v>25604.380091699</v>
      </c>
      <c r="AY11" s="91">
        <v>26622.973161550995</v>
      </c>
      <c r="AZ11" s="90">
        <v>26530.179580143005</v>
      </c>
      <c r="BA11" s="90">
        <v>25632.7</v>
      </c>
      <c r="BB11" s="90">
        <v>25507.7</v>
      </c>
      <c r="BC11" s="1348">
        <v>25331.4</v>
      </c>
      <c r="BD11" s="91">
        <v>24857.405513965005</v>
      </c>
      <c r="BE11" s="1348">
        <v>24984.579410743001</v>
      </c>
      <c r="BF11" s="91">
        <v>25058.464635403001</v>
      </c>
      <c r="BG11" s="91">
        <v>26409.864075892998</v>
      </c>
      <c r="BH11" s="1348">
        <v>26393.567102600005</v>
      </c>
      <c r="BI11" s="1348">
        <v>26099.355364243995</v>
      </c>
      <c r="BJ11" s="1348">
        <v>26210.1</v>
      </c>
      <c r="BK11" s="1348">
        <v>26717.1</v>
      </c>
      <c r="BL11" s="1348">
        <v>27249.3</v>
      </c>
      <c r="BM11" s="1348">
        <v>27275.705471683999</v>
      </c>
      <c r="BN11" s="445">
        <v>27498.937111616899</v>
      </c>
      <c r="BO11" s="1168"/>
      <c r="BP11" s="1168"/>
      <c r="BQ11" s="1168"/>
    </row>
    <row r="12" spans="2:70" ht="19.5" customHeight="1">
      <c r="B12" s="74"/>
      <c r="C12" s="1875" t="s">
        <v>0</v>
      </c>
      <c r="D12" s="1875"/>
      <c r="E12" s="1876"/>
      <c r="F12" s="1512"/>
      <c r="H12" s="415" t="s">
        <v>351</v>
      </c>
      <c r="I12" s="90">
        <v>210.5</v>
      </c>
      <c r="J12" s="90">
        <v>198</v>
      </c>
      <c r="K12" s="90">
        <v>213.6</v>
      </c>
      <c r="L12" s="90">
        <v>768.9</v>
      </c>
      <c r="M12" s="90">
        <v>723.3</v>
      </c>
      <c r="N12" s="90">
        <v>792.1</v>
      </c>
      <c r="O12" s="90">
        <v>848.2</v>
      </c>
      <c r="P12" s="90">
        <v>868.3</v>
      </c>
      <c r="Q12" s="90">
        <v>860.1</v>
      </c>
      <c r="R12" s="90">
        <v>876.4</v>
      </c>
      <c r="S12" s="90">
        <v>848.9</v>
      </c>
      <c r="T12" s="90">
        <v>810.5</v>
      </c>
      <c r="U12" s="90">
        <v>752.7</v>
      </c>
      <c r="V12" s="90">
        <v>731.5</v>
      </c>
      <c r="W12" s="90">
        <v>746.3</v>
      </c>
      <c r="X12" s="90">
        <v>787.6</v>
      </c>
      <c r="Y12" s="90">
        <v>756.4</v>
      </c>
      <c r="Z12" s="90">
        <v>703.8</v>
      </c>
      <c r="AA12" s="90">
        <v>711.4</v>
      </c>
      <c r="AB12" s="90">
        <v>722.2</v>
      </c>
      <c r="AC12" s="91">
        <v>703.82203125000001</v>
      </c>
      <c r="AD12" s="90">
        <v>720.7</v>
      </c>
      <c r="AE12" s="91">
        <v>733.9</v>
      </c>
      <c r="AF12" s="91">
        <v>733.8</v>
      </c>
      <c r="AG12" s="91">
        <v>723.9</v>
      </c>
      <c r="AH12" s="91">
        <v>759.24106575300004</v>
      </c>
      <c r="AI12" s="91">
        <v>800.61443203900001</v>
      </c>
      <c r="AJ12" s="90">
        <v>799.48057674699999</v>
      </c>
      <c r="AK12" s="90">
        <v>787.22552240200014</v>
      </c>
      <c r="AL12" s="90">
        <v>812.4</v>
      </c>
      <c r="AM12" s="90">
        <v>842.1</v>
      </c>
      <c r="AN12" s="91">
        <v>875.1</v>
      </c>
      <c r="AO12" s="90">
        <v>838.2</v>
      </c>
      <c r="AP12" s="91">
        <v>759.6</v>
      </c>
      <c r="AQ12" s="91">
        <v>824.9</v>
      </c>
      <c r="AR12" s="91">
        <v>846.8</v>
      </c>
      <c r="AS12" s="90">
        <v>836.1</v>
      </c>
      <c r="AT12" s="90">
        <v>878.3</v>
      </c>
      <c r="AU12" s="90">
        <v>930.3</v>
      </c>
      <c r="AV12" s="90">
        <v>921.5</v>
      </c>
      <c r="AW12" s="90">
        <v>1107.2292953619999</v>
      </c>
      <c r="AX12" s="91">
        <v>1000.26980776</v>
      </c>
      <c r="AY12" s="91">
        <v>1054.843254351</v>
      </c>
      <c r="AZ12" s="90">
        <v>1167.0131083769995</v>
      </c>
      <c r="BA12" s="90">
        <v>1212.9000000000001</v>
      </c>
      <c r="BB12" s="90">
        <v>1372.6</v>
      </c>
      <c r="BC12" s="1348">
        <v>1512.4</v>
      </c>
      <c r="BD12" s="91">
        <v>1984.9300647730001</v>
      </c>
      <c r="BE12" s="1348">
        <v>1571.2786285990003</v>
      </c>
      <c r="BF12" s="91">
        <v>1696.5538020189999</v>
      </c>
      <c r="BG12" s="91">
        <v>1440.4001028919997</v>
      </c>
      <c r="BH12" s="1348">
        <v>1795.8844184929997</v>
      </c>
      <c r="BI12" s="1348">
        <v>1436.0440604709997</v>
      </c>
      <c r="BJ12" s="1348">
        <v>1352.7</v>
      </c>
      <c r="BK12" s="1348">
        <v>1240.7</v>
      </c>
      <c r="BL12" s="1348">
        <v>1145.2544874849998</v>
      </c>
      <c r="BM12" s="1348">
        <v>1107.690453769</v>
      </c>
      <c r="BN12" s="445">
        <v>1133.9077310929902</v>
      </c>
      <c r="BO12" s="1168"/>
      <c r="BP12" s="1168"/>
      <c r="BQ12" s="1168"/>
    </row>
    <row r="13" spans="2:70" ht="19.5" customHeight="1">
      <c r="B13" s="74"/>
      <c r="C13" s="1514"/>
      <c r="D13" s="75"/>
      <c r="E13" s="76"/>
      <c r="F13" s="75"/>
      <c r="H13" s="415" t="s">
        <v>352</v>
      </c>
      <c r="I13" s="90">
        <v>2.5</v>
      </c>
      <c r="J13" s="90">
        <v>3.2</v>
      </c>
      <c r="K13" s="90">
        <v>3.4</v>
      </c>
      <c r="L13" s="90">
        <v>2.2000000000000002</v>
      </c>
      <c r="M13" s="90">
        <v>1.8</v>
      </c>
      <c r="N13" s="90">
        <v>2.1</v>
      </c>
      <c r="O13" s="90">
        <v>1.9</v>
      </c>
      <c r="P13" s="90">
        <v>1.5</v>
      </c>
      <c r="Q13" s="90">
        <v>1.2</v>
      </c>
      <c r="R13" s="90">
        <v>1.1000000000000001</v>
      </c>
      <c r="S13" s="90">
        <v>1.7</v>
      </c>
      <c r="T13" s="90">
        <v>2.1</v>
      </c>
      <c r="U13" s="90">
        <v>1.8</v>
      </c>
      <c r="V13" s="90">
        <v>1.4</v>
      </c>
      <c r="W13" s="90">
        <v>1.1000000000000001</v>
      </c>
      <c r="X13" s="90">
        <v>0.8</v>
      </c>
      <c r="Y13" s="90">
        <v>0.7</v>
      </c>
      <c r="Z13" s="90">
        <v>0.7</v>
      </c>
      <c r="AA13" s="90">
        <v>2</v>
      </c>
      <c r="AB13" s="90">
        <v>3.4</v>
      </c>
      <c r="AC13" s="91">
        <v>3.0161023629999999</v>
      </c>
      <c r="AD13" s="90">
        <v>3.3</v>
      </c>
      <c r="AE13" s="91">
        <v>3.7</v>
      </c>
      <c r="AF13" s="91">
        <v>3</v>
      </c>
      <c r="AG13" s="91">
        <v>2.6</v>
      </c>
      <c r="AH13" s="91">
        <v>3.316677163</v>
      </c>
      <c r="AI13" s="91">
        <v>3.279806888</v>
      </c>
      <c r="AJ13" s="90">
        <v>3.22686596</v>
      </c>
      <c r="AK13" s="90">
        <v>2.984228613</v>
      </c>
      <c r="AL13" s="90">
        <v>3.3</v>
      </c>
      <c r="AM13" s="90">
        <v>0.6</v>
      </c>
      <c r="AN13" s="91">
        <v>3.6</v>
      </c>
      <c r="AO13" s="90">
        <v>3.1</v>
      </c>
      <c r="AP13" s="91">
        <v>4.0999999999999996</v>
      </c>
      <c r="AQ13" s="91">
        <v>4.4000000000000004</v>
      </c>
      <c r="AR13" s="91">
        <v>3.7</v>
      </c>
      <c r="AS13" s="90">
        <v>3.8</v>
      </c>
      <c r="AT13" s="90">
        <v>3.9</v>
      </c>
      <c r="AU13" s="90">
        <v>3.9</v>
      </c>
      <c r="AV13" s="90">
        <v>4</v>
      </c>
      <c r="AW13" s="90">
        <v>3.2872389809999998</v>
      </c>
      <c r="AX13" s="91">
        <v>4.123293468</v>
      </c>
      <c r="AY13" s="91">
        <v>5.240618479000001</v>
      </c>
      <c r="AZ13" s="90">
        <v>5.1112508769999989</v>
      </c>
      <c r="BA13" s="90">
        <v>4.4000000000000004</v>
      </c>
      <c r="BB13" s="90">
        <v>4.8</v>
      </c>
      <c r="BC13" s="1348">
        <v>4.8</v>
      </c>
      <c r="BD13" s="91">
        <v>4.1601229560000004</v>
      </c>
      <c r="BE13" s="1348">
        <v>3.481677033</v>
      </c>
      <c r="BF13" s="91">
        <v>4.9282407950000007</v>
      </c>
      <c r="BG13" s="91">
        <v>5.4791801199999997</v>
      </c>
      <c r="BH13" s="1348">
        <v>4.9011651220000001</v>
      </c>
      <c r="BI13" s="1348">
        <v>0.4802304</v>
      </c>
      <c r="BJ13" s="1348">
        <v>0.6</v>
      </c>
      <c r="BK13" s="1348">
        <v>0.2</v>
      </c>
      <c r="BL13" s="1348">
        <v>0.13923561300000001</v>
      </c>
      <c r="BM13" s="1348">
        <v>0.22262563700000002</v>
      </c>
      <c r="BN13" s="445">
        <v>0.82150449999999997</v>
      </c>
      <c r="BO13" s="1168"/>
      <c r="BP13" s="1169"/>
      <c r="BQ13" s="1168"/>
      <c r="BR13" s="464"/>
    </row>
    <row r="14" spans="2:70" ht="19.5" customHeight="1">
      <c r="B14" s="74"/>
      <c r="C14" s="1875" t="s">
        <v>6</v>
      </c>
      <c r="D14" s="1875"/>
      <c r="E14" s="1876"/>
      <c r="F14" s="1512"/>
      <c r="H14" s="415" t="s">
        <v>353</v>
      </c>
      <c r="I14" s="90">
        <v>73.599999999999994</v>
      </c>
      <c r="J14" s="90">
        <v>77.900000000000006</v>
      </c>
      <c r="K14" s="90">
        <v>85.6</v>
      </c>
      <c r="L14" s="90">
        <v>92.9</v>
      </c>
      <c r="M14" s="90">
        <v>185.1</v>
      </c>
      <c r="N14" s="90">
        <v>200.8</v>
      </c>
      <c r="O14" s="90">
        <v>201.3</v>
      </c>
      <c r="P14" s="90">
        <v>181.6</v>
      </c>
      <c r="Q14" s="90">
        <v>196</v>
      </c>
      <c r="R14" s="90">
        <v>191.2</v>
      </c>
      <c r="S14" s="90">
        <v>174.7</v>
      </c>
      <c r="T14" s="90">
        <v>164.8</v>
      </c>
      <c r="U14" s="90">
        <v>163.69999999999999</v>
      </c>
      <c r="V14" s="90">
        <v>163.19999999999999</v>
      </c>
      <c r="W14" s="90">
        <v>160.1</v>
      </c>
      <c r="X14" s="90">
        <v>133.69999999999999</v>
      </c>
      <c r="Y14" s="90">
        <v>145.80000000000001</v>
      </c>
      <c r="Z14" s="90">
        <v>143.80000000000001</v>
      </c>
      <c r="AA14" s="90">
        <v>144.80000000000001</v>
      </c>
      <c r="AB14" s="90">
        <v>154.6</v>
      </c>
      <c r="AC14" s="91">
        <v>158.30000000000001</v>
      </c>
      <c r="AD14" s="90">
        <v>171.8</v>
      </c>
      <c r="AE14" s="91">
        <v>175.8</v>
      </c>
      <c r="AF14" s="91">
        <v>187.4</v>
      </c>
      <c r="AG14" s="91">
        <v>197</v>
      </c>
      <c r="AH14" s="91">
        <v>199.59204252999999</v>
      </c>
      <c r="AI14" s="91">
        <v>204.54801567199999</v>
      </c>
      <c r="AJ14" s="90">
        <v>217.51812418399999</v>
      </c>
      <c r="AK14" s="90">
        <v>231.47750723600004</v>
      </c>
      <c r="AL14" s="90">
        <v>229.1</v>
      </c>
      <c r="AM14" s="90">
        <v>243.1</v>
      </c>
      <c r="AN14" s="91">
        <v>223</v>
      </c>
      <c r="AO14" s="90">
        <v>236.8</v>
      </c>
      <c r="AP14" s="91">
        <v>206</v>
      </c>
      <c r="AQ14" s="91">
        <v>182.5</v>
      </c>
      <c r="AR14" s="91">
        <v>162.1</v>
      </c>
      <c r="AS14" s="90">
        <v>174</v>
      </c>
      <c r="AT14" s="90">
        <v>169.4</v>
      </c>
      <c r="AU14" s="90">
        <v>170.7</v>
      </c>
      <c r="AV14" s="90">
        <v>174</v>
      </c>
      <c r="AW14" s="90">
        <v>166.50806620700004</v>
      </c>
      <c r="AX14" s="91">
        <v>176.13849761000003</v>
      </c>
      <c r="AY14" s="91">
        <v>183.48778215299998</v>
      </c>
      <c r="AZ14" s="90">
        <v>205.13202965799999</v>
      </c>
      <c r="BA14" s="90">
        <v>258.2</v>
      </c>
      <c r="BB14" s="90">
        <v>215.9</v>
      </c>
      <c r="BC14" s="1348">
        <v>226.4</v>
      </c>
      <c r="BD14" s="91">
        <v>195.68541402599999</v>
      </c>
      <c r="BE14" s="1348">
        <v>282.29351789999998</v>
      </c>
      <c r="BF14" s="91">
        <v>182.23222221199998</v>
      </c>
      <c r="BG14" s="91">
        <v>229.82507987100001</v>
      </c>
      <c r="BH14" s="1348">
        <v>198.59557314700001</v>
      </c>
      <c r="BI14" s="1348">
        <v>200.31631445900001</v>
      </c>
      <c r="BJ14" s="1348">
        <v>205.2</v>
      </c>
      <c r="BK14" s="1348">
        <v>206.1</v>
      </c>
      <c r="BL14" s="1348">
        <v>166.34273807399998</v>
      </c>
      <c r="BM14" s="1348">
        <v>175.335636365</v>
      </c>
      <c r="BN14" s="445">
        <v>172.52424823600001</v>
      </c>
      <c r="BO14" s="1168"/>
      <c r="BP14" s="1168"/>
      <c r="BQ14" s="1168"/>
    </row>
    <row r="15" spans="2:70" ht="19.5" customHeight="1">
      <c r="B15" s="74"/>
      <c r="C15" s="1514"/>
      <c r="D15" s="75"/>
      <c r="E15" s="76"/>
      <c r="F15" s="75"/>
      <c r="H15" s="415" t="s">
        <v>354</v>
      </c>
      <c r="I15" s="90">
        <v>50.2</v>
      </c>
      <c r="J15" s="90">
        <v>36.6</v>
      </c>
      <c r="K15" s="90">
        <v>50.2</v>
      </c>
      <c r="L15" s="90">
        <v>52.3</v>
      </c>
      <c r="M15" s="90">
        <v>33.9</v>
      </c>
      <c r="N15" s="90">
        <v>35.9</v>
      </c>
      <c r="O15" s="90">
        <v>41.1</v>
      </c>
      <c r="P15" s="90">
        <v>45.2</v>
      </c>
      <c r="Q15" s="90">
        <v>47.6</v>
      </c>
      <c r="R15" s="90">
        <v>50.5</v>
      </c>
      <c r="S15" s="90">
        <v>40.200000000000003</v>
      </c>
      <c r="T15" s="90">
        <v>39.299999999999997</v>
      </c>
      <c r="U15" s="90">
        <v>38.6</v>
      </c>
      <c r="V15" s="90">
        <v>37.799999999999997</v>
      </c>
      <c r="W15" s="90">
        <v>40.299999999999997</v>
      </c>
      <c r="X15" s="90">
        <v>36.200000000000003</v>
      </c>
      <c r="Y15" s="90">
        <v>33.5</v>
      </c>
      <c r="Z15" s="90">
        <v>36.5</v>
      </c>
      <c r="AA15" s="90">
        <v>34.1</v>
      </c>
      <c r="AB15" s="90">
        <v>34.200000000000003</v>
      </c>
      <c r="AC15" s="91">
        <v>43.8</v>
      </c>
      <c r="AD15" s="90">
        <v>37</v>
      </c>
      <c r="AE15" s="91">
        <v>40.700000000000003</v>
      </c>
      <c r="AF15" s="91">
        <v>41</v>
      </c>
      <c r="AG15" s="91">
        <v>40.200000000000003</v>
      </c>
      <c r="AH15" s="91">
        <v>45.280794538000002</v>
      </c>
      <c r="AI15" s="91">
        <v>49.432350257000003</v>
      </c>
      <c r="AJ15" s="90">
        <v>48.613424445</v>
      </c>
      <c r="AK15" s="90">
        <v>46.872071104000007</v>
      </c>
      <c r="AL15" s="90">
        <v>55.5</v>
      </c>
      <c r="AM15" s="90">
        <v>67.3</v>
      </c>
      <c r="AN15" s="91">
        <v>73</v>
      </c>
      <c r="AO15" s="90">
        <v>80.900000000000006</v>
      </c>
      <c r="AP15" s="91">
        <v>106.7</v>
      </c>
      <c r="AQ15" s="91">
        <v>75.599999999999994</v>
      </c>
      <c r="AR15" s="91">
        <v>70.3</v>
      </c>
      <c r="AS15" s="90">
        <v>66.5</v>
      </c>
      <c r="AT15" s="90">
        <v>65.3</v>
      </c>
      <c r="AU15" s="90">
        <v>65.400000000000006</v>
      </c>
      <c r="AV15" s="90">
        <v>62.7</v>
      </c>
      <c r="AW15" s="90">
        <v>57.133874413000008</v>
      </c>
      <c r="AX15" s="91">
        <v>60.569114596000006</v>
      </c>
      <c r="AY15" s="91">
        <v>56.930983803999993</v>
      </c>
      <c r="AZ15" s="90">
        <v>56.846191239999989</v>
      </c>
      <c r="BA15" s="90">
        <v>65.2</v>
      </c>
      <c r="BB15" s="90">
        <v>72.7</v>
      </c>
      <c r="BC15" s="1348">
        <v>78.099999999999994</v>
      </c>
      <c r="BD15" s="91">
        <v>88.999326940000003</v>
      </c>
      <c r="BE15" s="1348">
        <v>80.050472696000014</v>
      </c>
      <c r="BF15" s="91">
        <v>120.300744554</v>
      </c>
      <c r="BG15" s="91">
        <v>84.213222053999985</v>
      </c>
      <c r="BH15" s="1348">
        <v>103.311909754</v>
      </c>
      <c r="BI15" s="1348">
        <v>166.45430365300001</v>
      </c>
      <c r="BJ15" s="1348">
        <v>127.7</v>
      </c>
      <c r="BK15" s="1348">
        <v>106.3</v>
      </c>
      <c r="BL15" s="1348">
        <v>101.58920399500001</v>
      </c>
      <c r="BM15" s="1348">
        <v>110.63459453900001</v>
      </c>
      <c r="BN15" s="445">
        <v>95.553960011000001</v>
      </c>
      <c r="BO15" s="1168"/>
      <c r="BP15" s="1168"/>
      <c r="BQ15" s="1168"/>
    </row>
    <row r="16" spans="2:70" ht="19.5" customHeight="1">
      <c r="B16" s="74"/>
      <c r="C16" s="1875" t="s">
        <v>7</v>
      </c>
      <c r="D16" s="1875"/>
      <c r="E16" s="1876"/>
      <c r="F16" s="1512"/>
      <c r="H16" s="416" t="s">
        <v>355</v>
      </c>
      <c r="I16" s="90">
        <v>126.4</v>
      </c>
      <c r="J16" s="90">
        <v>117.8</v>
      </c>
      <c r="K16" s="90">
        <v>139.19999999999999</v>
      </c>
      <c r="L16" s="90">
        <v>147.4</v>
      </c>
      <c r="M16" s="90">
        <v>220.8</v>
      </c>
      <c r="N16" s="90">
        <v>238.8</v>
      </c>
      <c r="O16" s="90">
        <v>244.3</v>
      </c>
      <c r="P16" s="90">
        <v>228.3</v>
      </c>
      <c r="Q16" s="90">
        <v>244.8</v>
      </c>
      <c r="R16" s="90">
        <v>242.8</v>
      </c>
      <c r="S16" s="90">
        <v>216.6</v>
      </c>
      <c r="T16" s="90">
        <v>206.1</v>
      </c>
      <c r="U16" s="90">
        <v>204.2</v>
      </c>
      <c r="V16" s="90">
        <v>202.4</v>
      </c>
      <c r="W16" s="90">
        <v>201.5</v>
      </c>
      <c r="X16" s="90">
        <v>170.7</v>
      </c>
      <c r="Y16" s="90">
        <v>180</v>
      </c>
      <c r="Z16" s="90">
        <v>181</v>
      </c>
      <c r="AA16" s="90">
        <v>180.9</v>
      </c>
      <c r="AB16" s="90">
        <v>192.2</v>
      </c>
      <c r="AC16" s="91">
        <v>205.1</v>
      </c>
      <c r="AD16" s="90">
        <v>212.1</v>
      </c>
      <c r="AE16" s="91">
        <v>220.2</v>
      </c>
      <c r="AF16" s="91">
        <v>231.4</v>
      </c>
      <c r="AG16" s="91">
        <v>239.8</v>
      </c>
      <c r="AH16" s="91">
        <v>248.189514231</v>
      </c>
      <c r="AI16" s="91">
        <v>257.26017281700001</v>
      </c>
      <c r="AJ16" s="90">
        <v>269.35841458900001</v>
      </c>
      <c r="AK16" s="90">
        <v>281.33380695300002</v>
      </c>
      <c r="AL16" s="90">
        <v>287.89999999999998</v>
      </c>
      <c r="AM16" s="90">
        <v>311</v>
      </c>
      <c r="AN16" s="91">
        <v>299.60000000000002</v>
      </c>
      <c r="AO16" s="90">
        <v>320.8</v>
      </c>
      <c r="AP16" s="91">
        <v>316.8</v>
      </c>
      <c r="AQ16" s="91">
        <v>262.60000000000002</v>
      </c>
      <c r="AR16" s="91">
        <v>236.1</v>
      </c>
      <c r="AS16" s="90">
        <v>244.4</v>
      </c>
      <c r="AT16" s="90">
        <v>238.6</v>
      </c>
      <c r="AU16" s="90">
        <v>240</v>
      </c>
      <c r="AV16" s="90">
        <v>240.7</v>
      </c>
      <c r="AW16" s="90">
        <v>226.9</v>
      </c>
      <c r="AX16" s="91">
        <v>240.8</v>
      </c>
      <c r="AY16" s="91">
        <v>245.7</v>
      </c>
      <c r="AZ16" s="90">
        <v>267.10000000000002</v>
      </c>
      <c r="BA16" s="90">
        <v>327.8</v>
      </c>
      <c r="BB16" s="90">
        <v>293.39999999999998</v>
      </c>
      <c r="BC16" s="1348">
        <v>309.3</v>
      </c>
      <c r="BD16" s="91">
        <v>288.844863922</v>
      </c>
      <c r="BE16" s="1348">
        <v>365.8</v>
      </c>
      <c r="BF16" s="91">
        <v>307.46120756099998</v>
      </c>
      <c r="BG16" s="91">
        <v>319.5</v>
      </c>
      <c r="BH16" s="1348">
        <v>306.8</v>
      </c>
      <c r="BI16" s="1348">
        <v>367.25084851200006</v>
      </c>
      <c r="BJ16" s="1348">
        <v>333.5</v>
      </c>
      <c r="BK16" s="1348">
        <v>312.60000000000002</v>
      </c>
      <c r="BL16" s="1348">
        <v>268.10000000000002</v>
      </c>
      <c r="BM16" s="1348">
        <v>286.2</v>
      </c>
      <c r="BN16" s="445">
        <v>268.899712746999</v>
      </c>
      <c r="BO16" s="1168"/>
      <c r="BP16" s="464"/>
    </row>
    <row r="17" spans="2:73" ht="19.5" customHeight="1">
      <c r="B17" s="74"/>
      <c r="C17" s="1514"/>
      <c r="D17" s="75"/>
      <c r="E17" s="76"/>
      <c r="F17" s="75"/>
      <c r="H17" s="417" t="s">
        <v>356</v>
      </c>
      <c r="I17" s="308">
        <v>1.0699999999999999E-2</v>
      </c>
      <c r="J17" s="308">
        <v>1.01E-2</v>
      </c>
      <c r="K17" s="308">
        <v>1.15E-2</v>
      </c>
      <c r="L17" s="308">
        <v>1.0800000000000001E-2</v>
      </c>
      <c r="M17" s="308">
        <v>1.67E-2</v>
      </c>
      <c r="N17" s="308">
        <v>1.7299999999999999E-2</v>
      </c>
      <c r="O17" s="308">
        <v>1.6899999999999998E-2</v>
      </c>
      <c r="P17" s="308">
        <v>1.5599999999999999E-2</v>
      </c>
      <c r="Q17" s="308">
        <v>1.7600000000000001E-2</v>
      </c>
      <c r="R17" s="308">
        <v>1.7500000000000002E-2</v>
      </c>
      <c r="S17" s="308">
        <v>1.54E-2</v>
      </c>
      <c r="T17" s="308">
        <v>1.4200000000000001E-2</v>
      </c>
      <c r="U17" s="308">
        <v>1.43E-2</v>
      </c>
      <c r="V17" s="308">
        <v>1.4200000000000001E-2</v>
      </c>
      <c r="W17" s="308">
        <v>1.37E-2</v>
      </c>
      <c r="X17" s="308">
        <v>1.15E-2</v>
      </c>
      <c r="Y17" s="308">
        <v>1.26E-2</v>
      </c>
      <c r="Z17" s="308">
        <v>1.2699999999999999E-2</v>
      </c>
      <c r="AA17" s="308">
        <v>1.2500000000000001E-2</v>
      </c>
      <c r="AB17" s="308">
        <v>1.2999999999999999E-2</v>
      </c>
      <c r="AC17" s="367">
        <v>1.35E-2</v>
      </c>
      <c r="AD17" s="308">
        <v>1.34E-2</v>
      </c>
      <c r="AE17" s="367">
        <v>1.35E-2</v>
      </c>
      <c r="AF17" s="367">
        <v>1.4E-2</v>
      </c>
      <c r="AG17" s="367">
        <v>1.4E-2</v>
      </c>
      <c r="AH17" s="367">
        <v>1.398657578333976E-2</v>
      </c>
      <c r="AI17" s="367">
        <v>1.407437239337901E-2</v>
      </c>
      <c r="AJ17" s="308">
        <v>1.3813563146824318E-2</v>
      </c>
      <c r="AK17" s="308">
        <v>1.4586837926023125E-2</v>
      </c>
      <c r="AL17" s="308">
        <v>1.4619090487597772E-2</v>
      </c>
      <c r="AM17" s="308">
        <v>1.49E-2</v>
      </c>
      <c r="AN17" s="367">
        <v>1.37E-2</v>
      </c>
      <c r="AO17" s="308">
        <v>1.5100000000000001E-2</v>
      </c>
      <c r="AP17" s="367">
        <v>1.4800000000000001E-2</v>
      </c>
      <c r="AQ17" s="367">
        <v>1.17E-2</v>
      </c>
      <c r="AR17" s="367">
        <v>1.03E-2</v>
      </c>
      <c r="AS17" s="308">
        <v>1.04E-2</v>
      </c>
      <c r="AT17" s="308">
        <v>0.01</v>
      </c>
      <c r="AU17" s="308">
        <v>0.01</v>
      </c>
      <c r="AV17" s="308">
        <v>9.5999999999999992E-3</v>
      </c>
      <c r="AW17" s="308">
        <v>8.8000000000000005E-3</v>
      </c>
      <c r="AX17" s="367">
        <v>8.9999999999999993E-3</v>
      </c>
      <c r="AY17" s="367">
        <v>8.8000000000000005E-3</v>
      </c>
      <c r="AZ17" s="308">
        <v>9.5999999999999992E-3</v>
      </c>
      <c r="BA17" s="308">
        <v>1.21E-2</v>
      </c>
      <c r="BB17" s="308">
        <v>1.0800000000000001E-2</v>
      </c>
      <c r="BC17" s="1337">
        <v>1.14E-2</v>
      </c>
      <c r="BD17" s="367">
        <v>1.0646232829141176E-2</v>
      </c>
      <c r="BE17" s="1337">
        <v>1.3588513690704808E-2</v>
      </c>
      <c r="BF17" s="367">
        <v>1.1361161711506319E-2</v>
      </c>
      <c r="BG17" s="367">
        <v>1.134256153959788E-2</v>
      </c>
      <c r="BH17" s="1337">
        <v>1.0780916633210104E-2</v>
      </c>
      <c r="BI17" s="1337">
        <v>1.3161862579927852E-2</v>
      </c>
      <c r="BJ17" s="1337">
        <v>1.2E-2</v>
      </c>
      <c r="BK17" s="1337">
        <v>1.11E-2</v>
      </c>
      <c r="BL17" s="1337">
        <v>9.3518476358099706E-3</v>
      </c>
      <c r="BM17" s="1337">
        <v>9.9846593462825425E-3</v>
      </c>
      <c r="BN17" s="370">
        <v>9.2999999999999992E-3</v>
      </c>
      <c r="BO17" s="1168"/>
      <c r="BP17" s="1168"/>
      <c r="BQ17" s="1168"/>
    </row>
    <row r="18" spans="2:73" ht="19.5" customHeight="1">
      <c r="B18" s="74"/>
      <c r="C18" s="1875" t="s">
        <v>31</v>
      </c>
      <c r="D18" s="1875"/>
      <c r="E18" s="1876"/>
      <c r="F18" s="1512"/>
      <c r="H18" s="1170" t="s">
        <v>696</v>
      </c>
      <c r="I18" s="90">
        <v>336.9</v>
      </c>
      <c r="J18" s="90">
        <v>314.5</v>
      </c>
      <c r="K18" s="90">
        <v>322.8</v>
      </c>
      <c r="L18" s="90">
        <v>336.2</v>
      </c>
      <c r="M18" s="90">
        <v>401.1</v>
      </c>
      <c r="N18" s="90">
        <v>404.7</v>
      </c>
      <c r="O18" s="90">
        <v>405.4</v>
      </c>
      <c r="P18" s="90">
        <v>415</v>
      </c>
      <c r="Q18" s="90">
        <v>417.1</v>
      </c>
      <c r="R18" s="90">
        <v>412.4</v>
      </c>
      <c r="S18" s="90">
        <v>402.2</v>
      </c>
      <c r="T18" s="90">
        <v>397.4</v>
      </c>
      <c r="U18" s="90">
        <v>394</v>
      </c>
      <c r="V18" s="90">
        <v>416.8</v>
      </c>
      <c r="W18" s="90">
        <v>419.7</v>
      </c>
      <c r="X18" s="90">
        <v>412.2</v>
      </c>
      <c r="Y18" s="90">
        <v>413.7</v>
      </c>
      <c r="Z18" s="90">
        <v>421.9</v>
      </c>
      <c r="AA18" s="90">
        <v>417.3</v>
      </c>
      <c r="AB18" s="90">
        <v>430.3</v>
      </c>
      <c r="AC18" s="91">
        <v>453.5</v>
      </c>
      <c r="AD18" s="90">
        <v>463</v>
      </c>
      <c r="AE18" s="91">
        <v>460.3</v>
      </c>
      <c r="AF18" s="91">
        <v>472.6</v>
      </c>
      <c r="AG18" s="91">
        <v>702.2</v>
      </c>
      <c r="AH18" s="91">
        <v>719.27328024600001</v>
      </c>
      <c r="AI18" s="91">
        <v>729.73645413500003</v>
      </c>
      <c r="AJ18" s="90">
        <v>749.07842080099999</v>
      </c>
      <c r="AK18" s="90">
        <v>755.69677764300002</v>
      </c>
      <c r="AL18" s="90">
        <v>755.7</v>
      </c>
      <c r="AM18" s="90">
        <v>767.2</v>
      </c>
      <c r="AN18" s="91">
        <v>789.3</v>
      </c>
      <c r="AO18" s="90">
        <v>800.7</v>
      </c>
      <c r="AP18" s="91">
        <v>791.4</v>
      </c>
      <c r="AQ18" s="91">
        <v>756.1</v>
      </c>
      <c r="AR18" s="91">
        <v>755.6</v>
      </c>
      <c r="AS18" s="90">
        <v>738.4</v>
      </c>
      <c r="AT18" s="90">
        <v>748.6</v>
      </c>
      <c r="AU18" s="90">
        <v>761.1</v>
      </c>
      <c r="AV18" s="90">
        <v>838.1</v>
      </c>
      <c r="AW18" s="90">
        <v>849.3</v>
      </c>
      <c r="AX18" s="91">
        <v>877.13828058199999</v>
      </c>
      <c r="AY18" s="91">
        <v>851.2</v>
      </c>
      <c r="AZ18" s="90">
        <v>896.3</v>
      </c>
      <c r="BA18" s="90">
        <v>953.3</v>
      </c>
      <c r="BB18" s="90">
        <v>973.2</v>
      </c>
      <c r="BC18" s="1348">
        <v>1017.4</v>
      </c>
      <c r="BD18" s="91">
        <v>1003.594142786</v>
      </c>
      <c r="BE18" s="1348">
        <v>1048.2868645880001</v>
      </c>
      <c r="BF18" s="91">
        <v>1072.234265388</v>
      </c>
      <c r="BG18" s="91">
        <v>977.983373347</v>
      </c>
      <c r="BH18" s="1348">
        <v>953.95337637299997</v>
      </c>
      <c r="BI18" s="1348">
        <v>979.75763404700001</v>
      </c>
      <c r="BJ18" s="1348">
        <v>904.6</v>
      </c>
      <c r="BK18" s="1348">
        <v>826.3</v>
      </c>
      <c r="BL18" s="1332">
        <v>784.20865076999996</v>
      </c>
      <c r="BM18" s="1332">
        <v>816.39789233900001</v>
      </c>
      <c r="BN18" s="320">
        <v>808.24703817600005</v>
      </c>
      <c r="BO18" s="1168"/>
      <c r="BP18" s="1171"/>
      <c r="BQ18" s="1171"/>
    </row>
    <row r="19" spans="2:73" ht="19.5" customHeight="1">
      <c r="B19" s="74"/>
      <c r="C19" s="1514"/>
      <c r="D19" s="75"/>
      <c r="E19" s="76"/>
      <c r="F19" s="75"/>
      <c r="H19" s="418" t="s">
        <v>358</v>
      </c>
      <c r="I19" s="90">
        <v>80.7</v>
      </c>
      <c r="J19" s="90">
        <v>82.9</v>
      </c>
      <c r="K19" s="90">
        <v>103</v>
      </c>
      <c r="L19" s="90">
        <v>339.2</v>
      </c>
      <c r="M19" s="90">
        <v>308.5</v>
      </c>
      <c r="N19" s="90">
        <v>342.4</v>
      </c>
      <c r="O19" s="90">
        <v>367.2</v>
      </c>
      <c r="P19" s="90">
        <v>352.4</v>
      </c>
      <c r="Q19" s="90">
        <v>346.8</v>
      </c>
      <c r="R19" s="90">
        <v>360.2</v>
      </c>
      <c r="S19" s="90">
        <v>346.6</v>
      </c>
      <c r="T19" s="90">
        <v>336.3</v>
      </c>
      <c r="U19" s="90">
        <v>321.10000000000002</v>
      </c>
      <c r="V19" s="90">
        <v>296.89999999999998</v>
      </c>
      <c r="W19" s="90">
        <v>308.39999999999998</v>
      </c>
      <c r="X19" s="90">
        <v>296.5</v>
      </c>
      <c r="Y19" s="90">
        <v>282.7</v>
      </c>
      <c r="Z19" s="90">
        <v>276.3</v>
      </c>
      <c r="AA19" s="90">
        <v>295.39999999999998</v>
      </c>
      <c r="AB19" s="90">
        <v>300.7</v>
      </c>
      <c r="AC19" s="91">
        <v>297.39999999999998</v>
      </c>
      <c r="AD19" s="90">
        <v>361.3</v>
      </c>
      <c r="AE19" s="91">
        <v>389.6</v>
      </c>
      <c r="AF19" s="91">
        <v>392.9</v>
      </c>
      <c r="AG19" s="91">
        <v>190.6</v>
      </c>
      <c r="AH19" s="91">
        <v>212.26080385500001</v>
      </c>
      <c r="AI19" s="91">
        <v>234.754290588</v>
      </c>
      <c r="AJ19" s="90">
        <v>243.55521692900001</v>
      </c>
      <c r="AK19" s="90">
        <v>240.17931629399999</v>
      </c>
      <c r="AL19" s="90">
        <v>271.60000000000002</v>
      </c>
      <c r="AM19" s="90">
        <v>307.7</v>
      </c>
      <c r="AN19" s="91">
        <v>314</v>
      </c>
      <c r="AO19" s="90">
        <v>301.3</v>
      </c>
      <c r="AP19" s="91">
        <v>275.3</v>
      </c>
      <c r="AQ19" s="91">
        <v>302.5</v>
      </c>
      <c r="AR19" s="91">
        <v>323.60000000000002</v>
      </c>
      <c r="AS19" s="90">
        <v>342.4</v>
      </c>
      <c r="AT19" s="90">
        <v>401.6</v>
      </c>
      <c r="AU19" s="90">
        <v>416.2</v>
      </c>
      <c r="AV19" s="90">
        <v>403.8</v>
      </c>
      <c r="AW19" s="90">
        <v>413.4</v>
      </c>
      <c r="AX19" s="91">
        <v>430.45333493999999</v>
      </c>
      <c r="AY19" s="91">
        <v>446.1</v>
      </c>
      <c r="AZ19" s="90">
        <v>479.1</v>
      </c>
      <c r="BA19" s="90">
        <v>491.3</v>
      </c>
      <c r="BB19" s="90">
        <v>519.4</v>
      </c>
      <c r="BC19" s="1348">
        <v>557.1</v>
      </c>
      <c r="BD19" s="91">
        <v>782.48541884099996</v>
      </c>
      <c r="BE19" s="1348">
        <v>592.04151528199998</v>
      </c>
      <c r="BF19" s="91">
        <v>597.09930140799997</v>
      </c>
      <c r="BG19" s="91">
        <v>571.643342093</v>
      </c>
      <c r="BH19" s="1348">
        <v>784.98789844500004</v>
      </c>
      <c r="BI19" s="1348">
        <v>649.57211638299998</v>
      </c>
      <c r="BJ19" s="1348">
        <v>634.5</v>
      </c>
      <c r="BK19" s="1348">
        <v>608.79999999999995</v>
      </c>
      <c r="BL19" s="1332">
        <v>570.69742504800001</v>
      </c>
      <c r="BM19" s="1332">
        <v>541.71151517600003</v>
      </c>
      <c r="BN19" s="320">
        <v>551.13137583399998</v>
      </c>
      <c r="BO19" s="1168"/>
      <c r="BR19" s="1849"/>
      <c r="BS19" s="1849"/>
      <c r="BT19" s="1849"/>
      <c r="BU19" s="1849"/>
    </row>
    <row r="20" spans="2:73" ht="19.5" customHeight="1">
      <c r="B20" s="74"/>
      <c r="C20" s="1875" t="s">
        <v>17</v>
      </c>
      <c r="D20" s="1875"/>
      <c r="E20" s="1876"/>
      <c r="F20" s="1512"/>
      <c r="H20" s="419" t="s">
        <v>359</v>
      </c>
      <c r="I20" s="308">
        <v>2.6653481012658227</v>
      </c>
      <c r="J20" s="308">
        <v>2.6697792869269952</v>
      </c>
      <c r="K20" s="308">
        <v>2.3189655172413794</v>
      </c>
      <c r="L20" s="308">
        <v>2.2808683853459972</v>
      </c>
      <c r="M20" s="308">
        <v>1.8165760869565217</v>
      </c>
      <c r="N20" s="308">
        <v>1.6947236180904521</v>
      </c>
      <c r="O20" s="308">
        <v>1.6594351207531721</v>
      </c>
      <c r="P20" s="308">
        <v>1.81778361804643</v>
      </c>
      <c r="Q20" s="308">
        <v>1.7038398692810457</v>
      </c>
      <c r="R20" s="308">
        <v>1.6985172981878087</v>
      </c>
      <c r="S20" s="308">
        <v>1.8568790397045245</v>
      </c>
      <c r="T20" s="308">
        <v>1.9281901989325569</v>
      </c>
      <c r="U20" s="308">
        <v>1.9294809010773752</v>
      </c>
      <c r="V20" s="308">
        <v>2.0592885375494072</v>
      </c>
      <c r="W20" s="308">
        <v>2.08287841191067</v>
      </c>
      <c r="X20" s="421">
        <v>2.4147627416520212</v>
      </c>
      <c r="Y20" s="421">
        <v>2.2983333333333333</v>
      </c>
      <c r="Z20" s="421">
        <v>2.3309392265193369</v>
      </c>
      <c r="AA20" s="421">
        <v>2.3067993366500827</v>
      </c>
      <c r="AB20" s="421">
        <v>2.2388137356919877</v>
      </c>
      <c r="AC20" s="573">
        <v>2.2111165285226719</v>
      </c>
      <c r="AD20" s="421">
        <v>2.1829325789721832</v>
      </c>
      <c r="AE20" s="573">
        <v>2.0903723887375114</v>
      </c>
      <c r="AF20" s="573">
        <v>2.0430000000000001</v>
      </c>
      <c r="AG20" s="573">
        <v>2.9289999999999998</v>
      </c>
      <c r="AH20" s="573">
        <v>2.8980808575842705</v>
      </c>
      <c r="AI20" s="573">
        <v>2.836569866778766</v>
      </c>
      <c r="AJ20" s="421">
        <v>2.7809727865527414</v>
      </c>
      <c r="AK20" s="421">
        <v>2.6861214648449545</v>
      </c>
      <c r="AL20" s="421">
        <v>2.6244225640236394</v>
      </c>
      <c r="AM20" s="421">
        <v>2.4660000000000002</v>
      </c>
      <c r="AN20" s="573">
        <v>2.6339999999999999</v>
      </c>
      <c r="AO20" s="421">
        <v>2.4963000000000002</v>
      </c>
      <c r="AP20" s="573">
        <v>2.4983</v>
      </c>
      <c r="AQ20" s="573">
        <v>2.88</v>
      </c>
      <c r="AR20" s="573">
        <v>3.2</v>
      </c>
      <c r="AS20" s="421">
        <v>3.0219999999999998</v>
      </c>
      <c r="AT20" s="421">
        <v>3.1379999999999999</v>
      </c>
      <c r="AU20" s="421">
        <v>3.1709999999999998</v>
      </c>
      <c r="AV20" s="421">
        <v>3.4820000000000002</v>
      </c>
      <c r="AW20" s="421">
        <v>3.7429999999999999</v>
      </c>
      <c r="AX20" s="573">
        <v>3.6419999999999999</v>
      </c>
      <c r="AY20" s="573">
        <v>3.4649999999999999</v>
      </c>
      <c r="AZ20" s="421">
        <v>3.3559999999999999</v>
      </c>
      <c r="BA20" s="421">
        <v>2.907</v>
      </c>
      <c r="BB20" s="421">
        <v>3.3170000000000002</v>
      </c>
      <c r="BC20" s="1366">
        <v>3.29</v>
      </c>
      <c r="BD20" s="573">
        <v>3.4745092197900798</v>
      </c>
      <c r="BE20" s="1366">
        <v>2.8655366677308005</v>
      </c>
      <c r="BF20" s="573">
        <v>3.487380648419752</v>
      </c>
      <c r="BG20" s="573">
        <v>3.0608133460730746</v>
      </c>
      <c r="BH20" s="1366">
        <v>3.1092779897830209</v>
      </c>
      <c r="BI20" s="1366">
        <v>2.6678158485316232</v>
      </c>
      <c r="BJ20" s="1366">
        <v>2.7120000000000002</v>
      </c>
      <c r="BK20" s="1366">
        <v>2.6433</v>
      </c>
      <c r="BL20" s="1346">
        <v>2.9253747364823726</v>
      </c>
      <c r="BM20" s="1346">
        <v>2.8526144999081864</v>
      </c>
      <c r="BN20" s="423">
        <f>BN18/BN16</f>
        <v>3.0057564209317675</v>
      </c>
      <c r="BO20" s="1168"/>
      <c r="BR20" s="1849"/>
      <c r="BS20" s="1849"/>
      <c r="BT20" s="1849"/>
      <c r="BU20" s="1849"/>
    </row>
    <row r="21" spans="2:73" ht="19.5" customHeight="1">
      <c r="B21" s="74"/>
      <c r="C21" s="206"/>
      <c r="D21" s="1903" t="s">
        <v>579</v>
      </c>
      <c r="E21" s="1904"/>
      <c r="F21" s="1516"/>
      <c r="H21" s="424" t="s">
        <v>360</v>
      </c>
      <c r="I21" s="407"/>
      <c r="J21" s="407"/>
      <c r="K21" s="407"/>
      <c r="L21" s="407"/>
      <c r="M21" s="407"/>
      <c r="N21" s="407"/>
      <c r="O21" s="407"/>
      <c r="P21" s="407"/>
      <c r="Q21" s="407"/>
      <c r="R21" s="407"/>
      <c r="S21" s="407"/>
      <c r="T21" s="407"/>
      <c r="U21" s="407"/>
      <c r="V21" s="407"/>
      <c r="W21" s="407"/>
      <c r="X21" s="407"/>
      <c r="Y21" s="407"/>
      <c r="Z21" s="407"/>
      <c r="AA21" s="407"/>
      <c r="AB21" s="407"/>
      <c r="AC21" s="407">
        <v>3.6612</v>
      </c>
      <c r="AD21" s="407">
        <v>3.8866999999999998</v>
      </c>
      <c r="AE21" s="407">
        <v>3.8601000000000001</v>
      </c>
      <c r="AF21" s="407">
        <v>3.7406000000000001</v>
      </c>
      <c r="AG21" s="407">
        <v>3.7242000000000002</v>
      </c>
      <c r="AH21" s="407">
        <v>3.7532999999999999</v>
      </c>
      <c r="AI21" s="407">
        <v>3.7490999999999999</v>
      </c>
      <c r="AJ21" s="407">
        <v>3.6852</v>
      </c>
      <c r="AK21" s="407">
        <v>3.5398000000000001</v>
      </c>
      <c r="AL21" s="407">
        <v>3.5678000000000001</v>
      </c>
      <c r="AM21" s="407">
        <v>3.4554</v>
      </c>
      <c r="AN21" s="407">
        <v>3.6819999999999999</v>
      </c>
      <c r="AO21" s="407">
        <v>3.4356</v>
      </c>
      <c r="AP21" s="408">
        <v>3.3673000000000002</v>
      </c>
      <c r="AQ21" s="408">
        <v>4.032</v>
      </c>
      <c r="AR21" s="408">
        <v>4.5709999999999997</v>
      </c>
      <c r="AS21" s="407">
        <v>4.423</v>
      </c>
      <c r="AT21" s="407">
        <v>4.8220000000000001</v>
      </c>
      <c r="AU21" s="407">
        <v>4.9039999999999999</v>
      </c>
      <c r="AV21" s="407">
        <v>5.1589999999999998</v>
      </c>
      <c r="AW21" s="407">
        <v>5.5643000000000002</v>
      </c>
      <c r="AX21" s="408">
        <v>5.43</v>
      </c>
      <c r="AY21" s="408">
        <v>5.2809999999999997</v>
      </c>
      <c r="AZ21" s="407">
        <v>5.149</v>
      </c>
      <c r="BA21" s="407">
        <v>4.4059999999999997</v>
      </c>
      <c r="BB21" s="407">
        <v>5.0869999999999997</v>
      </c>
      <c r="BC21" s="1368">
        <v>5.0919999999999996</v>
      </c>
      <c r="BD21" s="408">
        <v>6.1835254308323622</v>
      </c>
      <c r="BE21" s="1368">
        <v>4.4839072952462411</v>
      </c>
      <c r="BF21" s="408">
        <v>5.429411990014402</v>
      </c>
      <c r="BG21" s="408">
        <v>4.8498964924296528</v>
      </c>
      <c r="BH21" s="1368">
        <v>5.6678365685690828</v>
      </c>
      <c r="BI21" s="1368">
        <v>4.4365581646212613</v>
      </c>
      <c r="BJ21" s="1368">
        <v>4.6150000000000002</v>
      </c>
      <c r="BK21" s="1368">
        <v>4.5907999999999998</v>
      </c>
      <c r="BL21" s="1345">
        <v>5.054277328632697</v>
      </c>
      <c r="BM21" s="1345">
        <v>4.7454343337896603</v>
      </c>
      <c r="BN21" s="411">
        <f>(BN18+BN19)/BN16</f>
        <v>5.0553360586480256</v>
      </c>
      <c r="BO21" s="1168"/>
      <c r="BR21" s="1849"/>
      <c r="BS21" s="1849"/>
      <c r="BT21" s="1849"/>
      <c r="BU21" s="1849"/>
    </row>
    <row r="22" spans="2:73" ht="19.5" customHeight="1">
      <c r="B22" s="74"/>
      <c r="C22" s="206"/>
      <c r="D22" s="1903" t="s">
        <v>10</v>
      </c>
      <c r="E22" s="1904"/>
      <c r="F22" s="1516"/>
      <c r="H22" s="284" t="s">
        <v>697</v>
      </c>
      <c r="AP22" s="48"/>
      <c r="AQ22" s="48"/>
      <c r="AR22" s="48"/>
      <c r="AT22" s="1172"/>
      <c r="AU22" s="1172"/>
      <c r="AV22" s="1172"/>
      <c r="AW22" s="1172"/>
      <c r="AX22" s="1173"/>
      <c r="AY22" s="1172"/>
      <c r="AZ22" s="1172"/>
      <c r="BA22" s="1172"/>
      <c r="BB22" s="1172"/>
      <c r="BC22" s="1172"/>
      <c r="BD22" s="1172"/>
      <c r="BE22" s="1172"/>
      <c r="BF22" s="1172"/>
      <c r="BG22" s="1172"/>
      <c r="BH22" s="1172"/>
      <c r="BI22" s="1172"/>
      <c r="BJ22" s="1172"/>
      <c r="BK22" s="1172"/>
      <c r="BL22" s="1172"/>
      <c r="BM22" s="1813"/>
      <c r="BN22" s="1172"/>
      <c r="BO22" s="1168"/>
      <c r="BR22" s="1849"/>
      <c r="BS22" s="1849"/>
      <c r="BT22" s="1849"/>
      <c r="BU22" s="1849"/>
    </row>
    <row r="23" spans="2:73" ht="19.5" customHeight="1">
      <c r="B23" s="71"/>
      <c r="D23" s="1903" t="s">
        <v>24</v>
      </c>
      <c r="E23" s="1904"/>
      <c r="F23" s="1516"/>
      <c r="BO23" s="1168"/>
      <c r="BR23" s="1849"/>
      <c r="BS23" s="1849"/>
      <c r="BT23" s="1849"/>
      <c r="BU23" s="1849"/>
    </row>
    <row r="24" spans="2:73" ht="19.5" customHeight="1">
      <c r="B24" s="71"/>
      <c r="C24" s="206"/>
      <c r="D24" s="1884" t="s">
        <v>22</v>
      </c>
      <c r="E24" s="1884"/>
      <c r="F24" s="1884"/>
      <c r="BO24" s="1168"/>
      <c r="BR24" s="1849"/>
      <c r="BS24" s="1849"/>
      <c r="BT24" s="1849"/>
      <c r="BU24" s="1849"/>
    </row>
    <row r="25" spans="2:73" ht="19.5" customHeight="1">
      <c r="B25" s="71"/>
      <c r="C25" s="206"/>
      <c r="D25" s="1903" t="s">
        <v>28</v>
      </c>
      <c r="E25" s="1904"/>
      <c r="F25" s="1516"/>
      <c r="H25" s="352" t="s">
        <v>521</v>
      </c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  <c r="U25" s="136"/>
      <c r="V25" s="136"/>
      <c r="W25" s="136"/>
      <c r="X25" s="136"/>
      <c r="Y25" s="136"/>
      <c r="Z25" s="136"/>
      <c r="AA25" s="136"/>
      <c r="AB25" s="136"/>
      <c r="AC25" s="137"/>
      <c r="AD25" s="136"/>
      <c r="AE25" s="137"/>
      <c r="AF25" s="137"/>
      <c r="AG25" s="137"/>
      <c r="AH25" s="137"/>
      <c r="AI25" s="137"/>
      <c r="AJ25" s="136"/>
      <c r="AK25" s="136"/>
      <c r="AL25" s="136"/>
      <c r="AM25" s="136"/>
      <c r="AN25" s="137"/>
      <c r="AO25" s="136"/>
      <c r="AP25" s="137"/>
      <c r="AQ25" s="137"/>
      <c r="AR25" s="137"/>
      <c r="AS25" s="136"/>
      <c r="AT25" s="136"/>
      <c r="AU25" s="136"/>
      <c r="AV25" s="136"/>
      <c r="AW25" s="136"/>
      <c r="AX25" s="137"/>
      <c r="AY25" s="136"/>
      <c r="AZ25" s="136"/>
      <c r="BA25" s="136"/>
      <c r="BB25" s="136"/>
      <c r="BC25" s="136"/>
      <c r="BD25" s="136"/>
      <c r="BE25" s="136"/>
      <c r="BF25" s="136"/>
      <c r="BG25" s="136"/>
      <c r="BH25" s="136"/>
      <c r="BI25" s="136"/>
      <c r="BJ25" s="136"/>
      <c r="BK25" s="136"/>
      <c r="BL25" s="136"/>
      <c r="BM25" s="136"/>
      <c r="BN25" s="136"/>
      <c r="BO25" s="1168"/>
    </row>
    <row r="26" spans="2:73" ht="19.5" customHeight="1" thickBot="1">
      <c r="B26" s="245"/>
      <c r="C26" s="1512"/>
      <c r="D26" s="235"/>
      <c r="E26" s="283"/>
      <c r="F26" s="1512"/>
      <c r="H26" s="77" t="s">
        <v>39</v>
      </c>
      <c r="I26" s="78" t="s">
        <v>40</v>
      </c>
      <c r="J26" s="78" t="s">
        <v>41</v>
      </c>
      <c r="K26" s="78" t="s">
        <v>42</v>
      </c>
      <c r="L26" s="78" t="s">
        <v>43</v>
      </c>
      <c r="M26" s="78" t="s">
        <v>44</v>
      </c>
      <c r="N26" s="78" t="s">
        <v>45</v>
      </c>
      <c r="O26" s="78" t="s">
        <v>46</v>
      </c>
      <c r="P26" s="78" t="s">
        <v>47</v>
      </c>
      <c r="Q26" s="78" t="s">
        <v>48</v>
      </c>
      <c r="R26" s="78" t="s">
        <v>49</v>
      </c>
      <c r="S26" s="78" t="s">
        <v>50</v>
      </c>
      <c r="T26" s="78" t="s">
        <v>51</v>
      </c>
      <c r="U26" s="78" t="s">
        <v>52</v>
      </c>
      <c r="V26" s="78" t="s">
        <v>53</v>
      </c>
      <c r="W26" s="78" t="s">
        <v>54</v>
      </c>
      <c r="X26" s="78" t="s">
        <v>55</v>
      </c>
      <c r="Y26" s="78" t="s">
        <v>56</v>
      </c>
      <c r="Z26" s="78" t="s">
        <v>57</v>
      </c>
      <c r="AA26" s="78" t="s">
        <v>58</v>
      </c>
      <c r="AB26" s="78" t="s">
        <v>128</v>
      </c>
      <c r="AC26" s="78" t="s">
        <v>129</v>
      </c>
      <c r="AD26" s="78" t="s">
        <v>61</v>
      </c>
      <c r="AE26" s="78" t="s">
        <v>62</v>
      </c>
      <c r="AF26" s="78" t="s">
        <v>63</v>
      </c>
      <c r="AG26" s="78" t="s">
        <v>64</v>
      </c>
      <c r="AH26" s="78" t="s">
        <v>65</v>
      </c>
      <c r="AI26" s="78" t="s">
        <v>66</v>
      </c>
      <c r="AJ26" s="78" t="s">
        <v>67</v>
      </c>
      <c r="AK26" s="78" t="s">
        <v>68</v>
      </c>
      <c r="AL26" s="78" t="s">
        <v>69</v>
      </c>
      <c r="AM26" s="78" t="s">
        <v>70</v>
      </c>
      <c r="AN26" s="78" t="s">
        <v>71</v>
      </c>
      <c r="AO26" s="78" t="s">
        <v>72</v>
      </c>
      <c r="AP26" s="78" t="s">
        <v>73</v>
      </c>
      <c r="AQ26" s="78" t="s">
        <v>74</v>
      </c>
      <c r="AR26" s="81" t="s">
        <v>75</v>
      </c>
      <c r="AS26" s="81" t="s">
        <v>76</v>
      </c>
      <c r="AT26" s="81" t="s">
        <v>77</v>
      </c>
      <c r="AU26" s="81" t="s">
        <v>78</v>
      </c>
      <c r="AV26" s="81" t="s">
        <v>79</v>
      </c>
      <c r="AW26" s="81" t="s">
        <v>80</v>
      </c>
      <c r="AX26" s="81" t="s">
        <v>81</v>
      </c>
      <c r="AY26" s="81" t="s">
        <v>194</v>
      </c>
      <c r="AZ26" s="81" t="s">
        <v>195</v>
      </c>
      <c r="BA26" s="81" t="str">
        <f>BA9</f>
        <v>Mar. 23</v>
      </c>
      <c r="BB26" s="81" t="str">
        <f t="shared" ref="BB26:BJ26" si="0">BB9</f>
        <v>Jun. 23</v>
      </c>
      <c r="BC26" s="81" t="str">
        <f t="shared" si="0"/>
        <v>Sep. 23</v>
      </c>
      <c r="BD26" s="81" t="str">
        <f t="shared" si="0"/>
        <v>Dec. 23</v>
      </c>
      <c r="BE26" s="81" t="str">
        <f t="shared" si="0"/>
        <v>Mar. 24</v>
      </c>
      <c r="BF26" s="81" t="str">
        <f t="shared" si="0"/>
        <v>Jun. 24</v>
      </c>
      <c r="BG26" s="81" t="str">
        <f t="shared" si="0"/>
        <v>Sep. 24</v>
      </c>
      <c r="BH26" s="81" t="str">
        <f t="shared" si="0"/>
        <v>Dec. 24</v>
      </c>
      <c r="BI26" s="81" t="str">
        <f t="shared" si="0"/>
        <v>Mar. 25</v>
      </c>
      <c r="BJ26" s="81" t="str">
        <f t="shared" si="0"/>
        <v>Jun. 25</v>
      </c>
      <c r="BK26" s="81" t="s">
        <v>858</v>
      </c>
      <c r="BL26" s="81" t="s">
        <v>869</v>
      </c>
      <c r="BM26" s="1778" t="str">
        <f t="shared" ref="BM26:BN26" si="1">BM9</f>
        <v>Mar. 26</v>
      </c>
      <c r="BN26" s="81" t="str">
        <f t="shared" si="1"/>
        <v>Jun. 26(E)</v>
      </c>
      <c r="BO26" s="1168"/>
    </row>
    <row r="27" spans="2:73" ht="19.5" customHeight="1">
      <c r="B27" s="245"/>
      <c r="C27" s="1873" t="s">
        <v>8</v>
      </c>
      <c r="D27" s="1873"/>
      <c r="E27" s="1874"/>
      <c r="F27" s="75"/>
      <c r="H27" s="294" t="s">
        <v>522</v>
      </c>
      <c r="I27" s="83">
        <v>149.5</v>
      </c>
      <c r="J27" s="83">
        <v>151</v>
      </c>
      <c r="K27" s="83">
        <v>123.2</v>
      </c>
      <c r="L27" s="83">
        <v>117.3</v>
      </c>
      <c r="M27" s="83">
        <v>40.200000000000003</v>
      </c>
      <c r="N27" s="83">
        <v>114.5</v>
      </c>
      <c r="O27" s="83">
        <v>119.4</v>
      </c>
      <c r="P27" s="83">
        <v>130.1</v>
      </c>
      <c r="Q27" s="83">
        <v>96.5</v>
      </c>
      <c r="R27" s="83">
        <v>109.1</v>
      </c>
      <c r="S27" s="83">
        <v>117.7</v>
      </c>
      <c r="T27" s="83">
        <v>105.7</v>
      </c>
      <c r="U27" s="83">
        <v>90.1</v>
      </c>
      <c r="V27" s="83">
        <v>90.3</v>
      </c>
      <c r="W27" s="83">
        <v>85</v>
      </c>
      <c r="X27" s="83">
        <v>113.4</v>
      </c>
      <c r="Y27" s="83">
        <v>81.8</v>
      </c>
      <c r="Z27" s="83">
        <v>91.2</v>
      </c>
      <c r="AA27" s="83">
        <v>94.8</v>
      </c>
      <c r="AB27" s="83">
        <v>91.2</v>
      </c>
      <c r="AC27" s="84">
        <v>90.531425263000003</v>
      </c>
      <c r="AD27" s="83">
        <v>103.5</v>
      </c>
      <c r="AE27" s="84">
        <v>102.2</v>
      </c>
      <c r="AF27" s="84">
        <v>114.6</v>
      </c>
      <c r="AG27" s="84">
        <v>113.7</v>
      </c>
      <c r="AH27" s="84">
        <v>114.400986995</v>
      </c>
      <c r="AI27" s="84">
        <v>116.976163724</v>
      </c>
      <c r="AJ27" s="83">
        <v>129.176390013</v>
      </c>
      <c r="AK27" s="83">
        <v>129.00397562500001</v>
      </c>
      <c r="AL27" s="83">
        <v>133.6</v>
      </c>
      <c r="AM27" s="83">
        <v>129.4</v>
      </c>
      <c r="AN27" s="84">
        <v>126.5</v>
      </c>
      <c r="AO27" s="83">
        <v>126.4</v>
      </c>
      <c r="AP27" s="84">
        <v>148.1</v>
      </c>
      <c r="AQ27" s="84">
        <v>122.6</v>
      </c>
      <c r="AR27" s="84">
        <v>121.9</v>
      </c>
      <c r="AS27" s="83">
        <v>116.1</v>
      </c>
      <c r="AT27" s="83">
        <v>112.7</v>
      </c>
      <c r="AU27" s="83">
        <v>104.8</v>
      </c>
      <c r="AV27" s="83">
        <v>109.2</v>
      </c>
      <c r="AW27" s="83">
        <v>116.79503799599999</v>
      </c>
      <c r="AX27" s="84">
        <v>105.23990393935824</v>
      </c>
      <c r="AY27" s="84">
        <v>119.2</v>
      </c>
      <c r="AZ27" s="83">
        <v>128.30000000000001</v>
      </c>
      <c r="BA27" s="83">
        <v>124.8</v>
      </c>
      <c r="BB27" s="83">
        <v>166.2</v>
      </c>
      <c r="BC27" s="1370">
        <v>151.19999999999999</v>
      </c>
      <c r="BD27" s="84">
        <v>259.2</v>
      </c>
      <c r="BE27" s="1370">
        <v>148.70747651899998</v>
      </c>
      <c r="BF27" s="84">
        <v>182.887894894</v>
      </c>
      <c r="BG27" s="84">
        <v>179.57186001900004</v>
      </c>
      <c r="BH27" s="1370">
        <v>227.888439823</v>
      </c>
      <c r="BI27" s="1370">
        <v>167.39186183900003</v>
      </c>
      <c r="BJ27" s="1370">
        <v>136.69999999999999</v>
      </c>
      <c r="BK27" s="1370">
        <v>168.172267038</v>
      </c>
      <c r="BL27" s="1370">
        <v>234.22042234100005</v>
      </c>
      <c r="BM27" s="1370">
        <v>165.86280592000003</v>
      </c>
      <c r="BN27" s="1854">
        <v>147.795091421</v>
      </c>
      <c r="BO27" s="1168"/>
    </row>
    <row r="28" spans="2:73" ht="19.5" customHeight="1">
      <c r="B28" s="245"/>
      <c r="C28" s="227"/>
      <c r="D28" s="227"/>
      <c r="E28" s="273"/>
      <c r="F28" s="1512"/>
      <c r="H28" s="294" t="s">
        <v>525</v>
      </c>
      <c r="I28" s="83">
        <v>0</v>
      </c>
      <c r="J28" s="83">
        <v>0</v>
      </c>
      <c r="K28" s="83">
        <v>0</v>
      </c>
      <c r="L28" s="83">
        <v>0</v>
      </c>
      <c r="M28" s="83">
        <v>0</v>
      </c>
      <c r="N28" s="83">
        <v>0</v>
      </c>
      <c r="O28" s="83">
        <v>0</v>
      </c>
      <c r="P28" s="83">
        <v>0</v>
      </c>
      <c r="Q28" s="83">
        <v>0</v>
      </c>
      <c r="R28" s="83">
        <v>0</v>
      </c>
      <c r="S28" s="83">
        <v>0</v>
      </c>
      <c r="T28" s="83">
        <v>0</v>
      </c>
      <c r="U28" s="83">
        <v>0</v>
      </c>
      <c r="V28" s="83">
        <v>0</v>
      </c>
      <c r="W28" s="83">
        <v>0</v>
      </c>
      <c r="X28" s="83">
        <v>0</v>
      </c>
      <c r="Y28" s="83">
        <v>0</v>
      </c>
      <c r="Z28" s="83">
        <v>0</v>
      </c>
      <c r="AA28" s="83">
        <v>0</v>
      </c>
      <c r="AB28" s="83">
        <v>0</v>
      </c>
      <c r="AC28" s="84">
        <v>0</v>
      </c>
      <c r="AD28" s="83">
        <v>0</v>
      </c>
      <c r="AE28" s="84">
        <v>0</v>
      </c>
      <c r="AF28" s="84">
        <v>0</v>
      </c>
      <c r="AG28" s="84">
        <v>0</v>
      </c>
      <c r="AH28" s="84">
        <v>0</v>
      </c>
      <c r="AI28" s="84">
        <v>0</v>
      </c>
      <c r="AJ28" s="83">
        <v>0</v>
      </c>
      <c r="AK28" s="83">
        <v>0</v>
      </c>
      <c r="AL28" s="83">
        <v>0</v>
      </c>
      <c r="AM28" s="83">
        <v>0</v>
      </c>
      <c r="AN28" s="84">
        <v>0</v>
      </c>
      <c r="AO28" s="83">
        <v>0</v>
      </c>
      <c r="AP28" s="84">
        <v>0</v>
      </c>
      <c r="AQ28" s="84">
        <v>0</v>
      </c>
      <c r="AR28" s="84">
        <v>0</v>
      </c>
      <c r="AS28" s="83">
        <v>0</v>
      </c>
      <c r="AT28" s="83">
        <v>0</v>
      </c>
      <c r="AU28" s="83">
        <v>0</v>
      </c>
      <c r="AV28" s="83">
        <v>0</v>
      </c>
      <c r="AW28" s="83">
        <v>0</v>
      </c>
      <c r="AX28" s="84">
        <v>0</v>
      </c>
      <c r="AY28" s="84">
        <v>0</v>
      </c>
      <c r="AZ28" s="83">
        <v>2.6195667679999999</v>
      </c>
      <c r="BA28" s="83">
        <v>8.7101154790000006</v>
      </c>
      <c r="BB28" s="83">
        <v>8.4617512240000003</v>
      </c>
      <c r="BC28" s="1370">
        <v>6.9237806790000009</v>
      </c>
      <c r="BD28" s="84">
        <v>12.370359642999999</v>
      </c>
      <c r="BE28" s="1370">
        <v>10.963841897999998</v>
      </c>
      <c r="BF28" s="84">
        <v>17.128478242</v>
      </c>
      <c r="BG28" s="84">
        <v>317.622437569</v>
      </c>
      <c r="BH28" s="1370">
        <v>30.368557696</v>
      </c>
      <c r="BI28" s="1370">
        <v>189.521985984</v>
      </c>
      <c r="BJ28" s="1370">
        <v>277.5</v>
      </c>
      <c r="BK28" s="1370">
        <v>214.92513787299998</v>
      </c>
      <c r="BL28" s="1370">
        <v>107.05619927999999</v>
      </c>
      <c r="BM28" s="1370">
        <v>41.729791944000013</v>
      </c>
      <c r="BN28" s="1854">
        <v>131.18330544200001</v>
      </c>
      <c r="BO28" s="1168"/>
    </row>
    <row r="29" spans="2:73" ht="19.5" customHeight="1">
      <c r="B29" s="245"/>
      <c r="C29" s="1875" t="s">
        <v>25</v>
      </c>
      <c r="D29" s="1875"/>
      <c r="E29" s="1890"/>
      <c r="F29" s="1512"/>
      <c r="H29" s="257" t="s">
        <v>406</v>
      </c>
      <c r="I29" s="253">
        <v>149.5</v>
      </c>
      <c r="J29" s="253">
        <v>151</v>
      </c>
      <c r="K29" s="253">
        <v>123.2</v>
      </c>
      <c r="L29" s="253">
        <v>117.3</v>
      </c>
      <c r="M29" s="253">
        <v>40.200000000000003</v>
      </c>
      <c r="N29" s="253">
        <v>114.5</v>
      </c>
      <c r="O29" s="253">
        <v>119.4</v>
      </c>
      <c r="P29" s="253">
        <v>130.1</v>
      </c>
      <c r="Q29" s="253">
        <v>96.5</v>
      </c>
      <c r="R29" s="253">
        <v>109.1</v>
      </c>
      <c r="S29" s="253">
        <v>117.7</v>
      </c>
      <c r="T29" s="253">
        <v>105.7</v>
      </c>
      <c r="U29" s="253">
        <v>90.1</v>
      </c>
      <c r="V29" s="253">
        <v>90.3</v>
      </c>
      <c r="W29" s="253">
        <v>85</v>
      </c>
      <c r="X29" s="253">
        <v>113.4</v>
      </c>
      <c r="Y29" s="253">
        <v>81.8</v>
      </c>
      <c r="Z29" s="253">
        <v>91.2</v>
      </c>
      <c r="AA29" s="253">
        <v>94.8</v>
      </c>
      <c r="AB29" s="253">
        <v>91.2</v>
      </c>
      <c r="AC29" s="254">
        <v>90.5</v>
      </c>
      <c r="AD29" s="253">
        <v>103.5</v>
      </c>
      <c r="AE29" s="254">
        <v>102.2</v>
      </c>
      <c r="AF29" s="254">
        <v>114.6</v>
      </c>
      <c r="AG29" s="254">
        <v>113.7</v>
      </c>
      <c r="AH29" s="254">
        <v>114.400986995</v>
      </c>
      <c r="AI29" s="254">
        <v>117</v>
      </c>
      <c r="AJ29" s="253">
        <v>129.176390013</v>
      </c>
      <c r="AK29" s="253">
        <v>129</v>
      </c>
      <c r="AL29" s="253">
        <v>133.6</v>
      </c>
      <c r="AM29" s="253">
        <v>129.4</v>
      </c>
      <c r="AN29" s="254">
        <v>126.5</v>
      </c>
      <c r="AO29" s="253">
        <v>126.4</v>
      </c>
      <c r="AP29" s="254">
        <v>148.1</v>
      </c>
      <c r="AQ29" s="254">
        <v>122.6</v>
      </c>
      <c r="AR29" s="254">
        <v>121.9</v>
      </c>
      <c r="AS29" s="253">
        <v>116.1</v>
      </c>
      <c r="AT29" s="253">
        <v>112.7</v>
      </c>
      <c r="AU29" s="253">
        <v>104.8</v>
      </c>
      <c r="AV29" s="253">
        <v>109.2</v>
      </c>
      <c r="AW29" s="253">
        <v>116.79503799599999</v>
      </c>
      <c r="AX29" s="254">
        <v>105.2</v>
      </c>
      <c r="AY29" s="254">
        <v>119.2</v>
      </c>
      <c r="AZ29" s="253">
        <v>130.91956676800001</v>
      </c>
      <c r="BA29" s="253">
        <v>133.51011547900001</v>
      </c>
      <c r="BB29" s="253">
        <v>174.661751224</v>
      </c>
      <c r="BC29" s="1371">
        <v>158.12378067899999</v>
      </c>
      <c r="BD29" s="254">
        <v>271.57035964299996</v>
      </c>
      <c r="BE29" s="1371">
        <v>159.67131841699998</v>
      </c>
      <c r="BF29" s="254">
        <v>200.016373136</v>
      </c>
      <c r="BG29" s="254">
        <v>497.19429758800004</v>
      </c>
      <c r="BH29" s="1371">
        <v>258.25699751899998</v>
      </c>
      <c r="BI29" s="1371">
        <v>356.91384782300003</v>
      </c>
      <c r="BJ29" s="1371">
        <v>414.2</v>
      </c>
      <c r="BK29" s="1747">
        <v>383.09740491100001</v>
      </c>
      <c r="BL29" s="1371">
        <v>341.276621621</v>
      </c>
      <c r="BM29" s="1371">
        <v>207.59259786400003</v>
      </c>
      <c r="BN29" s="1855">
        <v>278.978396863</v>
      </c>
      <c r="BO29" s="1168"/>
    </row>
    <row r="30" spans="2:73" ht="19.5" customHeight="1">
      <c r="B30" s="245"/>
      <c r="C30" s="235"/>
      <c r="D30" s="235"/>
      <c r="E30" s="283"/>
      <c r="F30" s="1512"/>
      <c r="BE30" s="1482"/>
      <c r="BM30" s="1482"/>
      <c r="BO30" s="1168"/>
    </row>
    <row r="31" spans="2:73" ht="19.5" customHeight="1">
      <c r="B31" s="245"/>
      <c r="C31" s="1875" t="s">
        <v>32</v>
      </c>
      <c r="D31" s="1875"/>
      <c r="E31" s="1890"/>
      <c r="BO31" s="1168"/>
    </row>
    <row r="32" spans="2:73" ht="19.5" customHeight="1" thickBot="1">
      <c r="B32" s="296"/>
      <c r="C32" s="297"/>
      <c r="D32" s="297"/>
      <c r="E32" s="298"/>
      <c r="H32" s="352" t="s">
        <v>526</v>
      </c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  <c r="Y32" s="136"/>
      <c r="Z32" s="136"/>
      <c r="AA32" s="136"/>
      <c r="AB32" s="136"/>
      <c r="AC32" s="137"/>
      <c r="AD32" s="136"/>
      <c r="AE32" s="137"/>
      <c r="AF32" s="137"/>
      <c r="AG32" s="137"/>
      <c r="AH32" s="137"/>
      <c r="AI32" s="137"/>
      <c r="AJ32" s="136"/>
      <c r="AK32" s="136"/>
      <c r="AL32" s="136"/>
      <c r="AM32" s="136"/>
      <c r="AN32" s="137"/>
      <c r="AO32" s="136"/>
      <c r="AP32" s="137"/>
      <c r="AQ32" s="137"/>
      <c r="AR32" s="137"/>
      <c r="AS32" s="136"/>
      <c r="AT32" s="136"/>
      <c r="AU32" s="136"/>
      <c r="AV32" s="136"/>
      <c r="AW32" s="136"/>
      <c r="AX32" s="137"/>
      <c r="AY32" s="136"/>
      <c r="AZ32" s="136"/>
      <c r="BA32" s="136"/>
      <c r="BB32" s="136"/>
      <c r="BC32" s="136"/>
      <c r="BD32" s="136"/>
      <c r="BE32" s="136"/>
      <c r="BF32" s="136"/>
      <c r="BG32" s="136"/>
      <c r="BH32" s="136"/>
      <c r="BI32" s="136"/>
      <c r="BJ32" s="136"/>
      <c r="BK32" s="136"/>
      <c r="BL32" s="136"/>
      <c r="BM32" s="136"/>
      <c r="BN32" s="136"/>
      <c r="BO32" s="1168"/>
    </row>
    <row r="33" spans="3:67" ht="19.5" customHeight="1" thickTop="1" thickBot="1">
      <c r="H33" s="77" t="s">
        <v>39</v>
      </c>
      <c r="I33" s="78" t="s">
        <v>40</v>
      </c>
      <c r="J33" s="78" t="s">
        <v>41</v>
      </c>
      <c r="K33" s="78" t="s">
        <v>42</v>
      </c>
      <c r="L33" s="78" t="s">
        <v>43</v>
      </c>
      <c r="M33" s="78" t="s">
        <v>44</v>
      </c>
      <c r="N33" s="78" t="s">
        <v>45</v>
      </c>
      <c r="O33" s="78" t="s">
        <v>46</v>
      </c>
      <c r="P33" s="78" t="s">
        <v>47</v>
      </c>
      <c r="Q33" s="78" t="s">
        <v>48</v>
      </c>
      <c r="R33" s="78" t="s">
        <v>49</v>
      </c>
      <c r="S33" s="78" t="s">
        <v>50</v>
      </c>
      <c r="T33" s="78" t="s">
        <v>51</v>
      </c>
      <c r="U33" s="78" t="s">
        <v>52</v>
      </c>
      <c r="V33" s="78" t="s">
        <v>53</v>
      </c>
      <c r="W33" s="78" t="s">
        <v>54</v>
      </c>
      <c r="X33" s="78" t="s">
        <v>55</v>
      </c>
      <c r="Y33" s="78" t="s">
        <v>56</v>
      </c>
      <c r="Z33" s="78" t="s">
        <v>57</v>
      </c>
      <c r="AA33" s="78" t="s">
        <v>58</v>
      </c>
      <c r="AB33" s="78" t="s">
        <v>128</v>
      </c>
      <c r="AC33" s="78" t="s">
        <v>129</v>
      </c>
      <c r="AD33" s="78" t="s">
        <v>61</v>
      </c>
      <c r="AE33" s="78" t="s">
        <v>62</v>
      </c>
      <c r="AF33" s="78" t="s">
        <v>63</v>
      </c>
      <c r="AG33" s="78" t="s">
        <v>64</v>
      </c>
      <c r="AH33" s="78" t="s">
        <v>301</v>
      </c>
      <c r="AI33" s="78" t="s">
        <v>66</v>
      </c>
      <c r="AJ33" s="78" t="s">
        <v>67</v>
      </c>
      <c r="AK33" s="78" t="s">
        <v>68</v>
      </c>
      <c r="AL33" s="78" t="s">
        <v>69</v>
      </c>
      <c r="AM33" s="78" t="s">
        <v>70</v>
      </c>
      <c r="AN33" s="78" t="s">
        <v>71</v>
      </c>
      <c r="AO33" s="78" t="s">
        <v>72</v>
      </c>
      <c r="AP33" s="78" t="s">
        <v>73</v>
      </c>
      <c r="AQ33" s="78" t="s">
        <v>74</v>
      </c>
      <c r="AR33" s="81" t="s">
        <v>75</v>
      </c>
      <c r="AS33" s="81" t="s">
        <v>76</v>
      </c>
      <c r="AT33" s="81" t="s">
        <v>77</v>
      </c>
      <c r="AU33" s="81" t="s">
        <v>78</v>
      </c>
      <c r="AV33" s="81" t="s">
        <v>79</v>
      </c>
      <c r="AW33" s="81" t="s">
        <v>80</v>
      </c>
      <c r="AX33" s="81" t="s">
        <v>81</v>
      </c>
      <c r="AY33" s="81" t="s">
        <v>194</v>
      </c>
      <c r="AZ33" s="81" t="s">
        <v>195</v>
      </c>
      <c r="BA33" s="81" t="str">
        <f>BA9</f>
        <v>Mar. 23</v>
      </c>
      <c r="BB33" s="81" t="str">
        <f t="shared" ref="BB33:BJ33" si="2">BB9</f>
        <v>Jun. 23</v>
      </c>
      <c r="BC33" s="81" t="str">
        <f t="shared" si="2"/>
        <v>Sep. 23</v>
      </c>
      <c r="BD33" s="81" t="str">
        <f t="shared" si="2"/>
        <v>Dec. 23</v>
      </c>
      <c r="BE33" s="81" t="str">
        <f t="shared" si="2"/>
        <v>Mar. 24</v>
      </c>
      <c r="BF33" s="81" t="str">
        <f t="shared" si="2"/>
        <v>Jun. 24</v>
      </c>
      <c r="BG33" s="81" t="str">
        <f t="shared" si="2"/>
        <v>Sep. 24</v>
      </c>
      <c r="BH33" s="81" t="str">
        <f t="shared" si="2"/>
        <v>Dec. 24</v>
      </c>
      <c r="BI33" s="81" t="str">
        <f t="shared" si="2"/>
        <v>Mar. 25</v>
      </c>
      <c r="BJ33" s="81" t="str">
        <f t="shared" si="2"/>
        <v>Jun. 25</v>
      </c>
      <c r="BK33" s="81" t="s">
        <v>858</v>
      </c>
      <c r="BL33" s="81" t="s">
        <v>869</v>
      </c>
      <c r="BM33" s="1778" t="str">
        <f t="shared" ref="BM33:BN33" si="3">BM9</f>
        <v>Mar. 26</v>
      </c>
      <c r="BN33" s="81" t="str">
        <f t="shared" si="3"/>
        <v>Jun. 26(E)</v>
      </c>
      <c r="BO33" s="1168"/>
    </row>
    <row r="34" spans="3:67" ht="19.5" customHeight="1">
      <c r="C34" s="206"/>
      <c r="H34" s="1174" t="s">
        <v>698</v>
      </c>
      <c r="I34" s="1175">
        <v>51.6</v>
      </c>
      <c r="J34" s="1175">
        <v>45</v>
      </c>
      <c r="K34" s="1175">
        <v>43.5</v>
      </c>
      <c r="L34" s="1175">
        <v>45</v>
      </c>
      <c r="M34" s="1175">
        <v>37.5</v>
      </c>
      <c r="N34" s="1175">
        <v>37</v>
      </c>
      <c r="O34" s="1175">
        <v>32.700000000000003</v>
      </c>
      <c r="P34" s="1175">
        <v>34.299999999999997</v>
      </c>
      <c r="Q34" s="1175">
        <v>32.299999999999997</v>
      </c>
      <c r="R34" s="1175">
        <v>32.700000000000003</v>
      </c>
      <c r="S34" s="1175">
        <v>31.8</v>
      </c>
      <c r="T34" s="1175">
        <v>34.4</v>
      </c>
      <c r="U34" s="1175">
        <v>31.6</v>
      </c>
      <c r="V34" s="1175">
        <v>33.700000000000003</v>
      </c>
      <c r="W34" s="1175">
        <v>36.5</v>
      </c>
      <c r="X34" s="1175">
        <v>34.1</v>
      </c>
      <c r="Y34" s="1175">
        <v>32.4</v>
      </c>
      <c r="Z34" s="1175">
        <v>34.1</v>
      </c>
      <c r="AA34" s="1175">
        <v>33</v>
      </c>
      <c r="AB34" s="1175">
        <v>34.4</v>
      </c>
      <c r="AC34" s="1176">
        <v>33.9</v>
      </c>
      <c r="AD34" s="1175">
        <v>33.299999999999997</v>
      </c>
      <c r="AE34" s="1176">
        <v>33.1</v>
      </c>
      <c r="AF34" s="1176">
        <v>33.1</v>
      </c>
      <c r="AG34" s="1176">
        <v>33.5</v>
      </c>
      <c r="AH34" s="1176">
        <v>34.070058825000004</v>
      </c>
      <c r="AI34" s="1176">
        <v>32.139882864999997</v>
      </c>
      <c r="AJ34" s="1175">
        <v>35.552428401999997</v>
      </c>
      <c r="AK34" s="1175">
        <v>33.296158792</v>
      </c>
      <c r="AL34" s="1175">
        <v>34.200000000000003</v>
      </c>
      <c r="AM34" s="1175">
        <v>34.5</v>
      </c>
      <c r="AN34" s="1176">
        <v>35.799999999999997</v>
      </c>
      <c r="AO34" s="1175">
        <v>34.200000000000003</v>
      </c>
      <c r="AP34" s="1176">
        <v>34.299999999999997</v>
      </c>
      <c r="AQ34" s="1176">
        <v>33.700000000000003</v>
      </c>
      <c r="AR34" s="1176">
        <v>35.1</v>
      </c>
      <c r="AS34" s="1175">
        <v>34</v>
      </c>
      <c r="AT34" s="1175">
        <v>35.6</v>
      </c>
      <c r="AU34" s="1175">
        <v>33.299999999999997</v>
      </c>
      <c r="AV34" s="1175">
        <v>33.6</v>
      </c>
      <c r="AW34" s="1175">
        <v>31.187896048999999</v>
      </c>
      <c r="AX34" s="1176">
        <v>32.366256157999999</v>
      </c>
      <c r="AY34" s="1176">
        <v>29.9</v>
      </c>
      <c r="AZ34" s="1175">
        <v>29.3</v>
      </c>
      <c r="BA34" s="1175">
        <v>28.7</v>
      </c>
      <c r="BB34" s="1175">
        <v>29.4</v>
      </c>
      <c r="BC34" s="1411">
        <v>27.5</v>
      </c>
      <c r="BD34" s="1176">
        <v>27.8</v>
      </c>
      <c r="BE34" s="1411">
        <v>30.530375774000003</v>
      </c>
      <c r="BF34" s="1176">
        <v>29.753836776000004</v>
      </c>
      <c r="BG34" s="1176">
        <v>30.232729296999999</v>
      </c>
      <c r="BH34" s="1411">
        <v>31.680763902000002</v>
      </c>
      <c r="BI34" s="1411">
        <v>33.233501115999999</v>
      </c>
      <c r="BJ34" s="1411">
        <v>33.6</v>
      </c>
      <c r="BK34" s="1753">
        <v>32.492704264300002</v>
      </c>
      <c r="BL34" s="1411">
        <v>32.893834471000005</v>
      </c>
      <c r="BM34" s="1411">
        <v>30.7</v>
      </c>
      <c r="BN34" s="1177">
        <v>29</v>
      </c>
      <c r="BO34" s="1168"/>
    </row>
    <row r="35" spans="3:67" ht="19.5" customHeight="1"/>
    <row r="36" spans="3:67" ht="19.5" customHeight="1"/>
    <row r="37" spans="3:67" ht="19.5" customHeight="1"/>
    <row r="38" spans="3:67" ht="19.5" customHeight="1"/>
    <row r="39" spans="3:67" ht="19.5" customHeight="1"/>
    <row r="40" spans="3:67" ht="19.5" customHeight="1"/>
    <row r="41" spans="3:67" ht="19.5" customHeight="1"/>
    <row r="42" spans="3:67" ht="19.5" customHeight="1"/>
    <row r="43" spans="3:67" ht="19.5" customHeight="1"/>
    <row r="44" spans="3:67" ht="19.5" customHeight="1"/>
    <row r="45" spans="3:67" ht="19.5" customHeight="1"/>
    <row r="46" spans="3:67" ht="19.5" customHeight="1"/>
    <row r="47" spans="3:67" ht="19.5" customHeight="1"/>
    <row r="48" spans="3:67" ht="19.5" customHeight="1"/>
    <row r="49" ht="19.5" customHeight="1"/>
    <row r="50" ht="19.5" customHeight="1"/>
    <row r="51" ht="19.5" customHeight="1"/>
    <row r="52" ht="19.5" customHeight="1"/>
    <row r="53" ht="19.5" customHeight="1"/>
    <row r="54" ht="19.5" customHeight="1"/>
    <row r="55" ht="19.5" customHeight="1"/>
    <row r="56" ht="19.5" customHeight="1"/>
    <row r="57" ht="19.5" customHeight="1"/>
    <row r="58" ht="19.5" customHeight="1"/>
    <row r="59" ht="19.5" customHeight="1"/>
    <row r="60" ht="19.5" customHeight="1"/>
    <row r="61" ht="19.5" customHeight="1"/>
    <row r="62" ht="19.5" customHeight="1"/>
    <row r="63" ht="19.5" customHeight="1"/>
    <row r="64" ht="19.5" customHeight="1"/>
    <row r="65" ht="19.5" customHeight="1"/>
    <row r="66" ht="19.5" customHeight="1"/>
    <row r="67" ht="19.5" customHeight="1"/>
    <row r="68" ht="19.5" customHeight="1"/>
    <row r="69" ht="19.5" customHeight="1"/>
    <row r="70" ht="19.5" customHeight="1"/>
    <row r="71" ht="19.5" customHeight="1"/>
    <row r="72" ht="19.5" customHeight="1"/>
    <row r="73" ht="19.5" customHeight="1"/>
    <row r="74" ht="19.5" customHeight="1"/>
  </sheetData>
  <mergeCells count="16">
    <mergeCell ref="D25:E25"/>
    <mergeCell ref="C27:E27"/>
    <mergeCell ref="C29:E29"/>
    <mergeCell ref="C31:E31"/>
    <mergeCell ref="C18:E18"/>
    <mergeCell ref="C20:E20"/>
    <mergeCell ref="D21:E21"/>
    <mergeCell ref="D22:E22"/>
    <mergeCell ref="D23:E23"/>
    <mergeCell ref="D24:F24"/>
    <mergeCell ref="C16:E16"/>
    <mergeCell ref="B4:E4"/>
    <mergeCell ref="C8:E8"/>
    <mergeCell ref="C10:E10"/>
    <mergeCell ref="C12:E12"/>
    <mergeCell ref="C14:E14"/>
  </mergeCells>
  <phoneticPr fontId="3" type="noConversion"/>
  <hyperlinks>
    <hyperlink ref="C12" location="G_IS!A1" display="KB Financial Group" xr:uid="{00000000-0004-0000-2800-000000000000}"/>
    <hyperlink ref="C14" location="B_IS!A1" display="KB Kookmin Bank" xr:uid="{00000000-0004-0000-2800-000001000000}"/>
    <hyperlink ref="C16" location="S_IS!A1" display="KB Securities" xr:uid="{00000000-0004-0000-2800-000002000000}"/>
    <hyperlink ref="C20" location="C_IS!A1" display="KB Kookmin Card" xr:uid="{00000000-0004-0000-2800-000003000000}"/>
    <hyperlink ref="D22:E22" location="C_BS!A1" display="Condensed Balance Sheet" xr:uid="{00000000-0004-0000-2800-000004000000}"/>
    <hyperlink ref="D23:E23" location="C_Customers!A1" display="Customers / Volume / Receivables" xr:uid="{00000000-0004-0000-2800-000005000000}"/>
    <hyperlink ref="D21:E21" location="C_IS!A1" display="Condensed Income Statement" xr:uid="{00000000-0004-0000-2800-000006000000}"/>
    <hyperlink ref="C18" location="I_Key!A1" display="KB Insurance" xr:uid="{00000000-0004-0000-2800-000007000000}"/>
    <hyperlink ref="C18:E18" location="I_IS!A1" display="KB Insurance" xr:uid="{00000000-0004-0000-2800-000008000000}"/>
    <hyperlink ref="C10" location="Hightlights!A1" display="Highlights" xr:uid="{00000000-0004-0000-2800-000009000000}"/>
    <hyperlink ref="C10:E10" location="'Financial Highlights'!A1" display="Finanial Highlights" xr:uid="{00000000-0004-0000-2800-00000A000000}"/>
    <hyperlink ref="D25:E25" location="C_Delinquency!A1" display="Delinquency" xr:uid="{00000000-0004-0000-2800-00000B000000}"/>
    <hyperlink ref="C29" location="Other_IS!A1" display="Other Subsidiaries" xr:uid="{00000000-0004-0000-2800-00000C000000}"/>
    <hyperlink ref="C31" location="Contacts!A1" display="Contacts" xr:uid="{00000000-0004-0000-2800-00000D000000}"/>
    <hyperlink ref="C27:E27" location="L_IS!A1" display="KB Life Insurance" xr:uid="{00000000-0004-0000-2800-00000E000000}"/>
    <hyperlink ref="C8:E8" location="Disclaimer!A1" display="Disclaimer" xr:uid="{00000000-0004-0000-2800-00000F000000}"/>
  </hyperlinks>
  <pageMargins left="0.39370078740157483" right="0.39370078740157483" top="0.47244094488188981" bottom="0.47244094488188981" header="0.31496062992125984" footer="0.31496062992125984"/>
  <pageSetup paperSize="9" scale="57" fitToHeight="0" orientation="landscape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B1:BR48"/>
  <sheetViews>
    <sheetView showGridLines="0" view="pageBreakPreview" zoomScale="70" zoomScaleNormal="70" zoomScaleSheetLayoutView="70" workbookViewId="0">
      <selection activeCell="Q21" sqref="Q21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38" width="13.75" style="38" hidden="1" customWidth="1"/>
    <col min="39" max="39" width="13.75" style="48" hidden="1" customWidth="1"/>
    <col min="40" max="56" width="13.75" style="38" hidden="1" customWidth="1"/>
    <col min="57" max="60" width="17.375" style="38" hidden="1" customWidth="1"/>
    <col min="61" max="61" width="15.125" style="38" hidden="1" customWidth="1"/>
    <col min="62" max="66" width="15.125" style="38" customWidth="1"/>
    <col min="67" max="67" width="15.125" style="1728" customWidth="1"/>
    <col min="68" max="68" width="15.125" style="38" customWidth="1"/>
    <col min="69" max="69" width="15.125" style="1776" customWidth="1"/>
    <col min="70" max="70" width="15.125" style="38" customWidth="1"/>
    <col min="71" max="16384" width="10.75" style="38"/>
  </cols>
  <sheetData>
    <row r="1" spans="2:70" ht="5.25" customHeight="1"/>
    <row r="2" spans="2:70" ht="28.5" customHeight="1">
      <c r="H2" s="39"/>
    </row>
    <row r="3" spans="2:70" ht="3" customHeight="1">
      <c r="H3" s="40"/>
    </row>
    <row r="4" spans="2:70" ht="30" customHeight="1">
      <c r="B4" s="1879" t="s">
        <v>17</v>
      </c>
      <c r="C4" s="1879"/>
      <c r="D4" s="1879"/>
      <c r="E4" s="1879"/>
      <c r="F4" s="183"/>
      <c r="G4" s="42"/>
      <c r="H4" s="64" t="s">
        <v>28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</row>
    <row r="5" spans="2:70" ht="18" customHeight="1">
      <c r="B5" s="44"/>
      <c r="C5" s="44"/>
      <c r="D5" s="44"/>
      <c r="E5" s="44"/>
      <c r="F5" s="44"/>
      <c r="AM5" s="38"/>
      <c r="AZ5" s="69"/>
      <c r="BA5" s="69"/>
      <c r="BB5" s="69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</row>
    <row r="6" spans="2:70" ht="3" customHeight="1" thickBot="1">
      <c r="H6" s="40"/>
    </row>
    <row r="7" spans="2:70" ht="12" customHeight="1" thickTop="1">
      <c r="B7" s="185"/>
      <c r="C7" s="67"/>
      <c r="D7" s="67"/>
      <c r="E7" s="68"/>
      <c r="AM7" s="38"/>
    </row>
    <row r="8" spans="2:70" ht="19.5" customHeight="1">
      <c r="B8" s="74"/>
      <c r="C8" s="1875" t="s">
        <v>2</v>
      </c>
      <c r="D8" s="1875"/>
      <c r="E8" s="1876"/>
      <c r="F8" s="1512"/>
      <c r="H8" s="673" t="s">
        <v>699</v>
      </c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5"/>
      <c r="AB8" s="265"/>
      <c r="AC8" s="265"/>
      <c r="AD8" s="265"/>
      <c r="AE8" s="265"/>
      <c r="AF8" s="265"/>
      <c r="AG8" s="265"/>
      <c r="AH8" s="265"/>
      <c r="AI8" s="265"/>
      <c r="AJ8" s="265"/>
      <c r="AK8" s="265"/>
      <c r="AL8" s="265"/>
      <c r="AM8" s="1178"/>
      <c r="AN8" s="1179"/>
      <c r="AO8" s="436"/>
    </row>
    <row r="9" spans="2:70" ht="19.5" customHeight="1" thickBot="1">
      <c r="B9" s="71"/>
      <c r="C9" s="75"/>
      <c r="D9" s="75"/>
      <c r="E9" s="76"/>
      <c r="F9" s="75"/>
      <c r="H9" s="1180" t="s">
        <v>39</v>
      </c>
      <c r="I9" s="288" t="s">
        <v>392</v>
      </c>
      <c r="J9" s="288" t="s">
        <v>393</v>
      </c>
      <c r="K9" s="288" t="s">
        <v>394</v>
      </c>
      <c r="L9" s="288" t="s">
        <v>395</v>
      </c>
      <c r="M9" s="288" t="s">
        <v>152</v>
      </c>
      <c r="N9" s="288" t="s">
        <v>153</v>
      </c>
      <c r="O9" s="288" t="s">
        <v>154</v>
      </c>
      <c r="P9" s="288" t="s">
        <v>155</v>
      </c>
      <c r="Q9" s="288" t="s">
        <v>156</v>
      </c>
      <c r="R9" s="288" t="s">
        <v>157</v>
      </c>
      <c r="S9" s="288" t="s">
        <v>158</v>
      </c>
      <c r="T9" s="288" t="s">
        <v>159</v>
      </c>
      <c r="U9" s="288" t="s">
        <v>160</v>
      </c>
      <c r="V9" s="288" t="s">
        <v>161</v>
      </c>
      <c r="W9" s="288" t="s">
        <v>162</v>
      </c>
      <c r="X9" s="288" t="s">
        <v>163</v>
      </c>
      <c r="Y9" s="288" t="s">
        <v>164</v>
      </c>
      <c r="Z9" s="288" t="s">
        <v>165</v>
      </c>
      <c r="AA9" s="288" t="s">
        <v>166</v>
      </c>
      <c r="AB9" s="288" t="s">
        <v>167</v>
      </c>
      <c r="AC9" s="288" t="s">
        <v>168</v>
      </c>
      <c r="AD9" s="288" t="s">
        <v>169</v>
      </c>
      <c r="AE9" s="288" t="s">
        <v>170</v>
      </c>
      <c r="AF9" s="288" t="s">
        <v>338</v>
      </c>
      <c r="AG9" s="288" t="s">
        <v>339</v>
      </c>
      <c r="AH9" s="288" t="s">
        <v>173</v>
      </c>
      <c r="AI9" s="288" t="s">
        <v>174</v>
      </c>
      <c r="AJ9" s="288" t="s">
        <v>175</v>
      </c>
      <c r="AK9" s="288" t="s">
        <v>176</v>
      </c>
      <c r="AL9" s="288" t="s">
        <v>177</v>
      </c>
      <c r="AM9" s="288" t="s">
        <v>178</v>
      </c>
      <c r="AN9" s="288" t="s">
        <v>179</v>
      </c>
      <c r="AO9" s="78" t="s">
        <v>180</v>
      </c>
      <c r="AP9" s="78" t="s">
        <v>181</v>
      </c>
      <c r="AQ9" s="78" t="s">
        <v>182</v>
      </c>
      <c r="AR9" s="78" t="s">
        <v>341</v>
      </c>
      <c r="AS9" s="78" t="s">
        <v>342</v>
      </c>
      <c r="AT9" s="78" t="s">
        <v>185</v>
      </c>
      <c r="AU9" s="78" t="s">
        <v>343</v>
      </c>
      <c r="AV9" s="81" t="s">
        <v>187</v>
      </c>
      <c r="AW9" s="81" t="s">
        <v>345</v>
      </c>
      <c r="AX9" s="81" t="s">
        <v>346</v>
      </c>
      <c r="AY9" s="81" t="s">
        <v>347</v>
      </c>
      <c r="AZ9" s="81" t="s">
        <v>348</v>
      </c>
      <c r="BA9" s="81" t="s">
        <v>192</v>
      </c>
      <c r="BB9" s="81" t="s">
        <v>193</v>
      </c>
      <c r="BC9" s="81" t="s">
        <v>194</v>
      </c>
      <c r="BD9" s="81" t="s">
        <v>195</v>
      </c>
      <c r="BE9" s="81" t="s">
        <v>196</v>
      </c>
      <c r="BF9" s="81" t="s">
        <v>197</v>
      </c>
      <c r="BG9" s="81" t="s">
        <v>784</v>
      </c>
      <c r="BH9" s="81" t="s">
        <v>794</v>
      </c>
      <c r="BI9" s="81" t="s">
        <v>798</v>
      </c>
      <c r="BJ9" s="81" t="s">
        <v>806</v>
      </c>
      <c r="BK9" s="81" t="s">
        <v>807</v>
      </c>
      <c r="BL9" s="81" t="s">
        <v>816</v>
      </c>
      <c r="BM9" s="81" t="s">
        <v>823</v>
      </c>
      <c r="BN9" s="81" t="s">
        <v>836</v>
      </c>
      <c r="BO9" s="81" t="s">
        <v>858</v>
      </c>
      <c r="BP9" s="81" t="s">
        <v>869</v>
      </c>
      <c r="BQ9" s="1778" t="s">
        <v>859</v>
      </c>
      <c r="BR9" s="1778" t="s">
        <v>892</v>
      </c>
    </row>
    <row r="10" spans="2:70" ht="19.5" customHeight="1">
      <c r="B10" s="74"/>
      <c r="C10" s="1875" t="s">
        <v>36</v>
      </c>
      <c r="D10" s="1875"/>
      <c r="E10" s="1876"/>
      <c r="F10" s="1512"/>
      <c r="H10" s="1181" t="s">
        <v>700</v>
      </c>
      <c r="I10" s="579">
        <v>12181.509929874002</v>
      </c>
      <c r="J10" s="90">
        <v>12241.069540424001</v>
      </c>
      <c r="K10" s="90">
        <v>12122</v>
      </c>
      <c r="L10" s="90">
        <v>12453.2</v>
      </c>
      <c r="M10" s="90">
        <v>11834.097033362001</v>
      </c>
      <c r="N10" s="90">
        <v>11705.369225564002</v>
      </c>
      <c r="O10" s="90">
        <v>12108.981281518001</v>
      </c>
      <c r="P10" s="90">
        <v>13115.578431881</v>
      </c>
      <c r="Q10" s="90">
        <v>12864.5</v>
      </c>
      <c r="R10" s="90">
        <v>13250.9</v>
      </c>
      <c r="S10" s="90">
        <v>13987.6</v>
      </c>
      <c r="T10" s="90">
        <v>14620</v>
      </c>
      <c r="U10" s="90">
        <v>13901.8</v>
      </c>
      <c r="V10" s="90">
        <v>13899.9</v>
      </c>
      <c r="W10" s="90">
        <v>14022</v>
      </c>
      <c r="X10" s="90">
        <v>14469.1</v>
      </c>
      <c r="Y10" s="90">
        <v>14292.5</v>
      </c>
      <c r="Z10" s="90">
        <v>12497.9</v>
      </c>
      <c r="AA10" s="90">
        <v>14677</v>
      </c>
      <c r="AB10" s="90">
        <v>14902.4</v>
      </c>
      <c r="AC10" s="90">
        <v>14251.641595874</v>
      </c>
      <c r="AD10" s="90">
        <v>14294.4</v>
      </c>
      <c r="AE10" s="90">
        <v>14477.1</v>
      </c>
      <c r="AF10" s="90">
        <v>14780.1</v>
      </c>
      <c r="AG10" s="91">
        <v>15239.1</v>
      </c>
      <c r="AH10" s="90">
        <v>15804.2</v>
      </c>
      <c r="AI10" s="91">
        <v>16357</v>
      </c>
      <c r="AJ10" s="91">
        <v>16532.3</v>
      </c>
      <c r="AK10" s="91">
        <v>17155.900000000001</v>
      </c>
      <c r="AL10" s="91">
        <v>17741.948589703006</v>
      </c>
      <c r="AM10" s="91">
        <v>18275.589335632001</v>
      </c>
      <c r="AN10" s="90">
        <v>19496.449387904006</v>
      </c>
      <c r="AO10" s="90">
        <v>19283.844565354007</v>
      </c>
      <c r="AP10" s="90">
        <v>19694.900000000001</v>
      </c>
      <c r="AQ10" s="90">
        <v>20861.400000000001</v>
      </c>
      <c r="AR10" s="91">
        <v>21919</v>
      </c>
      <c r="AS10" s="90">
        <v>21231.7</v>
      </c>
      <c r="AT10" s="91">
        <v>21442.6</v>
      </c>
      <c r="AU10" s="91">
        <v>22390.7</v>
      </c>
      <c r="AV10" s="91">
        <v>22857.4</v>
      </c>
      <c r="AW10" s="90">
        <v>23389.9</v>
      </c>
      <c r="AX10" s="90">
        <v>23889.4</v>
      </c>
      <c r="AY10" s="90">
        <v>23907.200000000001</v>
      </c>
      <c r="AZ10" s="90">
        <v>25177.1</v>
      </c>
      <c r="BA10" s="90">
        <v>24964.070921177998</v>
      </c>
      <c r="BB10" s="91">
        <v>25978.448926555997</v>
      </c>
      <c r="BC10" s="91">
        <v>26907.045722314</v>
      </c>
      <c r="BD10" s="90">
        <v>27020.7</v>
      </c>
      <c r="BE10" s="90">
        <v>26231.7</v>
      </c>
      <c r="BF10" s="90">
        <v>26115.017116187995</v>
      </c>
      <c r="BG10" s="1348">
        <v>26360.799999999999</v>
      </c>
      <c r="BH10" s="91">
        <v>26319.5</v>
      </c>
      <c r="BI10" s="1348">
        <v>26109.608514498002</v>
      </c>
      <c r="BJ10" s="91">
        <v>26240.457863158008</v>
      </c>
      <c r="BK10" s="91">
        <v>27347.561428367993</v>
      </c>
      <c r="BL10" s="1348">
        <v>27636.266844747995</v>
      </c>
      <c r="BM10" s="1348">
        <v>27040.426284802998</v>
      </c>
      <c r="BN10" s="1348">
        <v>26960.3</v>
      </c>
      <c r="BO10" s="1348">
        <v>27334.256629044994</v>
      </c>
      <c r="BP10" s="1348">
        <v>27729.050812711987</v>
      </c>
      <c r="BQ10" s="1348">
        <v>27736.793483255999</v>
      </c>
      <c r="BR10" s="1847">
        <v>27978.98393170601</v>
      </c>
    </row>
    <row r="11" spans="2:70" ht="19.5" customHeight="1">
      <c r="B11" s="74"/>
      <c r="C11" s="1514"/>
      <c r="D11" s="75"/>
      <c r="E11" s="76"/>
      <c r="F11" s="75"/>
      <c r="H11" s="1182" t="s">
        <v>701</v>
      </c>
      <c r="I11" s="579">
        <v>137.78416689100001</v>
      </c>
      <c r="J11" s="90">
        <v>182.05905962800003</v>
      </c>
      <c r="K11" s="90">
        <v>205.1</v>
      </c>
      <c r="L11" s="90">
        <v>188.5</v>
      </c>
      <c r="M11" s="90">
        <v>177.07706865500003</v>
      </c>
      <c r="N11" s="90">
        <v>142.59367534200001</v>
      </c>
      <c r="O11" s="90">
        <v>150.1</v>
      </c>
      <c r="P11" s="90">
        <v>169.37401594299999</v>
      </c>
      <c r="Q11" s="90">
        <v>275.5</v>
      </c>
      <c r="R11" s="90">
        <v>285.2</v>
      </c>
      <c r="S11" s="90">
        <v>283.2</v>
      </c>
      <c r="T11" s="90">
        <v>270.89999999999998</v>
      </c>
      <c r="U11" s="90">
        <v>294.60000000000002</v>
      </c>
      <c r="V11" s="90">
        <v>290.2</v>
      </c>
      <c r="W11" s="90">
        <v>260.5</v>
      </c>
      <c r="X11" s="90">
        <v>233.7</v>
      </c>
      <c r="Y11" s="90">
        <v>225.5</v>
      </c>
      <c r="Z11" s="90">
        <v>215.5</v>
      </c>
      <c r="AA11" s="90">
        <v>215.1</v>
      </c>
      <c r="AB11" s="90">
        <v>187.8</v>
      </c>
      <c r="AC11" s="90">
        <v>192.95087233799998</v>
      </c>
      <c r="AD11" s="90">
        <v>192.74450953200002</v>
      </c>
      <c r="AE11" s="90">
        <v>181.2</v>
      </c>
      <c r="AF11" s="90">
        <v>183.5</v>
      </c>
      <c r="AG11" s="91">
        <v>192.8</v>
      </c>
      <c r="AH11" s="90">
        <v>193.2</v>
      </c>
      <c r="AI11" s="91">
        <v>201.3</v>
      </c>
      <c r="AJ11" s="91">
        <v>203</v>
      </c>
      <c r="AK11" s="91">
        <v>214.6</v>
      </c>
      <c r="AL11" s="91">
        <v>217.476358232</v>
      </c>
      <c r="AM11" s="91">
        <v>230.28177671400005</v>
      </c>
      <c r="AN11" s="90">
        <v>233.987269411</v>
      </c>
      <c r="AO11" s="90">
        <v>253.92934386900004</v>
      </c>
      <c r="AP11" s="90">
        <v>245.9</v>
      </c>
      <c r="AQ11" s="90">
        <v>242</v>
      </c>
      <c r="AR11" s="91">
        <v>244</v>
      </c>
      <c r="AS11" s="90">
        <v>263.10000000000002</v>
      </c>
      <c r="AT11" s="91">
        <v>231.3</v>
      </c>
      <c r="AU11" s="91">
        <v>221.5</v>
      </c>
      <c r="AV11" s="91">
        <v>215.2</v>
      </c>
      <c r="AW11" s="90">
        <v>202</v>
      </c>
      <c r="AX11" s="90">
        <v>195.3</v>
      </c>
      <c r="AY11" s="90">
        <v>207.6</v>
      </c>
      <c r="AZ11" s="90">
        <v>205.7</v>
      </c>
      <c r="BA11" s="90">
        <v>197.45226726999999</v>
      </c>
      <c r="BB11" s="91">
        <v>203.23967375000004</v>
      </c>
      <c r="BC11" s="91">
        <v>211.2</v>
      </c>
      <c r="BD11" s="90">
        <v>249.3</v>
      </c>
      <c r="BE11" s="90">
        <v>312.10000000000002</v>
      </c>
      <c r="BF11" s="90">
        <v>303.03436131000001</v>
      </c>
      <c r="BG11" s="1348">
        <v>322</v>
      </c>
      <c r="BH11" s="91">
        <v>272.10000000000002</v>
      </c>
      <c r="BI11" s="1348">
        <v>342.82735967600001</v>
      </c>
      <c r="BJ11" s="91">
        <v>339.19608619799999</v>
      </c>
      <c r="BK11" s="91">
        <v>353.048729251</v>
      </c>
      <c r="BL11" s="1348">
        <v>361.26159544900003</v>
      </c>
      <c r="BM11" s="1348">
        <v>435.43713454700003</v>
      </c>
      <c r="BN11" s="1348">
        <v>377.7</v>
      </c>
      <c r="BO11" s="1348">
        <v>331.93915091200006</v>
      </c>
      <c r="BP11" s="1348">
        <v>271.58636445299999</v>
      </c>
      <c r="BQ11" s="1348">
        <v>336.48623472999998</v>
      </c>
      <c r="BR11" s="1847">
        <v>300.52225092000003</v>
      </c>
    </row>
    <row r="12" spans="2:70" ht="19.5" customHeight="1">
      <c r="B12" s="74"/>
      <c r="C12" s="1875" t="s">
        <v>0</v>
      </c>
      <c r="D12" s="1875"/>
      <c r="E12" s="1876"/>
      <c r="F12" s="1512"/>
      <c r="H12" s="1183" t="s">
        <v>702</v>
      </c>
      <c r="I12" s="425">
        <v>1.1310926780357283E-2</v>
      </c>
      <c r="J12" s="425">
        <v>1.4872806581710991E-2</v>
      </c>
      <c r="K12" s="425">
        <v>1.6919650222735522E-2</v>
      </c>
      <c r="L12" s="425">
        <v>1.5136671698840459E-2</v>
      </c>
      <c r="M12" s="425">
        <v>1.4963293621456257E-2</v>
      </c>
      <c r="N12" s="425">
        <v>1.2181903244075531E-2</v>
      </c>
      <c r="O12" s="425">
        <v>1.239575786850859E-2</v>
      </c>
      <c r="P12" s="425">
        <v>1.2913957003321342E-2</v>
      </c>
      <c r="Q12" s="425">
        <v>2.141552333942244E-2</v>
      </c>
      <c r="R12" s="425">
        <v>2.1523066357756832E-2</v>
      </c>
      <c r="S12" s="425">
        <v>2.0246504046441131E-2</v>
      </c>
      <c r="T12" s="425">
        <v>1.8529411764705881E-2</v>
      </c>
      <c r="U12" s="425">
        <v>2.1191500381245596E-2</v>
      </c>
      <c r="V12" s="425">
        <v>2.0877848042072246E-2</v>
      </c>
      <c r="W12" s="425">
        <v>1.8577948937384112E-2</v>
      </c>
      <c r="X12" s="425">
        <v>1.6151661126123946E-2</v>
      </c>
      <c r="Y12" s="425">
        <v>1.5777505684799721E-2</v>
      </c>
      <c r="Z12" s="425">
        <v>1.5100000000000001E-2</v>
      </c>
      <c r="AA12" s="425">
        <v>1.4655583566123866E-2</v>
      </c>
      <c r="AB12" s="425">
        <v>1.2601996993772816E-2</v>
      </c>
      <c r="AC12" s="425">
        <v>1.3538852422015812E-2</v>
      </c>
      <c r="AD12" s="425">
        <v>1.3483917445433178E-2</v>
      </c>
      <c r="AE12" s="425">
        <v>1.2516318876017986E-2</v>
      </c>
      <c r="AF12" s="425">
        <v>1.241534225072902E-2</v>
      </c>
      <c r="AG12" s="426">
        <v>1.26E-2</v>
      </c>
      <c r="AH12" s="425">
        <v>1.2200000000000001E-2</v>
      </c>
      <c r="AI12" s="426">
        <v>1.23E-2</v>
      </c>
      <c r="AJ12" s="426">
        <v>1.23E-2</v>
      </c>
      <c r="AK12" s="426">
        <v>1.2500000000000001E-2</v>
      </c>
      <c r="AL12" s="426">
        <v>1.2257749318370698E-2</v>
      </c>
      <c r="AM12" s="426">
        <v>1.2600511670779262E-2</v>
      </c>
      <c r="AN12" s="425">
        <v>1.2001532420368319E-2</v>
      </c>
      <c r="AO12" s="425">
        <v>1.3167983334880114E-2</v>
      </c>
      <c r="AP12" s="425">
        <v>1.2500000000000001E-2</v>
      </c>
      <c r="AQ12" s="425">
        <v>1.1599999999999999E-2</v>
      </c>
      <c r="AR12" s="426">
        <v>1.1131894703225512E-2</v>
      </c>
      <c r="AS12" s="425">
        <v>1.24E-2</v>
      </c>
      <c r="AT12" s="426">
        <v>1.0800000000000001E-2</v>
      </c>
      <c r="AU12" s="426">
        <v>9.9000000000000008E-3</v>
      </c>
      <c r="AV12" s="426">
        <v>9.4000000000000004E-3</v>
      </c>
      <c r="AW12" s="425">
        <v>8.6E-3</v>
      </c>
      <c r="AX12" s="425">
        <v>8.2000000000000007E-3</v>
      </c>
      <c r="AY12" s="425">
        <v>8.6999999999999994E-3</v>
      </c>
      <c r="AZ12" s="425">
        <v>8.2000000000000007E-3</v>
      </c>
      <c r="BA12" s="425">
        <v>7.9094578722132027E-3</v>
      </c>
      <c r="BB12" s="426">
        <v>7.8233952429023566E-3</v>
      </c>
      <c r="BC12" s="426">
        <v>7.7999999999999996E-3</v>
      </c>
      <c r="BD12" s="425">
        <v>9.1999999999999998E-3</v>
      </c>
      <c r="BE12" s="425">
        <v>1.1900000000000001E-2</v>
      </c>
      <c r="BF12" s="425">
        <v>1.1599999999999999E-2</v>
      </c>
      <c r="BG12" s="1412">
        <v>1.2200000000000001E-2</v>
      </c>
      <c r="BH12" s="426">
        <v>1.03E-2</v>
      </c>
      <c r="BI12" s="1412">
        <v>1.3130314056054753E-2</v>
      </c>
      <c r="BJ12" s="426">
        <v>1.2926454559858741E-2</v>
      </c>
      <c r="BK12" s="426">
        <v>1.2909696909384316E-2</v>
      </c>
      <c r="BL12" s="1412">
        <v>1.3072011407273492E-2</v>
      </c>
      <c r="BM12" s="1412">
        <v>1.6103190458640081E-2</v>
      </c>
      <c r="BN12" s="1412">
        <v>1.4E-2</v>
      </c>
      <c r="BO12" s="1412">
        <v>1.2143705073701775E-2</v>
      </c>
      <c r="BP12" s="1412">
        <v>9.7942899772283272E-3</v>
      </c>
      <c r="BQ12" s="1412">
        <v>1.2131403542847453E-2</v>
      </c>
      <c r="BR12" s="1848">
        <v>1.0740999446353939E-2</v>
      </c>
    </row>
    <row r="13" spans="2:70" ht="19.5" customHeight="1">
      <c r="B13" s="74"/>
      <c r="C13" s="1514"/>
      <c r="D13" s="75"/>
      <c r="E13" s="76"/>
      <c r="F13" s="75"/>
      <c r="H13" s="1184"/>
      <c r="I13" s="436"/>
      <c r="J13" s="436"/>
      <c r="K13" s="436"/>
      <c r="L13" s="436"/>
      <c r="M13" s="436"/>
      <c r="N13" s="436"/>
      <c r="O13" s="436"/>
      <c r="P13" s="436"/>
      <c r="Q13" s="436"/>
      <c r="R13" s="436"/>
      <c r="S13" s="436"/>
      <c r="T13" s="436"/>
      <c r="U13" s="436"/>
      <c r="V13" s="436"/>
      <c r="W13" s="436"/>
      <c r="X13" s="436"/>
      <c r="Y13" s="436"/>
      <c r="Z13" s="436"/>
      <c r="AA13" s="436"/>
      <c r="AB13" s="436"/>
      <c r="AC13" s="436"/>
      <c r="AD13" s="436"/>
      <c r="AE13" s="436"/>
      <c r="AF13" s="436"/>
      <c r="AG13" s="1185"/>
      <c r="AH13" s="436"/>
      <c r="AI13" s="437"/>
      <c r="AJ13" s="437"/>
      <c r="AK13" s="437"/>
      <c r="AL13" s="437"/>
      <c r="AM13" s="437"/>
      <c r="AN13" s="436"/>
      <c r="AO13" s="436"/>
      <c r="AP13" s="436"/>
      <c r="AQ13" s="436"/>
      <c r="AR13" s="436"/>
      <c r="AS13" s="436"/>
      <c r="AT13" s="437"/>
      <c r="AU13" s="437"/>
      <c r="AV13" s="437"/>
      <c r="AW13" s="436"/>
      <c r="AX13" s="436"/>
      <c r="AY13" s="436"/>
      <c r="AZ13" s="436"/>
      <c r="BA13" s="436"/>
      <c r="BB13" s="437"/>
      <c r="BC13" s="436"/>
      <c r="BD13" s="436"/>
      <c r="BE13" s="436"/>
      <c r="BF13" s="436"/>
      <c r="BG13" s="436"/>
      <c r="BH13" s="436"/>
      <c r="BI13" s="436"/>
      <c r="BJ13" s="436"/>
      <c r="BK13" s="436"/>
      <c r="BL13" s="1394"/>
      <c r="BM13" s="1394"/>
      <c r="BN13" s="436"/>
      <c r="BO13" s="436"/>
      <c r="BP13" s="1394"/>
      <c r="BQ13" s="436"/>
      <c r="BR13" s="436"/>
    </row>
    <row r="14" spans="2:70" ht="19.5" customHeight="1">
      <c r="B14" s="74"/>
      <c r="C14" s="1875" t="s">
        <v>6</v>
      </c>
      <c r="D14" s="1875"/>
      <c r="E14" s="1876"/>
      <c r="F14" s="1512"/>
      <c r="H14" s="1184"/>
      <c r="I14" s="436"/>
      <c r="J14" s="436"/>
      <c r="K14" s="436"/>
      <c r="L14" s="436"/>
      <c r="M14" s="436"/>
      <c r="N14" s="436"/>
      <c r="O14" s="436"/>
      <c r="P14" s="436"/>
      <c r="Q14" s="436"/>
      <c r="R14" s="436"/>
      <c r="S14" s="436"/>
      <c r="T14" s="436"/>
      <c r="U14" s="436"/>
      <c r="V14" s="436"/>
      <c r="W14" s="436"/>
      <c r="X14" s="436"/>
      <c r="Y14" s="436"/>
      <c r="Z14" s="436"/>
      <c r="AA14" s="436"/>
      <c r="AB14" s="436"/>
      <c r="AC14" s="436"/>
      <c r="AD14" s="436"/>
      <c r="AE14" s="436"/>
      <c r="AF14" s="436"/>
      <c r="AG14" s="437"/>
      <c r="AH14" s="1186"/>
      <c r="AI14" s="1187"/>
      <c r="AJ14" s="1187"/>
      <c r="AK14" s="1187"/>
      <c r="AL14" s="1187"/>
      <c r="AM14" s="1187"/>
      <c r="AN14" s="1186"/>
      <c r="AO14" s="1186"/>
      <c r="AP14" s="1186"/>
      <c r="AQ14" s="1186"/>
      <c r="AR14" s="1186"/>
      <c r="AS14" s="1186"/>
      <c r="AT14" s="1187"/>
      <c r="AU14" s="1187"/>
      <c r="AV14" s="1187"/>
      <c r="AW14" s="1186"/>
      <c r="AX14" s="1186"/>
      <c r="AY14" s="1186"/>
      <c r="AZ14" s="1186"/>
      <c r="BA14" s="1186"/>
      <c r="BB14" s="1187"/>
      <c r="BC14" s="1186"/>
      <c r="BD14" s="1186"/>
      <c r="BE14" s="1186"/>
      <c r="BF14" s="1186"/>
      <c r="BG14" s="1186"/>
      <c r="BH14" s="1186"/>
      <c r="BI14" s="1186"/>
      <c r="BJ14" s="1186"/>
      <c r="BK14" s="1186"/>
      <c r="BL14" s="1186"/>
      <c r="BM14" s="1186"/>
      <c r="BN14" s="1186"/>
      <c r="BO14" s="1186"/>
      <c r="BP14" s="1186"/>
      <c r="BQ14" s="1186"/>
      <c r="BR14" s="1186"/>
    </row>
    <row r="15" spans="2:70" ht="19.5" customHeight="1">
      <c r="B15" s="74"/>
      <c r="C15" s="1514"/>
      <c r="D15" s="75"/>
      <c r="E15" s="76"/>
      <c r="F15" s="75"/>
      <c r="H15" s="673" t="s">
        <v>703</v>
      </c>
      <c r="I15" s="1188"/>
      <c r="J15" s="1179"/>
      <c r="K15" s="1179"/>
      <c r="L15" s="1179"/>
      <c r="M15" s="1179"/>
      <c r="N15" s="1179"/>
      <c r="O15" s="1179"/>
      <c r="P15" s="1179"/>
      <c r="Q15" s="1179"/>
      <c r="R15" s="1179"/>
      <c r="S15" s="1179"/>
      <c r="T15" s="1179"/>
      <c r="U15" s="1179"/>
      <c r="V15" s="1179"/>
      <c r="W15" s="1179"/>
      <c r="X15" s="1179"/>
      <c r="Y15" s="1179"/>
      <c r="Z15" s="1179"/>
      <c r="AA15" s="1179"/>
      <c r="AB15" s="1179"/>
      <c r="AC15" s="1179"/>
      <c r="AD15" s="1179"/>
      <c r="AE15" s="1179"/>
      <c r="AF15" s="1179"/>
      <c r="AG15" s="1178"/>
      <c r="AH15" s="1179"/>
      <c r="AI15" s="1178"/>
      <c r="AJ15" s="1178"/>
      <c r="AK15" s="1178"/>
      <c r="AL15" s="1178"/>
      <c r="AM15" s="1178"/>
      <c r="AN15" s="1179"/>
      <c r="AO15" s="1179"/>
      <c r="AP15" s="1179"/>
      <c r="AQ15" s="1179"/>
      <c r="AR15" s="1179"/>
      <c r="AS15" s="1179"/>
      <c r="AT15" s="1178"/>
      <c r="AU15" s="1178"/>
      <c r="AV15" s="1178"/>
      <c r="AW15" s="1179"/>
      <c r="AX15" s="1179"/>
      <c r="AY15" s="1179"/>
      <c r="AZ15" s="1179"/>
      <c r="BA15" s="1179"/>
      <c r="BB15" s="1178"/>
      <c r="BC15" s="1179"/>
      <c r="BD15" s="1179"/>
      <c r="BE15" s="1179"/>
      <c r="BF15" s="1179"/>
      <c r="BG15" s="1179"/>
      <c r="BH15" s="1179"/>
      <c r="BI15" s="1179"/>
      <c r="BJ15" s="1179"/>
      <c r="BK15" s="1563"/>
      <c r="BL15" s="1563"/>
      <c r="BM15" s="1563"/>
      <c r="BN15" s="1563"/>
      <c r="BO15" s="1563"/>
      <c r="BP15" s="1563"/>
      <c r="BQ15" s="1563"/>
      <c r="BR15" s="1563"/>
    </row>
    <row r="16" spans="2:70" ht="19.5" customHeight="1" thickBot="1">
      <c r="B16" s="74"/>
      <c r="C16" s="1875" t="s">
        <v>7</v>
      </c>
      <c r="D16" s="1875"/>
      <c r="E16" s="1876"/>
      <c r="F16" s="1512"/>
      <c r="H16" s="1180" t="s">
        <v>39</v>
      </c>
      <c r="I16" s="288" t="s">
        <v>392</v>
      </c>
      <c r="J16" s="288" t="s">
        <v>393</v>
      </c>
      <c r="K16" s="288" t="s">
        <v>394</v>
      </c>
      <c r="L16" s="288" t="s">
        <v>395</v>
      </c>
      <c r="M16" s="288" t="s">
        <v>152</v>
      </c>
      <c r="N16" s="288" t="s">
        <v>153</v>
      </c>
      <c r="O16" s="288" t="s">
        <v>154</v>
      </c>
      <c r="P16" s="288" t="s">
        <v>155</v>
      </c>
      <c r="Q16" s="288" t="s">
        <v>156</v>
      </c>
      <c r="R16" s="288" t="s">
        <v>157</v>
      </c>
      <c r="S16" s="288" t="s">
        <v>158</v>
      </c>
      <c r="T16" s="288" t="s">
        <v>159</v>
      </c>
      <c r="U16" s="288" t="s">
        <v>160</v>
      </c>
      <c r="V16" s="288" t="s">
        <v>161</v>
      </c>
      <c r="W16" s="288" t="s">
        <v>162</v>
      </c>
      <c r="X16" s="288" t="s">
        <v>163</v>
      </c>
      <c r="Y16" s="288" t="s">
        <v>164</v>
      </c>
      <c r="Z16" s="288" t="s">
        <v>165</v>
      </c>
      <c r="AA16" s="288" t="s">
        <v>166</v>
      </c>
      <c r="AB16" s="288" t="s">
        <v>167</v>
      </c>
      <c r="AC16" s="288" t="s">
        <v>168</v>
      </c>
      <c r="AD16" s="288" t="s">
        <v>169</v>
      </c>
      <c r="AE16" s="288" t="s">
        <v>170</v>
      </c>
      <c r="AF16" s="288" t="s">
        <v>338</v>
      </c>
      <c r="AG16" s="288" t="s">
        <v>339</v>
      </c>
      <c r="AH16" s="288" t="s">
        <v>173</v>
      </c>
      <c r="AI16" s="288" t="s">
        <v>174</v>
      </c>
      <c r="AJ16" s="288" t="s">
        <v>175</v>
      </c>
      <c r="AK16" s="288" t="s">
        <v>176</v>
      </c>
      <c r="AL16" s="288" t="s">
        <v>177</v>
      </c>
      <c r="AM16" s="288" t="s">
        <v>178</v>
      </c>
      <c r="AN16" s="288" t="s">
        <v>179</v>
      </c>
      <c r="AO16" s="288" t="s">
        <v>180</v>
      </c>
      <c r="AP16" s="288" t="s">
        <v>181</v>
      </c>
      <c r="AQ16" s="288" t="s">
        <v>182</v>
      </c>
      <c r="AR16" s="288" t="s">
        <v>341</v>
      </c>
      <c r="AS16" s="288" t="s">
        <v>342</v>
      </c>
      <c r="AT16" s="78" t="s">
        <v>185</v>
      </c>
      <c r="AU16" s="78" t="s">
        <v>186</v>
      </c>
      <c r="AV16" s="81" t="s">
        <v>187</v>
      </c>
      <c r="AW16" s="81" t="s">
        <v>345</v>
      </c>
      <c r="AX16" s="81" t="s">
        <v>346</v>
      </c>
      <c r="AY16" s="81" t="s">
        <v>347</v>
      </c>
      <c r="AZ16" s="81" t="s">
        <v>348</v>
      </c>
      <c r="BA16" s="81" t="s">
        <v>192</v>
      </c>
      <c r="BB16" s="81" t="s">
        <v>193</v>
      </c>
      <c r="BC16" s="81" t="s">
        <v>194</v>
      </c>
      <c r="BD16" s="81" t="s">
        <v>195</v>
      </c>
      <c r="BE16" s="81" t="str">
        <f>BE9</f>
        <v>Mar. 23</v>
      </c>
      <c r="BF16" s="81" t="str">
        <f t="shared" ref="BF16:BN16" si="0">BF9</f>
        <v>Jun. 23</v>
      </c>
      <c r="BG16" s="81" t="str">
        <f t="shared" si="0"/>
        <v>Sep. 23</v>
      </c>
      <c r="BH16" s="81" t="str">
        <f t="shared" si="0"/>
        <v>Dec. 23</v>
      </c>
      <c r="BI16" s="81" t="str">
        <f t="shared" si="0"/>
        <v>Mar. 24</v>
      </c>
      <c r="BJ16" s="81" t="str">
        <f t="shared" si="0"/>
        <v>Jun. 24</v>
      </c>
      <c r="BK16" s="81" t="str">
        <f t="shared" si="0"/>
        <v>Sep. 24</v>
      </c>
      <c r="BL16" s="81" t="str">
        <f t="shared" si="0"/>
        <v>Dec. 24</v>
      </c>
      <c r="BM16" s="81" t="str">
        <f t="shared" si="0"/>
        <v>Mar. 25</v>
      </c>
      <c r="BN16" s="81" t="str">
        <f t="shared" si="0"/>
        <v>Jun. 25</v>
      </c>
      <c r="BO16" s="81" t="s">
        <v>852</v>
      </c>
      <c r="BP16" s="81" t="str">
        <f>BP9</f>
        <v>Dec. 25</v>
      </c>
      <c r="BQ16" s="1778" t="str">
        <f t="shared" ref="BQ16:BR16" si="1">BQ9</f>
        <v>Mar. 26</v>
      </c>
      <c r="BR16" s="81" t="str">
        <f t="shared" si="1"/>
        <v>Jun. 26(E)</v>
      </c>
    </row>
    <row r="17" spans="2:70" ht="19.5" customHeight="1">
      <c r="B17" s="74"/>
      <c r="C17" s="1514"/>
      <c r="D17" s="75"/>
      <c r="E17" s="76"/>
      <c r="F17" s="75"/>
      <c r="H17" s="1181" t="s">
        <v>704</v>
      </c>
      <c r="I17" s="579">
        <v>23.4</v>
      </c>
      <c r="J17" s="90">
        <v>22.6</v>
      </c>
      <c r="K17" s="90">
        <v>22.5</v>
      </c>
      <c r="L17" s="90">
        <v>28</v>
      </c>
      <c r="M17" s="90">
        <v>29.6</v>
      </c>
      <c r="N17" s="90">
        <v>32.200000000000003</v>
      </c>
      <c r="O17" s="90">
        <v>39.299999999999997</v>
      </c>
      <c r="P17" s="90">
        <v>47.1</v>
      </c>
      <c r="Q17" s="90">
        <v>52.5</v>
      </c>
      <c r="R17" s="90">
        <v>52.6</v>
      </c>
      <c r="S17" s="90">
        <v>52.2</v>
      </c>
      <c r="T17" s="90">
        <v>50.2</v>
      </c>
      <c r="U17" s="90">
        <v>48.1</v>
      </c>
      <c r="V17" s="90">
        <v>46.5</v>
      </c>
      <c r="W17" s="90">
        <v>46.4</v>
      </c>
      <c r="X17" s="90">
        <v>45.3</v>
      </c>
      <c r="Y17" s="90">
        <v>43.8</v>
      </c>
      <c r="Z17" s="90">
        <v>41.3</v>
      </c>
      <c r="AA17" s="90">
        <v>38.200000000000003</v>
      </c>
      <c r="AB17" s="90">
        <v>36.1</v>
      </c>
      <c r="AC17" s="90">
        <v>34.5</v>
      </c>
      <c r="AD17" s="90">
        <v>33</v>
      </c>
      <c r="AE17" s="90">
        <v>40.4</v>
      </c>
      <c r="AF17" s="90">
        <v>43.2</v>
      </c>
      <c r="AG17" s="91">
        <v>47</v>
      </c>
      <c r="AH17" s="90">
        <v>48</v>
      </c>
      <c r="AI17" s="91">
        <v>50.5</v>
      </c>
      <c r="AJ17" s="91">
        <v>54.7</v>
      </c>
      <c r="AK17" s="91">
        <v>60.7</v>
      </c>
      <c r="AL17" s="91">
        <v>74.777063386999998</v>
      </c>
      <c r="AM17" s="91">
        <v>86.606772637999995</v>
      </c>
      <c r="AN17" s="90">
        <v>96.513751878999997</v>
      </c>
      <c r="AO17" s="90">
        <v>97.034477875000007</v>
      </c>
      <c r="AP17" s="90">
        <v>102.5</v>
      </c>
      <c r="AQ17" s="90">
        <v>111.8</v>
      </c>
      <c r="AR17" s="91">
        <v>115.7</v>
      </c>
      <c r="AS17" s="90">
        <v>120.4</v>
      </c>
      <c r="AT17" s="91">
        <v>121.9</v>
      </c>
      <c r="AU17" s="91">
        <v>120.1</v>
      </c>
      <c r="AV17" s="91">
        <v>119.1</v>
      </c>
      <c r="AW17" s="90">
        <v>116.7</v>
      </c>
      <c r="AX17" s="90">
        <v>114</v>
      </c>
      <c r="AY17" s="90">
        <v>113</v>
      </c>
      <c r="AZ17" s="90">
        <v>111.8</v>
      </c>
      <c r="BA17" s="90">
        <v>109.61018609800001</v>
      </c>
      <c r="BB17" s="91">
        <v>109.29298593099998</v>
      </c>
      <c r="BC17" s="91">
        <v>108.6</v>
      </c>
      <c r="BD17" s="90">
        <v>117.1</v>
      </c>
      <c r="BE17" s="90">
        <v>142.19999999999999</v>
      </c>
      <c r="BF17" s="90">
        <v>167.3</v>
      </c>
      <c r="BG17" s="1348">
        <v>189.1</v>
      </c>
      <c r="BH17" s="91">
        <v>204.2</v>
      </c>
      <c r="BI17" s="1348">
        <v>210.40598509999995</v>
      </c>
      <c r="BJ17" s="91">
        <v>203.553172813</v>
      </c>
      <c r="BK17" s="91">
        <v>180.31219694000004</v>
      </c>
      <c r="BL17" s="1348">
        <v>169.18298317199998</v>
      </c>
      <c r="BM17" s="1348">
        <v>153.36039884700003</v>
      </c>
      <c r="BN17" s="1348">
        <v>139.9</v>
      </c>
      <c r="BO17" s="1348">
        <v>127.268198758</v>
      </c>
      <c r="BP17" s="1348">
        <v>115.8979415</v>
      </c>
      <c r="BQ17" s="1348">
        <v>110.31828612500001</v>
      </c>
      <c r="BR17" s="1850">
        <v>113.81553426000001</v>
      </c>
    </row>
    <row r="18" spans="2:70" ht="19.5" customHeight="1">
      <c r="B18" s="74"/>
      <c r="C18" s="1875" t="s">
        <v>31</v>
      </c>
      <c r="D18" s="1875"/>
      <c r="E18" s="1876"/>
      <c r="F18" s="1512"/>
      <c r="H18" s="1182" t="s">
        <v>705</v>
      </c>
      <c r="I18" s="579">
        <v>1.2</v>
      </c>
      <c r="J18" s="90">
        <v>1.3</v>
      </c>
      <c r="K18" s="90">
        <v>1.6</v>
      </c>
      <c r="L18" s="90">
        <v>1.9</v>
      </c>
      <c r="M18" s="90">
        <v>2</v>
      </c>
      <c r="N18" s="90">
        <v>2.4</v>
      </c>
      <c r="O18" s="90">
        <v>2.2999999999999998</v>
      </c>
      <c r="P18" s="90">
        <v>2.9</v>
      </c>
      <c r="Q18" s="90">
        <v>5.0999999999999996</v>
      </c>
      <c r="R18" s="90">
        <v>5.5</v>
      </c>
      <c r="S18" s="90">
        <v>5.2</v>
      </c>
      <c r="T18" s="90">
        <v>4</v>
      </c>
      <c r="U18" s="90">
        <v>3.8</v>
      </c>
      <c r="V18" s="90">
        <v>3.4</v>
      </c>
      <c r="W18" s="90">
        <v>3.4</v>
      </c>
      <c r="X18" s="90">
        <v>3.2</v>
      </c>
      <c r="Y18" s="90">
        <v>3.1</v>
      </c>
      <c r="Z18" s="90">
        <v>2.9</v>
      </c>
      <c r="AA18" s="90">
        <v>2.7</v>
      </c>
      <c r="AB18" s="90">
        <v>2.4</v>
      </c>
      <c r="AC18" s="90">
        <v>2.4</v>
      </c>
      <c r="AD18" s="90">
        <v>2.4</v>
      </c>
      <c r="AE18" s="1189">
        <v>2.2999999999999998</v>
      </c>
      <c r="AF18" s="1189">
        <v>3.3</v>
      </c>
      <c r="AG18" s="1190">
        <v>3.8</v>
      </c>
      <c r="AH18" s="1191">
        <v>4.3</v>
      </c>
      <c r="AI18" s="1190">
        <v>4.2</v>
      </c>
      <c r="AJ18" s="1190">
        <v>4.2</v>
      </c>
      <c r="AK18" s="1190">
        <v>4.8</v>
      </c>
      <c r="AL18" s="1190">
        <v>6.2482670059999998</v>
      </c>
      <c r="AM18" s="1190">
        <v>8.1067976880000021</v>
      </c>
      <c r="AN18" s="1191">
        <v>9.532946321999999</v>
      </c>
      <c r="AO18" s="1191">
        <v>10.448566620999999</v>
      </c>
      <c r="AP18" s="1191">
        <v>8.1999999999999993</v>
      </c>
      <c r="AQ18" s="1191">
        <v>10</v>
      </c>
      <c r="AR18" s="1190">
        <v>7.7</v>
      </c>
      <c r="AS18" s="1191">
        <v>8.3000000000000007</v>
      </c>
      <c r="AT18" s="1190">
        <v>8</v>
      </c>
      <c r="AU18" s="1190">
        <v>8.3000000000000007</v>
      </c>
      <c r="AV18" s="1190">
        <v>8.3000000000000007</v>
      </c>
      <c r="AW18" s="1191">
        <v>6.6</v>
      </c>
      <c r="AX18" s="1191">
        <v>6.1</v>
      </c>
      <c r="AY18" s="1191">
        <v>7</v>
      </c>
      <c r="AZ18" s="1191">
        <v>6.7</v>
      </c>
      <c r="BA18" s="1191">
        <v>5.408121811</v>
      </c>
      <c r="BB18" s="1190">
        <v>5.5706053920000009</v>
      </c>
      <c r="BC18" s="1190">
        <v>7.3</v>
      </c>
      <c r="BD18" s="1191">
        <v>7.5</v>
      </c>
      <c r="BE18" s="1191">
        <v>10.3</v>
      </c>
      <c r="BF18" s="1191">
        <v>12.2</v>
      </c>
      <c r="BG18" s="1191">
        <v>14.3</v>
      </c>
      <c r="BH18" s="1190">
        <v>12.1</v>
      </c>
      <c r="BI18" s="1191">
        <v>14.525737799000002</v>
      </c>
      <c r="BJ18" s="1190">
        <v>13.248499691000001</v>
      </c>
      <c r="BK18" s="1190">
        <v>12.051940112000002</v>
      </c>
      <c r="BL18" s="1191">
        <v>13.089291777999998</v>
      </c>
      <c r="BM18" s="1191">
        <v>12.806966604000003</v>
      </c>
      <c r="BN18" s="1191">
        <v>9.4</v>
      </c>
      <c r="BO18" s="1191">
        <v>7.641681564999999</v>
      </c>
      <c r="BP18" s="1191">
        <v>6.8592948949999997</v>
      </c>
      <c r="BQ18" s="1191">
        <v>7.3166971560000027</v>
      </c>
      <c r="BR18" s="1852">
        <v>5.8428383230000005</v>
      </c>
    </row>
    <row r="19" spans="2:70" ht="19.5" customHeight="1">
      <c r="B19" s="74"/>
      <c r="C19" s="1514"/>
      <c r="D19" s="75"/>
      <c r="E19" s="76"/>
      <c r="F19" s="75"/>
      <c r="H19" s="1183" t="s">
        <v>702</v>
      </c>
      <c r="I19" s="1192">
        <v>5.1499999999999997E-2</v>
      </c>
      <c r="J19" s="1192">
        <v>5.74E-2</v>
      </c>
      <c r="K19" s="1192">
        <v>7.3300000000000004E-2</v>
      </c>
      <c r="L19" s="1192">
        <v>6.8199999999999997E-2</v>
      </c>
      <c r="M19" s="1192">
        <v>6.6699999999999995E-2</v>
      </c>
      <c r="N19" s="1192">
        <v>7.3099999999999998E-2</v>
      </c>
      <c r="O19" s="1192">
        <v>5.7799999999999997E-2</v>
      </c>
      <c r="P19" s="1192">
        <v>6.1699999999999998E-2</v>
      </c>
      <c r="Q19" s="1192">
        <v>9.69E-2</v>
      </c>
      <c r="R19" s="1192">
        <v>0.104</v>
      </c>
      <c r="S19" s="1192">
        <v>0.1</v>
      </c>
      <c r="T19" s="1192">
        <v>7.9500000000000001E-2</v>
      </c>
      <c r="U19" s="1192">
        <v>7.9200000000000007E-2</v>
      </c>
      <c r="V19" s="1192">
        <v>7.3099999999999998E-2</v>
      </c>
      <c r="W19" s="1192">
        <v>7.3400000000000007E-2</v>
      </c>
      <c r="X19" s="1192">
        <v>7.0699999999999999E-2</v>
      </c>
      <c r="Y19" s="1192">
        <v>7.1900000000000006E-2</v>
      </c>
      <c r="Z19" s="1192">
        <v>6.9599999999999995E-2</v>
      </c>
      <c r="AA19" s="1192">
        <v>7.0199999999999999E-2</v>
      </c>
      <c r="AB19" s="1192">
        <v>6.6100000000000006E-2</v>
      </c>
      <c r="AC19" s="1192">
        <v>6.9599999999999995E-2</v>
      </c>
      <c r="AD19" s="1192">
        <v>7.3200000000000001E-2</v>
      </c>
      <c r="AE19" s="425">
        <v>5.7500000000000002E-2</v>
      </c>
      <c r="AF19" s="425">
        <v>7.5399999999999995E-2</v>
      </c>
      <c r="AG19" s="426">
        <v>8.1199999999999994E-2</v>
      </c>
      <c r="AH19" s="425">
        <v>8.9899999999999994E-2</v>
      </c>
      <c r="AI19" s="426">
        <v>8.2699999999999996E-2</v>
      </c>
      <c r="AJ19" s="426">
        <v>7.6100000000000001E-2</v>
      </c>
      <c r="AK19" s="426">
        <v>7.8799999999999995E-2</v>
      </c>
      <c r="AL19" s="426">
        <v>8.3558603707968845E-2</v>
      </c>
      <c r="AM19" s="426">
        <v>9.3604662095941274E-2</v>
      </c>
      <c r="AN19" s="425">
        <v>9.8772932731405194E-2</v>
      </c>
      <c r="AO19" s="425">
        <v>0.10767890805224781</v>
      </c>
      <c r="AP19" s="425">
        <v>8.0299999999999996E-2</v>
      </c>
      <c r="AQ19" s="425">
        <v>8.9399999999999993E-2</v>
      </c>
      <c r="AR19" s="426">
        <v>6.6900000000000001E-2</v>
      </c>
      <c r="AS19" s="425">
        <v>6.88E-2</v>
      </c>
      <c r="AT19" s="426">
        <v>6.54E-2</v>
      </c>
      <c r="AU19" s="426">
        <v>6.9000000000000006E-2</v>
      </c>
      <c r="AV19" s="426">
        <v>6.9500000000000006E-2</v>
      </c>
      <c r="AW19" s="425">
        <v>5.6899999999999999E-2</v>
      </c>
      <c r="AX19" s="425">
        <v>5.3699999999999998E-2</v>
      </c>
      <c r="AY19" s="425">
        <v>6.1699999999999998E-2</v>
      </c>
      <c r="AZ19" s="425">
        <v>6.0100000000000001E-2</v>
      </c>
      <c r="BA19" s="425">
        <v>4.9339591542748765E-2</v>
      </c>
      <c r="BB19" s="426">
        <v>5.0969468393121727E-2</v>
      </c>
      <c r="BC19" s="426">
        <v>6.7000000000000004E-2</v>
      </c>
      <c r="BD19" s="425">
        <v>6.4399999999999999E-2</v>
      </c>
      <c r="BE19" s="425">
        <v>7.2099999999999997E-2</v>
      </c>
      <c r="BF19" s="425">
        <v>7.2700000000000001E-2</v>
      </c>
      <c r="BG19" s="1412">
        <v>7.5399999999999995E-2</v>
      </c>
      <c r="BH19" s="426">
        <v>5.9400000000000001E-2</v>
      </c>
      <c r="BI19" s="1412">
        <v>6.9036713913324915E-2</v>
      </c>
      <c r="BJ19" s="426">
        <v>6.5086186119884842E-2</v>
      </c>
      <c r="BK19" s="426">
        <v>6.6839294936938506E-2</v>
      </c>
      <c r="BL19" s="1412">
        <v>7.7367661525939407E-2</v>
      </c>
      <c r="BM19" s="1412">
        <v>8.3508954725508192E-2</v>
      </c>
      <c r="BN19" s="1412">
        <v>6.7100000000000007E-2</v>
      </c>
      <c r="BO19" s="1412">
        <v>6.0043920158959957E-2</v>
      </c>
      <c r="BP19" s="1412">
        <v>5.9183923426284493E-2</v>
      </c>
      <c r="BQ19" s="1412">
        <v>6.6323520904862154E-2</v>
      </c>
      <c r="BR19" s="1851">
        <v>5.1336035638620568E-2</v>
      </c>
    </row>
    <row r="20" spans="2:70" ht="19.5" customHeight="1">
      <c r="B20" s="74"/>
      <c r="C20" s="1875" t="s">
        <v>17</v>
      </c>
      <c r="D20" s="1875"/>
      <c r="E20" s="1876"/>
      <c r="F20" s="1512"/>
      <c r="H20" s="262"/>
      <c r="I20" s="469"/>
      <c r="J20" s="436"/>
      <c r="K20" s="436"/>
      <c r="L20" s="436"/>
      <c r="M20" s="436"/>
      <c r="N20" s="436"/>
      <c r="O20" s="436"/>
      <c r="P20" s="436"/>
      <c r="Q20" s="436"/>
      <c r="R20" s="436"/>
      <c r="S20" s="436"/>
      <c r="T20" s="436"/>
      <c r="U20" s="436"/>
      <c r="V20" s="436"/>
      <c r="W20" s="436"/>
      <c r="X20" s="436"/>
      <c r="Y20" s="436"/>
      <c r="Z20" s="436"/>
      <c r="AA20" s="436"/>
      <c r="AB20" s="436"/>
      <c r="AC20" s="436"/>
      <c r="AD20" s="436"/>
      <c r="AE20" s="436"/>
      <c r="AF20" s="436"/>
      <c r="AG20" s="436"/>
      <c r="AH20" s="436"/>
      <c r="AI20" s="436"/>
      <c r="AJ20" s="436"/>
      <c r="AK20" s="436"/>
      <c r="AL20" s="436"/>
      <c r="AM20" s="437"/>
      <c r="AN20" s="436"/>
      <c r="AO20" s="436"/>
      <c r="AT20" s="48"/>
      <c r="AU20" s="48"/>
      <c r="BB20" s="48"/>
      <c r="BC20" s="48"/>
      <c r="BD20" s="48"/>
      <c r="BI20" s="1482"/>
      <c r="BL20" s="1482"/>
      <c r="BQ20" s="1482"/>
    </row>
    <row r="21" spans="2:70" ht="19.5" customHeight="1">
      <c r="B21" s="74"/>
      <c r="C21" s="206"/>
      <c r="D21" s="1903" t="s">
        <v>579</v>
      </c>
      <c r="E21" s="1904"/>
      <c r="F21" s="1516"/>
      <c r="H21" s="262"/>
      <c r="I21" s="538"/>
      <c r="J21" s="438"/>
      <c r="K21" s="438"/>
      <c r="L21" s="438"/>
      <c r="M21" s="438"/>
      <c r="N21" s="438"/>
      <c r="O21" s="438"/>
      <c r="P21" s="438"/>
      <c r="Q21" s="438"/>
      <c r="R21" s="438"/>
      <c r="S21" s="438"/>
      <c r="T21" s="438"/>
      <c r="U21" s="438"/>
      <c r="V21" s="438"/>
      <c r="W21" s="438"/>
      <c r="X21" s="438"/>
      <c r="Y21" s="438"/>
      <c r="Z21" s="438"/>
      <c r="AA21" s="438"/>
      <c r="AB21" s="438"/>
      <c r="AC21" s="438"/>
      <c r="AD21" s="438"/>
      <c r="AE21" s="438"/>
      <c r="AF21" s="438"/>
      <c r="AG21" s="438"/>
      <c r="AH21" s="438"/>
      <c r="AI21" s="438"/>
      <c r="AJ21" s="438"/>
      <c r="AK21" s="438"/>
      <c r="AL21" s="438"/>
      <c r="AM21" s="1193"/>
      <c r="AN21" s="438"/>
      <c r="AO21" s="438"/>
      <c r="BB21" s="48"/>
      <c r="BC21" s="48"/>
      <c r="BD21" s="48"/>
      <c r="BI21" s="1482"/>
      <c r="BL21" s="1482"/>
    </row>
    <row r="22" spans="2:70" ht="19.5" customHeight="1">
      <c r="B22" s="74"/>
      <c r="C22" s="206"/>
      <c r="D22" s="1903" t="s">
        <v>10</v>
      </c>
      <c r="E22" s="1904"/>
      <c r="F22" s="1516"/>
      <c r="H22" s="262"/>
      <c r="I22" s="1194"/>
      <c r="J22" s="388"/>
      <c r="K22" s="388"/>
      <c r="L22" s="388"/>
      <c r="M22" s="388"/>
      <c r="N22" s="388"/>
      <c r="O22" s="388"/>
      <c r="P22" s="388"/>
      <c r="Q22" s="388"/>
      <c r="R22" s="388"/>
      <c r="S22" s="388"/>
      <c r="T22" s="388"/>
      <c r="U22" s="388"/>
      <c r="V22" s="388"/>
      <c r="W22" s="388"/>
      <c r="X22" s="388"/>
      <c r="Y22" s="388"/>
      <c r="Z22" s="388"/>
      <c r="AA22" s="388"/>
      <c r="AB22" s="388"/>
      <c r="AC22" s="388"/>
      <c r="AD22" s="388"/>
      <c r="AE22" s="388"/>
      <c r="AF22" s="388"/>
      <c r="AG22" s="388"/>
      <c r="AH22" s="388"/>
      <c r="AI22" s="388"/>
      <c r="AJ22" s="388"/>
      <c r="AK22" s="388"/>
      <c r="AL22" s="388"/>
      <c r="AM22" s="389"/>
      <c r="AN22" s="388"/>
      <c r="AO22" s="388"/>
      <c r="BI22" s="1482"/>
      <c r="BL22" s="1482"/>
    </row>
    <row r="23" spans="2:70" ht="19.5" customHeight="1">
      <c r="B23" s="71"/>
      <c r="D23" s="1903" t="s">
        <v>24</v>
      </c>
      <c r="E23" s="1904"/>
      <c r="F23" s="1516"/>
      <c r="H23" s="196"/>
      <c r="I23" s="340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4"/>
      <c r="AN23" s="83"/>
      <c r="AO23" s="83"/>
    </row>
    <row r="24" spans="2:70" ht="19.5" customHeight="1">
      <c r="B24" s="71"/>
      <c r="C24" s="206"/>
      <c r="D24" s="1903" t="s">
        <v>22</v>
      </c>
      <c r="E24" s="1904"/>
      <c r="F24" s="1516"/>
      <c r="H24" s="6"/>
      <c r="I24" s="340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4"/>
      <c r="AN24" s="83"/>
      <c r="AO24" s="83"/>
    </row>
    <row r="25" spans="2:70" ht="19.5" customHeight="1">
      <c r="B25" s="71"/>
      <c r="C25" s="206"/>
      <c r="D25" s="1884" t="s">
        <v>28</v>
      </c>
      <c r="E25" s="1884"/>
      <c r="F25" s="1884"/>
      <c r="H25" s="951"/>
      <c r="I25" s="340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  <c r="AJ25" s="83"/>
      <c r="AK25" s="83"/>
      <c r="AL25" s="83"/>
      <c r="AM25" s="84"/>
      <c r="AN25" s="83"/>
      <c r="AO25" s="83"/>
    </row>
    <row r="26" spans="2:70" ht="19.5" customHeight="1">
      <c r="B26" s="245"/>
      <c r="C26" s="1512"/>
      <c r="D26" s="235"/>
      <c r="E26" s="283"/>
      <c r="F26" s="1512"/>
      <c r="I26" s="327"/>
      <c r="J26" s="327"/>
      <c r="K26" s="327"/>
      <c r="L26" s="327"/>
      <c r="M26" s="327"/>
      <c r="N26" s="327"/>
      <c r="O26" s="327"/>
      <c r="P26" s="327"/>
      <c r="Q26" s="327"/>
      <c r="R26" s="327"/>
      <c r="S26" s="327"/>
      <c r="T26" s="327"/>
      <c r="U26" s="327"/>
      <c r="V26" s="327"/>
      <c r="W26" s="327"/>
      <c r="X26" s="327"/>
      <c r="Y26" s="327"/>
      <c r="Z26" s="327"/>
      <c r="AA26" s="327"/>
      <c r="AB26" s="327"/>
      <c r="AC26" s="327"/>
      <c r="AD26" s="327"/>
      <c r="AE26" s="327"/>
      <c r="AF26" s="327"/>
      <c r="AG26" s="327"/>
      <c r="AH26" s="327"/>
      <c r="AI26" s="327"/>
      <c r="AJ26" s="327"/>
      <c r="AK26" s="327"/>
      <c r="AL26" s="327"/>
      <c r="AM26" s="556"/>
      <c r="AN26" s="327"/>
      <c r="AO26" s="327"/>
    </row>
    <row r="27" spans="2:70" ht="19.5" customHeight="1">
      <c r="B27" s="245"/>
      <c r="C27" s="1873" t="s">
        <v>8</v>
      </c>
      <c r="D27" s="1873"/>
      <c r="E27" s="1874"/>
      <c r="F27" s="75"/>
      <c r="H27" s="340"/>
      <c r="I27" s="202"/>
      <c r="J27" s="198"/>
      <c r="K27" s="198"/>
      <c r="L27" s="198"/>
      <c r="M27" s="198"/>
      <c r="N27" s="198"/>
      <c r="O27" s="198"/>
      <c r="P27" s="198"/>
      <c r="Q27" s="198"/>
      <c r="R27" s="198"/>
      <c r="S27" s="198"/>
      <c r="T27" s="198"/>
      <c r="U27" s="198"/>
      <c r="V27" s="198"/>
      <c r="W27" s="198"/>
      <c r="X27" s="198"/>
      <c r="Y27" s="198"/>
      <c r="Z27" s="198"/>
      <c r="AA27" s="198"/>
      <c r="AB27" s="198"/>
      <c r="AC27" s="198"/>
      <c r="AD27" s="198"/>
      <c r="AE27" s="198"/>
      <c r="AF27" s="198"/>
      <c r="AG27" s="198"/>
      <c r="AH27" s="198"/>
      <c r="AI27" s="198"/>
      <c r="AJ27" s="198"/>
      <c r="AK27" s="198"/>
      <c r="AL27" s="198"/>
      <c r="AM27" s="199"/>
      <c r="AN27" s="198"/>
      <c r="AO27" s="198"/>
    </row>
    <row r="28" spans="2:70" ht="19.5" customHeight="1">
      <c r="B28" s="245"/>
      <c r="C28" s="227"/>
      <c r="D28" s="227"/>
      <c r="E28" s="273"/>
      <c r="F28" s="1512"/>
      <c r="H28" s="340"/>
      <c r="I28" s="202"/>
      <c r="J28" s="198"/>
      <c r="K28" s="198"/>
      <c r="L28" s="198"/>
      <c r="M28" s="198"/>
      <c r="N28" s="198"/>
      <c r="O28" s="198"/>
      <c r="P28" s="198"/>
      <c r="Q28" s="198"/>
      <c r="R28" s="198"/>
      <c r="S28" s="198"/>
      <c r="T28" s="198"/>
      <c r="U28" s="198"/>
      <c r="V28" s="198"/>
      <c r="W28" s="198"/>
      <c r="X28" s="198"/>
      <c r="Y28" s="198"/>
      <c r="Z28" s="198"/>
      <c r="AA28" s="198"/>
      <c r="AB28" s="198"/>
      <c r="AC28" s="198"/>
      <c r="AD28" s="198"/>
      <c r="AE28" s="198"/>
      <c r="AF28" s="198"/>
      <c r="AG28" s="198"/>
      <c r="AH28" s="198"/>
      <c r="AI28" s="198"/>
      <c r="AJ28" s="198"/>
      <c r="AK28" s="198"/>
      <c r="AL28" s="198"/>
      <c r="AM28" s="199"/>
      <c r="AN28" s="198"/>
      <c r="AO28" s="198"/>
    </row>
    <row r="29" spans="2:70" ht="19.5" customHeight="1">
      <c r="B29" s="245"/>
      <c r="C29" s="1875" t="s">
        <v>25</v>
      </c>
      <c r="D29" s="1875"/>
      <c r="E29" s="1890"/>
      <c r="F29" s="1512"/>
      <c r="H29" s="1195"/>
      <c r="I29" s="198"/>
      <c r="J29" s="198"/>
      <c r="K29" s="198"/>
      <c r="L29" s="198"/>
      <c r="M29" s="198"/>
      <c r="N29" s="198"/>
      <c r="O29" s="198"/>
      <c r="P29" s="198"/>
      <c r="Q29" s="198"/>
      <c r="R29" s="198"/>
      <c r="S29" s="198"/>
      <c r="T29" s="198"/>
      <c r="U29" s="198"/>
      <c r="V29" s="198"/>
      <c r="W29" s="198"/>
      <c r="X29" s="198"/>
      <c r="Y29" s="198"/>
      <c r="Z29" s="198"/>
      <c r="AA29" s="198"/>
      <c r="AB29" s="198"/>
      <c r="AC29" s="198"/>
      <c r="AD29" s="198"/>
      <c r="AE29" s="198"/>
      <c r="AF29" s="198"/>
      <c r="AG29" s="198"/>
      <c r="AH29" s="198"/>
      <c r="AI29" s="198"/>
      <c r="AJ29" s="198"/>
      <c r="AK29" s="198"/>
      <c r="AL29" s="198"/>
      <c r="AM29" s="199"/>
      <c r="AN29" s="198"/>
      <c r="AO29" s="198"/>
    </row>
    <row r="30" spans="2:70" ht="19.5" customHeight="1">
      <c r="B30" s="245"/>
      <c r="C30" s="235"/>
      <c r="D30" s="235"/>
      <c r="E30" s="283"/>
      <c r="F30" s="1512"/>
      <c r="H30" s="6"/>
    </row>
    <row r="31" spans="2:70" ht="19.5" customHeight="1">
      <c r="B31" s="245"/>
      <c r="C31" s="1875" t="s">
        <v>32</v>
      </c>
      <c r="D31" s="1875"/>
      <c r="E31" s="1890"/>
      <c r="H31" s="951"/>
      <c r="I31" s="340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3"/>
      <c r="AI31" s="83"/>
      <c r="AJ31" s="83"/>
      <c r="AK31" s="83"/>
      <c r="AL31" s="83"/>
      <c r="AM31" s="84"/>
      <c r="AN31" s="83"/>
      <c r="AO31" s="83"/>
    </row>
    <row r="32" spans="2:70" ht="19.5" customHeight="1" thickBot="1">
      <c r="B32" s="296"/>
      <c r="C32" s="297"/>
      <c r="D32" s="297"/>
      <c r="E32" s="298"/>
      <c r="I32" s="327"/>
      <c r="J32" s="327"/>
      <c r="K32" s="327"/>
      <c r="L32" s="327"/>
      <c r="M32" s="327"/>
      <c r="N32" s="327"/>
      <c r="O32" s="327"/>
      <c r="P32" s="327"/>
      <c r="Q32" s="327"/>
      <c r="R32" s="327"/>
      <c r="S32" s="327"/>
      <c r="T32" s="327"/>
      <c r="U32" s="327"/>
      <c r="V32" s="327"/>
      <c r="W32" s="327"/>
      <c r="X32" s="327"/>
      <c r="Y32" s="327"/>
      <c r="Z32" s="327"/>
      <c r="AA32" s="327"/>
      <c r="AB32" s="327"/>
      <c r="AC32" s="327"/>
      <c r="AD32" s="327"/>
      <c r="AE32" s="327"/>
      <c r="AF32" s="327"/>
      <c r="AG32" s="327"/>
      <c r="AH32" s="327"/>
      <c r="AI32" s="327"/>
      <c r="AJ32" s="327"/>
      <c r="AK32" s="327"/>
      <c r="AL32" s="327"/>
      <c r="AM32" s="556"/>
      <c r="AN32" s="327"/>
      <c r="AO32" s="327"/>
    </row>
    <row r="33" spans="3:41" ht="19.5" customHeight="1" thickTop="1">
      <c r="C33" s="206"/>
      <c r="H33" s="3"/>
      <c r="I33" s="202"/>
      <c r="J33" s="198"/>
      <c r="K33" s="198"/>
      <c r="L33" s="198"/>
      <c r="M33" s="198"/>
      <c r="N33" s="198"/>
      <c r="O33" s="198"/>
      <c r="P33" s="198"/>
      <c r="Q33" s="198"/>
      <c r="R33" s="198"/>
      <c r="S33" s="198"/>
      <c r="T33" s="198"/>
      <c r="U33" s="198"/>
      <c r="V33" s="198"/>
      <c r="W33" s="198"/>
      <c r="X33" s="198"/>
      <c r="Y33" s="198"/>
      <c r="Z33" s="198"/>
      <c r="AA33" s="198"/>
      <c r="AB33" s="198"/>
      <c r="AC33" s="198"/>
      <c r="AD33" s="198"/>
      <c r="AE33" s="198"/>
      <c r="AF33" s="198"/>
      <c r="AG33" s="198"/>
      <c r="AH33" s="198"/>
      <c r="AI33" s="198"/>
      <c r="AJ33" s="198"/>
      <c r="AK33" s="198"/>
      <c r="AL33" s="198"/>
      <c r="AM33" s="199"/>
      <c r="AN33" s="198"/>
      <c r="AO33" s="198"/>
    </row>
    <row r="34" spans="3:41" ht="19.5" customHeight="1">
      <c r="C34" s="206"/>
    </row>
    <row r="35" spans="3:41" ht="19.5" customHeight="1"/>
    <row r="36" spans="3:41" ht="19.5" customHeight="1">
      <c r="C36" s="206"/>
    </row>
    <row r="37" spans="3:41" ht="19.5" customHeight="1"/>
    <row r="38" spans="3:41" ht="19.5" customHeight="1"/>
    <row r="39" spans="3:41" ht="19.5" customHeight="1"/>
    <row r="40" spans="3:41" ht="19.5" customHeight="1"/>
    <row r="41" spans="3:41" ht="19.5" customHeight="1"/>
    <row r="42" spans="3:41" ht="19.5" customHeight="1"/>
    <row r="43" spans="3:41" ht="19.5" customHeight="1"/>
    <row r="44" spans="3:41" ht="19.5" customHeight="1"/>
    <row r="45" spans="3:41" ht="19.5" customHeight="1"/>
    <row r="46" spans="3:41" ht="19.5" customHeight="1"/>
    <row r="47" spans="3:41" ht="19.5" customHeight="1"/>
    <row r="48" spans="3:41" ht="19.5" customHeight="1"/>
  </sheetData>
  <mergeCells count="16">
    <mergeCell ref="D25:F25"/>
    <mergeCell ref="C27:E27"/>
    <mergeCell ref="C29:E29"/>
    <mergeCell ref="C31:E31"/>
    <mergeCell ref="C18:E18"/>
    <mergeCell ref="C20:E20"/>
    <mergeCell ref="D21:E21"/>
    <mergeCell ref="D22:E22"/>
    <mergeCell ref="D23:E23"/>
    <mergeCell ref="D24:E24"/>
    <mergeCell ref="C16:E16"/>
    <mergeCell ref="B4:E4"/>
    <mergeCell ref="C8:E8"/>
    <mergeCell ref="C10:E10"/>
    <mergeCell ref="C12:E12"/>
    <mergeCell ref="C14:E14"/>
  </mergeCells>
  <phoneticPr fontId="3" type="noConversion"/>
  <hyperlinks>
    <hyperlink ref="C12" location="G_IS!A1" display="KB Financial Group" xr:uid="{00000000-0004-0000-2900-000000000000}"/>
    <hyperlink ref="C14" location="B_IS!A1" display="KB Kookmin Bank" xr:uid="{00000000-0004-0000-2900-000001000000}"/>
    <hyperlink ref="C16" location="S_IS!A1" display="KB Securities" xr:uid="{00000000-0004-0000-2900-000002000000}"/>
    <hyperlink ref="C20" location="C_IS!A1" display="KB Kookmin Card" xr:uid="{00000000-0004-0000-2900-000003000000}"/>
    <hyperlink ref="D22:E22" location="C_BS!A1" display="Condensed Balance Sheet" xr:uid="{00000000-0004-0000-2900-000004000000}"/>
    <hyperlink ref="D23:E23" location="C_Customers!A1" display="Customers / Volume / Receivables" xr:uid="{00000000-0004-0000-2900-000005000000}"/>
    <hyperlink ref="D24:E24" location="C_AQ!A1" display="Asset Quality" xr:uid="{00000000-0004-0000-2900-000006000000}"/>
    <hyperlink ref="D21:E21" location="C_IS!A1" display="Condensed Income Statement" xr:uid="{00000000-0004-0000-2900-000007000000}"/>
    <hyperlink ref="C18" location="I_Key!A1" display="KB Insurance" xr:uid="{00000000-0004-0000-2900-000008000000}"/>
    <hyperlink ref="C18:E18" location="I_IS!A1" display="KB Insurance" xr:uid="{00000000-0004-0000-2900-000009000000}"/>
    <hyperlink ref="C10" location="Hightlights!A1" display="Highlights" xr:uid="{00000000-0004-0000-2900-00000A000000}"/>
    <hyperlink ref="C10:E10" location="'Financial Highlights'!A1" display="Finanial Highlights" xr:uid="{00000000-0004-0000-2900-00000B000000}"/>
    <hyperlink ref="C29" location="Other_IS!A1" display="Other Subsidiaries" xr:uid="{00000000-0004-0000-2900-00000C000000}"/>
    <hyperlink ref="C31" location="Contacts!A1" display="Contacts" xr:uid="{00000000-0004-0000-2900-00000D000000}"/>
    <hyperlink ref="C27:E27" location="L_IS!A1" display="KB Life Insurance" xr:uid="{00000000-0004-0000-2900-00000E000000}"/>
    <hyperlink ref="C8:E8" location="Disclaimer!A1" display="Disclaimer" xr:uid="{00000000-0004-0000-2900-00000F000000}"/>
  </hyperlinks>
  <pageMargins left="0.39370078740157483" right="0.39370078740157483" top="0.47244094488188981" bottom="0.47244094488188981" header="0.31496062992125984" footer="0.31496062992125984"/>
  <pageSetup paperSize="9" scale="57" fitToHeight="0" orientation="landscape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AK43"/>
  <sheetViews>
    <sheetView showGridLines="0" view="pageBreakPreview" topLeftCell="A7" zoomScale="70" zoomScaleNormal="70" zoomScaleSheetLayoutView="70" workbookViewId="0">
      <selection activeCell="Q21" sqref="Q21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15" width="13.75" style="38" hidden="1" customWidth="1"/>
    <col min="16" max="18" width="13.75" style="48" hidden="1" customWidth="1"/>
    <col min="19" max="22" width="17.375" style="38" hidden="1" customWidth="1"/>
    <col min="23" max="23" width="15.125" style="38" hidden="1" customWidth="1"/>
    <col min="24" max="28" width="15.125" style="38" customWidth="1"/>
    <col min="29" max="29" width="15.125" style="1728" customWidth="1"/>
    <col min="30" max="30" width="15.125" style="38" customWidth="1"/>
    <col min="31" max="31" width="15.125" style="1776" customWidth="1"/>
    <col min="32" max="32" width="15.125" style="38" customWidth="1"/>
    <col min="33" max="16384" width="10.75" style="38"/>
  </cols>
  <sheetData>
    <row r="1" spans="1:37" ht="5.25" customHeight="1">
      <c r="A1" s="38" t="s">
        <v>849</v>
      </c>
    </row>
    <row r="2" spans="1:37" ht="28.5" customHeight="1">
      <c r="H2" s="39"/>
    </row>
    <row r="3" spans="1:37" ht="3" customHeight="1">
      <c r="H3" s="40"/>
    </row>
    <row r="4" spans="1:37" ht="30" customHeight="1">
      <c r="B4" s="1879" t="s">
        <v>8</v>
      </c>
      <c r="C4" s="1879"/>
      <c r="D4" s="1879"/>
      <c r="E4" s="1879"/>
      <c r="F4" s="183"/>
      <c r="G4" s="42"/>
      <c r="H4" s="64" t="s">
        <v>9</v>
      </c>
      <c r="I4" s="42"/>
      <c r="J4" s="42"/>
      <c r="K4" s="42"/>
      <c r="L4" s="42"/>
      <c r="M4" s="42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</row>
    <row r="5" spans="1:37" ht="18" customHeight="1">
      <c r="B5" s="44"/>
      <c r="C5" s="44"/>
      <c r="D5" s="44"/>
      <c r="E5" s="44"/>
      <c r="F5" s="44"/>
      <c r="N5" s="69"/>
      <c r="O5" s="69"/>
      <c r="P5" s="69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</row>
    <row r="6" spans="1:37" ht="3" customHeight="1" thickBot="1">
      <c r="H6" s="40"/>
    </row>
    <row r="7" spans="1:37" ht="12" customHeight="1" thickTop="1">
      <c r="B7" s="185"/>
      <c r="C7" s="67"/>
      <c r="D7" s="67"/>
      <c r="E7" s="68"/>
      <c r="H7" s="48"/>
      <c r="I7" s="48"/>
      <c r="J7" s="48"/>
      <c r="K7" s="48"/>
      <c r="L7" s="48"/>
      <c r="M7" s="48"/>
      <c r="N7" s="225"/>
      <c r="O7" s="225"/>
      <c r="P7" s="225"/>
      <c r="Q7" s="226"/>
      <c r="R7" s="226"/>
      <c r="S7" s="226"/>
      <c r="T7" s="226"/>
      <c r="U7" s="226"/>
      <c r="V7" s="226"/>
      <c r="W7" s="226"/>
      <c r="X7" s="226"/>
      <c r="Y7" s="226"/>
      <c r="Z7" s="226"/>
      <c r="AA7" s="226"/>
      <c r="AB7" s="226"/>
      <c r="AC7" s="226"/>
      <c r="AD7" s="226"/>
      <c r="AE7" s="226"/>
      <c r="AF7" s="226"/>
    </row>
    <row r="8" spans="1:37" ht="19.5" customHeight="1">
      <c r="B8" s="74"/>
      <c r="C8" s="1875" t="s">
        <v>2</v>
      </c>
      <c r="D8" s="1875"/>
      <c r="E8" s="1876"/>
      <c r="F8" s="1512"/>
      <c r="H8" s="673" t="s">
        <v>706</v>
      </c>
    </row>
    <row r="9" spans="1:37" ht="19.5" customHeight="1" thickBot="1">
      <c r="B9" s="71"/>
      <c r="C9" s="75"/>
      <c r="D9" s="75"/>
      <c r="E9" s="76"/>
      <c r="F9" s="75"/>
      <c r="H9" s="77" t="s">
        <v>39</v>
      </c>
      <c r="I9" s="78" t="s">
        <v>74</v>
      </c>
      <c r="J9" s="81" t="s">
        <v>75</v>
      </c>
      <c r="K9" s="81" t="s">
        <v>76</v>
      </c>
      <c r="L9" s="81" t="s">
        <v>77</v>
      </c>
      <c r="M9" s="81" t="s">
        <v>78</v>
      </c>
      <c r="N9" s="81" t="s">
        <v>79</v>
      </c>
      <c r="O9" s="81" t="s">
        <v>80</v>
      </c>
      <c r="P9" s="81" t="s">
        <v>81</v>
      </c>
      <c r="Q9" s="81" t="s">
        <v>82</v>
      </c>
      <c r="R9" s="81" t="s">
        <v>83</v>
      </c>
      <c r="S9" s="81" t="s">
        <v>84</v>
      </c>
      <c r="T9" s="81" t="s">
        <v>85</v>
      </c>
      <c r="U9" s="81" t="s">
        <v>783</v>
      </c>
      <c r="V9" s="81" t="s">
        <v>793</v>
      </c>
      <c r="W9" s="81" t="s">
        <v>797</v>
      </c>
      <c r="X9" s="81" t="s">
        <v>805</v>
      </c>
      <c r="Y9" s="81" t="s">
        <v>815</v>
      </c>
      <c r="Z9" s="81" t="s">
        <v>822</v>
      </c>
      <c r="AA9" s="81" t="s">
        <v>835</v>
      </c>
      <c r="AB9" s="81" t="s">
        <v>837</v>
      </c>
      <c r="AC9" s="81" t="s">
        <v>855</v>
      </c>
      <c r="AD9" s="81" t="s">
        <v>868</v>
      </c>
      <c r="AE9" s="1778" t="s">
        <v>902</v>
      </c>
      <c r="AF9" s="1778" t="s">
        <v>890</v>
      </c>
    </row>
    <row r="10" spans="1:37" ht="19.5" customHeight="1">
      <c r="B10" s="74"/>
      <c r="C10" s="1875" t="s">
        <v>36</v>
      </c>
      <c r="D10" s="1875"/>
      <c r="E10" s="1876"/>
      <c r="F10" s="1512"/>
      <c r="H10" s="3" t="s">
        <v>609</v>
      </c>
      <c r="I10" s="84">
        <v>64.599999999999994</v>
      </c>
      <c r="J10" s="193">
        <v>124.10000000000001</v>
      </c>
      <c r="K10" s="192">
        <v>124.4</v>
      </c>
      <c r="L10" s="192">
        <v>128.80000000000001</v>
      </c>
      <c r="M10" s="192">
        <v>131.9</v>
      </c>
      <c r="N10" s="192">
        <v>134.49999999999997</v>
      </c>
      <c r="O10" s="192">
        <v>-86.8</v>
      </c>
      <c r="P10" s="193">
        <v>-92.899999999999991</v>
      </c>
      <c r="Q10" s="193">
        <v>-102.40000000000003</v>
      </c>
      <c r="R10" s="193">
        <v>94.3</v>
      </c>
      <c r="S10" s="192">
        <v>-83.6</v>
      </c>
      <c r="T10" s="192">
        <v>-77.900000000000006</v>
      </c>
      <c r="U10" s="1322">
        <v>-65.400000000000006</v>
      </c>
      <c r="V10" s="193">
        <v>20.3</v>
      </c>
      <c r="W10" s="1322">
        <v>-41</v>
      </c>
      <c r="X10" s="193">
        <v>-35.599999999999994</v>
      </c>
      <c r="Y10" s="193">
        <v>-32.400000000000006</v>
      </c>
      <c r="Z10" s="1322">
        <v>-28.400000000000006</v>
      </c>
      <c r="AA10" s="1322">
        <v>-29.1</v>
      </c>
      <c r="AB10" s="1322">
        <v>-24.9</v>
      </c>
      <c r="AC10" s="1322">
        <v>-24.700000000000003</v>
      </c>
      <c r="AD10" s="1322">
        <v>-24</v>
      </c>
      <c r="AE10" s="1322">
        <v>-33</v>
      </c>
      <c r="AF10" s="195">
        <v>-33.599999999999994</v>
      </c>
      <c r="AG10" s="83"/>
    </row>
    <row r="11" spans="1:37" ht="19.5" customHeight="1">
      <c r="B11" s="74"/>
      <c r="C11" s="1514"/>
      <c r="D11" s="75"/>
      <c r="E11" s="76"/>
      <c r="F11" s="75"/>
      <c r="H11" s="207" t="s">
        <v>610</v>
      </c>
      <c r="I11" s="84">
        <v>-4.5999999999999988</v>
      </c>
      <c r="J11" s="193">
        <v>-6.1</v>
      </c>
      <c r="K11" s="192">
        <v>-5.6</v>
      </c>
      <c r="L11" s="192">
        <v>-7.8000000000000007</v>
      </c>
      <c r="M11" s="192">
        <v>-6.1</v>
      </c>
      <c r="N11" s="192">
        <v>-7.3999999999999986</v>
      </c>
      <c r="O11" s="192">
        <v>-0.8</v>
      </c>
      <c r="P11" s="193">
        <v>-2.2000000000000002</v>
      </c>
      <c r="Q11" s="193">
        <v>2.2000000000000002</v>
      </c>
      <c r="R11" s="193">
        <v>-1.2</v>
      </c>
      <c r="S11" s="192">
        <v>-2.4</v>
      </c>
      <c r="T11" s="192">
        <v>-3.3000000000000003</v>
      </c>
      <c r="U11" s="1322">
        <v>-2.6000000000000005</v>
      </c>
      <c r="V11" s="193">
        <v>0.70000000000000107</v>
      </c>
      <c r="W11" s="1322">
        <v>1.5</v>
      </c>
      <c r="X11" s="193">
        <v>2.1</v>
      </c>
      <c r="Y11" s="193">
        <v>2.3000000000000003</v>
      </c>
      <c r="Z11" s="1322">
        <v>2.4000000000000004</v>
      </c>
      <c r="AA11" s="1322">
        <v>2.2999999999999998</v>
      </c>
      <c r="AB11" s="1322">
        <v>2.9</v>
      </c>
      <c r="AC11" s="1322">
        <v>4.6000000000000005</v>
      </c>
      <c r="AD11" s="1322">
        <v>5.2</v>
      </c>
      <c r="AE11" s="1322">
        <v>8.1999999999999993</v>
      </c>
      <c r="AF11" s="195">
        <v>9.1000000000000014</v>
      </c>
      <c r="AG11" s="83"/>
    </row>
    <row r="12" spans="1:37" ht="19.5" customHeight="1">
      <c r="B12" s="74"/>
      <c r="C12" s="1875" t="s">
        <v>0</v>
      </c>
      <c r="D12" s="1875"/>
      <c r="E12" s="1876"/>
      <c r="F12" s="1512"/>
      <c r="H12" s="196" t="s">
        <v>611</v>
      </c>
      <c r="I12" s="84">
        <v>1.1000000000000001</v>
      </c>
      <c r="J12" s="193">
        <v>0.4</v>
      </c>
      <c r="K12" s="192">
        <v>81.899999999999991</v>
      </c>
      <c r="L12" s="192">
        <v>27.40000000000002</v>
      </c>
      <c r="M12" s="192">
        <v>0.7</v>
      </c>
      <c r="N12" s="192">
        <v>21.100000000000023</v>
      </c>
      <c r="O12" s="192">
        <v>105.3</v>
      </c>
      <c r="P12" s="193">
        <v>17.399999999999991</v>
      </c>
      <c r="Q12" s="193">
        <v>163.90000000000003</v>
      </c>
      <c r="R12" s="193">
        <v>-181.3</v>
      </c>
      <c r="S12" s="192">
        <v>255.3</v>
      </c>
      <c r="T12" s="192">
        <v>127.39999999999998</v>
      </c>
      <c r="U12" s="1322">
        <v>101.40000000000003</v>
      </c>
      <c r="V12" s="193">
        <v>-62.6</v>
      </c>
      <c r="W12" s="1322">
        <v>164.1</v>
      </c>
      <c r="X12" s="193">
        <v>166.59999999999994</v>
      </c>
      <c r="Y12" s="193">
        <v>130.40000000000009</v>
      </c>
      <c r="Z12" s="1322">
        <v>33.199999999999989</v>
      </c>
      <c r="AA12" s="1322">
        <v>144.29999999999998</v>
      </c>
      <c r="AB12" s="1322">
        <v>133.19999999999999</v>
      </c>
      <c r="AC12" s="1322">
        <v>137.09999999999997</v>
      </c>
      <c r="AD12" s="1322">
        <v>58.8</v>
      </c>
      <c r="AE12" s="1322">
        <v>141.9</v>
      </c>
      <c r="AF12" s="195">
        <v>156.69999999999996</v>
      </c>
      <c r="AG12" s="83"/>
    </row>
    <row r="13" spans="1:37" ht="19.5" customHeight="1">
      <c r="B13" s="74"/>
      <c r="C13" s="1514"/>
      <c r="D13" s="75"/>
      <c r="E13" s="76"/>
      <c r="F13" s="75"/>
      <c r="H13" s="197" t="s">
        <v>140</v>
      </c>
      <c r="I13" s="199">
        <v>61.099999999999994</v>
      </c>
      <c r="J13" s="203">
        <v>118.4</v>
      </c>
      <c r="K13" s="202">
        <v>200.7</v>
      </c>
      <c r="L13" s="202">
        <v>148.40000000000003</v>
      </c>
      <c r="M13" s="202">
        <v>126.49999999999999</v>
      </c>
      <c r="N13" s="202">
        <v>148.19999999999999</v>
      </c>
      <c r="O13" s="202">
        <v>17.7</v>
      </c>
      <c r="P13" s="203">
        <v>-77.7</v>
      </c>
      <c r="Q13" s="203">
        <v>63.7</v>
      </c>
      <c r="R13" s="203">
        <v>-88.2</v>
      </c>
      <c r="S13" s="202">
        <v>169.3</v>
      </c>
      <c r="T13" s="202">
        <v>46.199999999999989</v>
      </c>
      <c r="U13" s="1323">
        <v>33.400000000000006</v>
      </c>
      <c r="V13" s="203">
        <v>-41.6</v>
      </c>
      <c r="W13" s="1323">
        <v>124.6</v>
      </c>
      <c r="X13" s="203">
        <v>133.1</v>
      </c>
      <c r="Y13" s="203">
        <v>100.30000000000001</v>
      </c>
      <c r="Z13" s="1323">
        <v>7.1999999999999886</v>
      </c>
      <c r="AA13" s="1323">
        <v>117.5</v>
      </c>
      <c r="AB13" s="1323">
        <v>111.2</v>
      </c>
      <c r="AC13" s="1323">
        <v>117</v>
      </c>
      <c r="AD13" s="1323">
        <v>40</v>
      </c>
      <c r="AE13" s="1323">
        <v>117.1</v>
      </c>
      <c r="AF13" s="205">
        <v>132.20000000000002</v>
      </c>
      <c r="AG13" s="83"/>
    </row>
    <row r="14" spans="1:37" ht="19.5" customHeight="1">
      <c r="B14" s="74"/>
      <c r="C14" s="1875" t="s">
        <v>6</v>
      </c>
      <c r="D14" s="1875"/>
      <c r="E14" s="1876"/>
      <c r="F14" s="1512"/>
      <c r="H14" s="207" t="s">
        <v>141</v>
      </c>
      <c r="I14" s="84">
        <v>48.699999999999996</v>
      </c>
      <c r="J14" s="193">
        <v>69.800000000000011</v>
      </c>
      <c r="K14" s="192">
        <v>48.2</v>
      </c>
      <c r="L14" s="192">
        <v>48.3</v>
      </c>
      <c r="M14" s="192">
        <v>47</v>
      </c>
      <c r="N14" s="192">
        <v>59.700000000000017</v>
      </c>
      <c r="O14" s="192">
        <v>7.9</v>
      </c>
      <c r="P14" s="193">
        <v>12.999999999999998</v>
      </c>
      <c r="Q14" s="193">
        <v>22</v>
      </c>
      <c r="R14" s="193">
        <v>3</v>
      </c>
      <c r="S14" s="192">
        <v>26.5</v>
      </c>
      <c r="T14" s="192">
        <v>23.1</v>
      </c>
      <c r="U14" s="1322">
        <v>20.800000000000004</v>
      </c>
      <c r="V14" s="193">
        <v>29.299999999999997</v>
      </c>
      <c r="W14" s="1322">
        <v>25.5</v>
      </c>
      <c r="X14" s="193">
        <v>35.299999999999997</v>
      </c>
      <c r="Y14" s="193">
        <v>42.600000000000009</v>
      </c>
      <c r="Z14" s="1322">
        <v>44.099999999999994</v>
      </c>
      <c r="AA14" s="1322">
        <v>37.5</v>
      </c>
      <c r="AB14" s="1322">
        <v>42.1</v>
      </c>
      <c r="AC14" s="1322">
        <v>37</v>
      </c>
      <c r="AD14" s="1322">
        <v>54.1</v>
      </c>
      <c r="AE14" s="1322">
        <v>40.299999999999997</v>
      </c>
      <c r="AF14" s="195">
        <v>42.400000000000006</v>
      </c>
      <c r="AG14" s="83"/>
    </row>
    <row r="15" spans="1:37" ht="19.5" customHeight="1">
      <c r="B15" s="74"/>
      <c r="C15" s="1514"/>
      <c r="D15" s="75"/>
      <c r="E15" s="76"/>
      <c r="F15" s="75"/>
      <c r="H15" s="209" t="s">
        <v>142</v>
      </c>
      <c r="I15" s="84">
        <v>12.399999999999999</v>
      </c>
      <c r="J15" s="203">
        <v>48.600000000000016</v>
      </c>
      <c r="K15" s="202">
        <v>152.5</v>
      </c>
      <c r="L15" s="202">
        <v>100.10000000000004</v>
      </c>
      <c r="M15" s="202">
        <v>79.499999999999972</v>
      </c>
      <c r="N15" s="202">
        <v>88.499999999999972</v>
      </c>
      <c r="O15" s="202">
        <v>9.7999999999999989</v>
      </c>
      <c r="P15" s="202">
        <v>-90.7</v>
      </c>
      <c r="Q15" s="202">
        <v>41.70000000000001</v>
      </c>
      <c r="R15" s="202">
        <v>-91.2</v>
      </c>
      <c r="S15" s="202">
        <v>142.80000000000001</v>
      </c>
      <c r="T15" s="202">
        <v>23.099999999999994</v>
      </c>
      <c r="U15" s="1323">
        <v>12.599999999999994</v>
      </c>
      <c r="V15" s="203">
        <v>-70.900000000000006</v>
      </c>
      <c r="W15" s="1323">
        <v>99.1</v>
      </c>
      <c r="X15" s="203">
        <v>97.799999999999983</v>
      </c>
      <c r="Y15" s="203">
        <v>57.700000000000017</v>
      </c>
      <c r="Z15" s="1323">
        <v>-36.900000000000006</v>
      </c>
      <c r="AA15" s="1323">
        <v>80</v>
      </c>
      <c r="AB15" s="1323">
        <v>69.099999999999994</v>
      </c>
      <c r="AC15" s="1323">
        <v>80</v>
      </c>
      <c r="AD15" s="1323">
        <v>-14.1</v>
      </c>
      <c r="AE15" s="1323">
        <v>76.8</v>
      </c>
      <c r="AF15" s="205">
        <v>89.800000000000026</v>
      </c>
      <c r="AG15" s="83"/>
      <c r="AH15" s="83"/>
      <c r="AI15" s="83"/>
      <c r="AJ15" s="83"/>
      <c r="AK15" s="83"/>
    </row>
    <row r="16" spans="1:37" ht="19.5" customHeight="1">
      <c r="B16" s="74"/>
      <c r="C16" s="1875" t="s">
        <v>7</v>
      </c>
      <c r="D16" s="1875"/>
      <c r="E16" s="1876"/>
      <c r="F16" s="1512"/>
      <c r="H16" s="1" t="s">
        <v>143</v>
      </c>
      <c r="I16" s="84">
        <v>0.4</v>
      </c>
      <c r="J16" s="193">
        <v>0.2</v>
      </c>
      <c r="K16" s="192">
        <v>0.2</v>
      </c>
      <c r="L16" s="192">
        <v>0.1</v>
      </c>
      <c r="M16" s="192">
        <v>-3.0000000000000044</v>
      </c>
      <c r="N16" s="192">
        <v>1</v>
      </c>
      <c r="O16" s="192">
        <v>-0.30000000000000071</v>
      </c>
      <c r="P16" s="193">
        <v>-1.0658141036401503E-14</v>
      </c>
      <c r="Q16" s="193">
        <v>1.4210854715202004E-14</v>
      </c>
      <c r="R16" s="193">
        <v>-1.1000000000000085</v>
      </c>
      <c r="S16" s="192">
        <v>-0.19999999999998863</v>
      </c>
      <c r="T16" s="192">
        <v>-0.20000000000001705</v>
      </c>
      <c r="U16" s="1322">
        <v>-9.9999999999994316E-2</v>
      </c>
      <c r="V16" s="193">
        <v>2.6</v>
      </c>
      <c r="W16" s="1322">
        <v>-0.40000000000000568</v>
      </c>
      <c r="X16" s="193">
        <v>-2.8421709430404007E-14</v>
      </c>
      <c r="Y16" s="193">
        <v>0.80000000000003979</v>
      </c>
      <c r="Z16" s="1322">
        <v>-1.1000000000000227</v>
      </c>
      <c r="AA16" s="1322">
        <v>0.5</v>
      </c>
      <c r="AB16" s="1322">
        <v>0.7</v>
      </c>
      <c r="AC16" s="1322">
        <v>0.40000000000000568</v>
      </c>
      <c r="AD16" s="1322">
        <v>-0.2</v>
      </c>
      <c r="AE16" s="1322">
        <v>-0.1</v>
      </c>
      <c r="AF16" s="195">
        <v>1.6000000000000369</v>
      </c>
      <c r="AG16" s="83"/>
    </row>
    <row r="17" spans="2:37" ht="19.5" customHeight="1">
      <c r="B17" s="74"/>
      <c r="C17" s="1514"/>
      <c r="D17" s="75"/>
      <c r="E17" s="76"/>
      <c r="F17" s="75"/>
      <c r="H17" s="10" t="s">
        <v>144</v>
      </c>
      <c r="I17" s="199">
        <v>12</v>
      </c>
      <c r="J17" s="203">
        <v>48.400000000000006</v>
      </c>
      <c r="K17" s="202">
        <v>152.29999999999998</v>
      </c>
      <c r="L17" s="202">
        <v>100.00000000000003</v>
      </c>
      <c r="M17" s="202">
        <v>82.499999999999957</v>
      </c>
      <c r="N17" s="202">
        <v>57.5</v>
      </c>
      <c r="O17" s="202">
        <v>10.1</v>
      </c>
      <c r="P17" s="203">
        <v>-90.699999999999989</v>
      </c>
      <c r="Q17" s="203">
        <v>41.699999999999996</v>
      </c>
      <c r="R17" s="203">
        <v>-90.1</v>
      </c>
      <c r="S17" s="202">
        <v>143</v>
      </c>
      <c r="T17" s="202">
        <v>23.300000000000011</v>
      </c>
      <c r="U17" s="1323">
        <v>12.699999999999989</v>
      </c>
      <c r="V17" s="203">
        <v>-73.5</v>
      </c>
      <c r="W17" s="1323">
        <v>99.5</v>
      </c>
      <c r="X17" s="203">
        <v>97.800000000000011</v>
      </c>
      <c r="Y17" s="203">
        <v>56.899999999999977</v>
      </c>
      <c r="Z17" s="1323">
        <v>-35.799999999999983</v>
      </c>
      <c r="AA17" s="1323">
        <v>79.5</v>
      </c>
      <c r="AB17" s="1323">
        <v>68.400000000000006</v>
      </c>
      <c r="AC17" s="1323">
        <v>79.599999999999994</v>
      </c>
      <c r="AD17" s="1323">
        <v>-13.9</v>
      </c>
      <c r="AE17" s="1323">
        <v>76.900000000000006</v>
      </c>
      <c r="AF17" s="205">
        <v>88.199999999999989</v>
      </c>
      <c r="AG17" s="83"/>
      <c r="AH17" s="83"/>
      <c r="AI17" s="83"/>
      <c r="AJ17" s="83"/>
      <c r="AK17" s="83"/>
    </row>
    <row r="18" spans="2:37" ht="19.5" customHeight="1">
      <c r="B18" s="74"/>
      <c r="C18" s="1875" t="s">
        <v>31</v>
      </c>
      <c r="D18" s="1875"/>
      <c r="E18" s="1876"/>
      <c r="F18" s="1512"/>
      <c r="H18" s="1" t="s">
        <v>612</v>
      </c>
      <c r="I18" s="84">
        <v>0.1</v>
      </c>
      <c r="J18" s="193">
        <v>-16.3</v>
      </c>
      <c r="K18" s="192">
        <v>0</v>
      </c>
      <c r="L18" s="192">
        <v>0.9</v>
      </c>
      <c r="M18" s="192">
        <v>1.4</v>
      </c>
      <c r="N18" s="192">
        <v>-2.4000000000000004</v>
      </c>
      <c r="O18" s="192">
        <v>2.1</v>
      </c>
      <c r="P18" s="193">
        <v>1.9</v>
      </c>
      <c r="Q18" s="193">
        <v>1.5999999999999996</v>
      </c>
      <c r="R18" s="193">
        <v>-2.3999999999999995</v>
      </c>
      <c r="S18" s="192">
        <v>2.5</v>
      </c>
      <c r="T18" s="192">
        <v>2.0999999999999996</v>
      </c>
      <c r="U18" s="1322">
        <v>2.3000000000000007</v>
      </c>
      <c r="V18" s="193">
        <v>-2.3000000000000007</v>
      </c>
      <c r="W18" s="1322">
        <v>3</v>
      </c>
      <c r="X18" s="193">
        <v>1.5</v>
      </c>
      <c r="Y18" s="193">
        <v>2.5999999999999996</v>
      </c>
      <c r="Z18" s="1322">
        <v>-0.69999999999999929</v>
      </c>
      <c r="AA18" s="1322">
        <v>1.9</v>
      </c>
      <c r="AB18" s="1322">
        <v>1.3</v>
      </c>
      <c r="AC18" s="1322">
        <v>2.5</v>
      </c>
      <c r="AD18" s="1322">
        <v>7.7</v>
      </c>
      <c r="AE18" s="1322">
        <v>2</v>
      </c>
      <c r="AF18" s="195">
        <v>3.7</v>
      </c>
      <c r="AG18" s="83"/>
    </row>
    <row r="19" spans="2:37" ht="19.5" customHeight="1">
      <c r="B19" s="74"/>
      <c r="C19" s="1514"/>
      <c r="D19" s="75"/>
      <c r="E19" s="76"/>
      <c r="H19" s="1" t="s">
        <v>447</v>
      </c>
      <c r="I19" s="84">
        <v>0</v>
      </c>
      <c r="J19" s="193">
        <v>0</v>
      </c>
      <c r="K19" s="192">
        <v>0</v>
      </c>
      <c r="L19" s="192">
        <v>0</v>
      </c>
      <c r="M19" s="192">
        <v>0</v>
      </c>
      <c r="N19" s="192">
        <v>0</v>
      </c>
      <c r="O19" s="192">
        <v>0</v>
      </c>
      <c r="P19" s="193">
        <v>0</v>
      </c>
      <c r="Q19" s="193">
        <v>0</v>
      </c>
      <c r="R19" s="193">
        <v>0</v>
      </c>
      <c r="S19" s="192">
        <v>0</v>
      </c>
      <c r="T19" s="192">
        <v>0</v>
      </c>
      <c r="U19" s="1322">
        <v>0</v>
      </c>
      <c r="V19" s="193">
        <v>-0.1</v>
      </c>
      <c r="W19" s="1322">
        <v>-0.1</v>
      </c>
      <c r="X19" s="193">
        <v>0</v>
      </c>
      <c r="Y19" s="193">
        <v>-0.1</v>
      </c>
      <c r="Z19" s="1322">
        <v>-0.1</v>
      </c>
      <c r="AA19" s="1322">
        <v>-0.2</v>
      </c>
      <c r="AB19" s="1322">
        <v>-0.1</v>
      </c>
      <c r="AC19" s="1322">
        <v>-0.2</v>
      </c>
      <c r="AD19" s="1322">
        <v>0.4</v>
      </c>
      <c r="AE19" s="1322">
        <v>-0.3</v>
      </c>
      <c r="AF19" s="195">
        <v>9.9999999999999978E-2</v>
      </c>
      <c r="AG19" s="83"/>
    </row>
    <row r="20" spans="2:37" ht="19.5" customHeight="1">
      <c r="B20" s="74"/>
      <c r="C20" s="1875" t="s">
        <v>17</v>
      </c>
      <c r="D20" s="1875"/>
      <c r="E20" s="1876"/>
      <c r="F20" s="1512"/>
      <c r="H20" s="1" t="s">
        <v>448</v>
      </c>
      <c r="I20" s="84">
        <v>0.1</v>
      </c>
      <c r="J20" s="193">
        <v>-16.3</v>
      </c>
      <c r="K20" s="192">
        <v>0</v>
      </c>
      <c r="L20" s="192">
        <v>0.9</v>
      </c>
      <c r="M20" s="192">
        <v>1.4</v>
      </c>
      <c r="N20" s="192">
        <v>-2.4000000000000004</v>
      </c>
      <c r="O20" s="192">
        <v>2.1</v>
      </c>
      <c r="P20" s="193">
        <v>1.9</v>
      </c>
      <c r="Q20" s="193">
        <v>1.6</v>
      </c>
      <c r="R20" s="193">
        <v>-2.4</v>
      </c>
      <c r="S20" s="192">
        <v>2.5</v>
      </c>
      <c r="T20" s="192">
        <v>2.1</v>
      </c>
      <c r="U20" s="1322">
        <v>2.2999999999999998</v>
      </c>
      <c r="V20" s="193">
        <v>-2.2000000000000002</v>
      </c>
      <c r="W20" s="1322">
        <v>3.1</v>
      </c>
      <c r="X20" s="193">
        <v>1.5</v>
      </c>
      <c r="Y20" s="193">
        <v>2.7</v>
      </c>
      <c r="Z20" s="1322">
        <v>-0.6</v>
      </c>
      <c r="AA20" s="1322">
        <v>2.1</v>
      </c>
      <c r="AB20" s="1322">
        <v>1.4</v>
      </c>
      <c r="AC20" s="1322">
        <v>2.7</v>
      </c>
      <c r="AD20" s="1322">
        <v>7.3</v>
      </c>
      <c r="AE20" s="1322">
        <v>2.2999999999999998</v>
      </c>
      <c r="AF20" s="195">
        <v>3.6000000000000005</v>
      </c>
      <c r="AG20" s="83"/>
    </row>
    <row r="21" spans="2:37" ht="19.5" customHeight="1">
      <c r="B21" s="74"/>
      <c r="E21" s="110"/>
      <c r="H21" s="10" t="s">
        <v>146</v>
      </c>
      <c r="I21" s="199">
        <v>12.1</v>
      </c>
      <c r="J21" s="203">
        <v>32.100000000000016</v>
      </c>
      <c r="K21" s="202">
        <v>152.29999999999998</v>
      </c>
      <c r="L21" s="202">
        <v>100.90000000000002</v>
      </c>
      <c r="M21" s="202">
        <v>83.899999999999977</v>
      </c>
      <c r="N21" s="202">
        <v>85.100000000000023</v>
      </c>
      <c r="O21" s="202">
        <v>12.2</v>
      </c>
      <c r="P21" s="203">
        <v>-88.8</v>
      </c>
      <c r="Q21" s="203">
        <v>43.3</v>
      </c>
      <c r="R21" s="203">
        <v>-92.5</v>
      </c>
      <c r="S21" s="202">
        <v>145.5</v>
      </c>
      <c r="T21" s="202">
        <v>25.400000000000006</v>
      </c>
      <c r="U21" s="1323">
        <v>15</v>
      </c>
      <c r="V21" s="203">
        <v>-75.8</v>
      </c>
      <c r="W21" s="1323">
        <v>102.5</v>
      </c>
      <c r="X21" s="203">
        <v>99.300000000000011</v>
      </c>
      <c r="Y21" s="203">
        <v>59.5</v>
      </c>
      <c r="Z21" s="1323">
        <v>-36.5</v>
      </c>
      <c r="AA21" s="1323">
        <v>81.400000000000006</v>
      </c>
      <c r="AB21" s="1323">
        <v>69.7</v>
      </c>
      <c r="AC21" s="1323">
        <v>82.1</v>
      </c>
      <c r="AD21" s="1323">
        <v>-6.2</v>
      </c>
      <c r="AE21" s="1323">
        <v>78.900000000000006</v>
      </c>
      <c r="AF21" s="205">
        <v>91.899999999999977</v>
      </c>
      <c r="AG21" s="83"/>
      <c r="AH21" s="83"/>
      <c r="AI21" s="83"/>
      <c r="AJ21" s="83"/>
      <c r="AK21" s="83"/>
    </row>
    <row r="22" spans="2:37" ht="19.5" customHeight="1">
      <c r="B22" s="74"/>
      <c r="C22" s="1875" t="s">
        <v>8</v>
      </c>
      <c r="D22" s="1875"/>
      <c r="E22" s="1876"/>
      <c r="F22" s="1512"/>
      <c r="H22" s="1" t="s">
        <v>147</v>
      </c>
      <c r="I22" s="84">
        <v>3.6000000000000014</v>
      </c>
      <c r="J22" s="193">
        <v>19.900000000000006</v>
      </c>
      <c r="K22" s="192">
        <v>41.699999999999996</v>
      </c>
      <c r="L22" s="192">
        <v>30.100000000000012</v>
      </c>
      <c r="M22" s="192">
        <v>27.79999999999999</v>
      </c>
      <c r="N22" s="192">
        <v>33.000000000000028</v>
      </c>
      <c r="O22" s="192">
        <v>6.6999999999999993</v>
      </c>
      <c r="P22" s="193">
        <v>-15.7</v>
      </c>
      <c r="Q22" s="193">
        <v>8.1000000000000014</v>
      </c>
      <c r="R22" s="193">
        <v>-39.9</v>
      </c>
      <c r="S22" s="192">
        <v>40.700000000000003</v>
      </c>
      <c r="T22" s="192">
        <v>-3.4999999999999858</v>
      </c>
      <c r="U22" s="1322">
        <v>11.199999999999989</v>
      </c>
      <c r="V22" s="193">
        <v>-23.1</v>
      </c>
      <c r="W22" s="1322">
        <v>30.299999999999997</v>
      </c>
      <c r="X22" s="193">
        <v>25.800000000000026</v>
      </c>
      <c r="Y22" s="193">
        <v>11</v>
      </c>
      <c r="Z22" s="1322">
        <v>-6.6000000000000227</v>
      </c>
      <c r="AA22" s="1322">
        <v>20.700000000000003</v>
      </c>
      <c r="AB22" s="1322">
        <v>13.9</v>
      </c>
      <c r="AC22" s="1322">
        <v>28.099999999999994</v>
      </c>
      <c r="AD22" s="1322">
        <v>25</v>
      </c>
      <c r="AE22" s="1322">
        <v>3.6</v>
      </c>
      <c r="AF22" s="195">
        <v>25.59999999999998</v>
      </c>
      <c r="AG22" s="83"/>
    </row>
    <row r="23" spans="2:37" ht="19.5" customHeight="1">
      <c r="B23" s="71"/>
      <c r="C23" s="206"/>
      <c r="D23" s="1884" t="s">
        <v>9</v>
      </c>
      <c r="E23" s="1884"/>
      <c r="F23" s="1884"/>
      <c r="H23" s="10" t="s">
        <v>148</v>
      </c>
      <c r="I23" s="199">
        <v>8.4999999999999982</v>
      </c>
      <c r="J23" s="203">
        <v>12.200000000000003</v>
      </c>
      <c r="K23" s="202">
        <v>110.6</v>
      </c>
      <c r="L23" s="202">
        <v>70.800000000000011</v>
      </c>
      <c r="M23" s="202">
        <v>56.099999999999987</v>
      </c>
      <c r="N23" s="202">
        <v>52.099999999999994</v>
      </c>
      <c r="O23" s="202">
        <v>5.5</v>
      </c>
      <c r="P23" s="203">
        <v>-73.099999999999994</v>
      </c>
      <c r="Q23" s="203">
        <v>35.199999999999996</v>
      </c>
      <c r="R23" s="203">
        <v>-52.6</v>
      </c>
      <c r="S23" s="202">
        <v>104.8</v>
      </c>
      <c r="T23" s="202">
        <v>28.899999999999991</v>
      </c>
      <c r="U23" s="1323">
        <v>3.8000000000000114</v>
      </c>
      <c r="V23" s="203">
        <v>-52.7</v>
      </c>
      <c r="W23" s="1323">
        <v>72.2</v>
      </c>
      <c r="X23" s="203">
        <v>73.499999999999986</v>
      </c>
      <c r="Y23" s="203">
        <v>48.5</v>
      </c>
      <c r="Z23" s="1323">
        <v>-29.899999999999977</v>
      </c>
      <c r="AA23" s="1323">
        <v>60.7</v>
      </c>
      <c r="AB23" s="1323">
        <v>55.8</v>
      </c>
      <c r="AC23" s="1323">
        <v>54</v>
      </c>
      <c r="AD23" s="1323">
        <v>-31.2</v>
      </c>
      <c r="AE23" s="1323">
        <v>75.3</v>
      </c>
      <c r="AF23" s="205">
        <v>66.3</v>
      </c>
      <c r="AG23" s="83"/>
      <c r="AH23" s="83"/>
      <c r="AI23" s="83"/>
      <c r="AJ23" s="83"/>
      <c r="AK23" s="83"/>
    </row>
    <row r="24" spans="2:37" ht="19.5" customHeight="1">
      <c r="B24" s="71"/>
      <c r="D24" s="1937" t="s">
        <v>11</v>
      </c>
      <c r="E24" s="1938"/>
      <c r="F24" s="1520"/>
      <c r="H24" s="545" t="s">
        <v>150</v>
      </c>
      <c r="I24" s="213">
        <v>8.4999999999999982</v>
      </c>
      <c r="J24" s="217">
        <v>12.200000000000003</v>
      </c>
      <c r="K24" s="216">
        <v>110.6</v>
      </c>
      <c r="L24" s="216">
        <v>70.800000000000011</v>
      </c>
      <c r="M24" s="216">
        <v>56.099999999999987</v>
      </c>
      <c r="N24" s="216">
        <v>52.099999999999994</v>
      </c>
      <c r="O24" s="216">
        <v>5.5</v>
      </c>
      <c r="P24" s="217">
        <v>-73.099999999999994</v>
      </c>
      <c r="Q24" s="217">
        <v>35.199999999999996</v>
      </c>
      <c r="R24" s="217">
        <v>-52.6</v>
      </c>
      <c r="S24" s="216">
        <v>104.8</v>
      </c>
      <c r="T24" s="216">
        <v>28.899999999999991</v>
      </c>
      <c r="U24" s="1324">
        <v>3.8000000000000114</v>
      </c>
      <c r="V24" s="217">
        <v>-52.7</v>
      </c>
      <c r="W24" s="1324">
        <v>72.2</v>
      </c>
      <c r="X24" s="217">
        <v>73.499999999999986</v>
      </c>
      <c r="Y24" s="217">
        <v>48.5</v>
      </c>
      <c r="Z24" s="1324">
        <v>-29.899999999999977</v>
      </c>
      <c r="AA24" s="1324">
        <v>60.7</v>
      </c>
      <c r="AB24" s="1324">
        <v>55.8</v>
      </c>
      <c r="AC24" s="1324">
        <v>54</v>
      </c>
      <c r="AD24" s="1324">
        <v>-31.2</v>
      </c>
      <c r="AE24" s="1324">
        <v>75.3</v>
      </c>
      <c r="AF24" s="219">
        <v>66.3</v>
      </c>
      <c r="AG24" s="83"/>
    </row>
    <row r="25" spans="2:37" ht="19.5" customHeight="1">
      <c r="B25" s="71"/>
      <c r="D25" s="1937" t="s">
        <v>13</v>
      </c>
      <c r="E25" s="1938"/>
      <c r="F25" s="1520"/>
      <c r="H25" s="1905"/>
      <c r="I25" s="1905"/>
      <c r="J25" s="1905"/>
      <c r="K25" s="1905"/>
      <c r="L25" s="1905"/>
      <c r="M25" s="1905"/>
      <c r="N25" s="1905"/>
      <c r="O25" s="1905"/>
      <c r="P25" s="1905"/>
      <c r="Q25" s="1905"/>
      <c r="R25" s="1905"/>
      <c r="S25" s="1905"/>
      <c r="T25" s="1905"/>
      <c r="U25" s="1905"/>
      <c r="V25" s="1905"/>
      <c r="W25" s="1905"/>
      <c r="X25" s="1905"/>
      <c r="Y25" s="1905"/>
      <c r="Z25" s="1905"/>
      <c r="AA25" s="1617"/>
      <c r="AB25" s="1646"/>
      <c r="AC25" s="1736"/>
      <c r="AD25" s="1698"/>
      <c r="AE25" s="1795"/>
      <c r="AF25" s="1720"/>
    </row>
    <row r="26" spans="2:37" ht="19.5" customHeight="1">
      <c r="B26" s="71"/>
      <c r="D26" s="1937" t="s">
        <v>15</v>
      </c>
      <c r="E26" s="1938"/>
      <c r="F26" s="1520"/>
      <c r="H26" s="1939"/>
      <c r="I26" s="1939"/>
      <c r="J26" s="1939"/>
      <c r="K26" s="1939"/>
      <c r="L26" s="1939"/>
      <c r="M26" s="1939"/>
      <c r="N26" s="1939"/>
      <c r="O26" s="1939"/>
      <c r="P26" s="1939"/>
      <c r="Q26" s="1939"/>
      <c r="R26" s="1939"/>
      <c r="S26" s="1939"/>
      <c r="T26" s="1939"/>
      <c r="U26" s="1939"/>
      <c r="V26" s="1939"/>
      <c r="W26" s="1939"/>
      <c r="X26" s="1939"/>
      <c r="Y26" s="1939"/>
      <c r="Z26" s="1939"/>
      <c r="AA26" s="1617"/>
      <c r="AB26" s="1646"/>
      <c r="AC26" s="1736"/>
      <c r="AD26" s="1698"/>
      <c r="AE26" s="1795"/>
      <c r="AF26" s="1720"/>
    </row>
    <row r="27" spans="2:37" ht="19.5" customHeight="1">
      <c r="B27" s="71"/>
      <c r="D27" s="1937" t="s">
        <v>18</v>
      </c>
      <c r="E27" s="1938"/>
      <c r="F27" s="1520"/>
      <c r="H27" s="673" t="s">
        <v>707</v>
      </c>
    </row>
    <row r="28" spans="2:37" ht="19.5" customHeight="1" thickBot="1">
      <c r="B28" s="71"/>
      <c r="C28" s="1512"/>
      <c r="D28" s="1937" t="s">
        <v>20</v>
      </c>
      <c r="E28" s="1938"/>
      <c r="F28" s="1520"/>
      <c r="H28" s="77" t="s">
        <v>39</v>
      </c>
      <c r="I28" s="78" t="s">
        <v>74</v>
      </c>
      <c r="J28" s="81" t="s">
        <v>75</v>
      </c>
      <c r="K28" s="81" t="s">
        <v>76</v>
      </c>
      <c r="L28" s="81" t="s">
        <v>77</v>
      </c>
      <c r="M28" s="81" t="s">
        <v>78</v>
      </c>
      <c r="N28" s="81" t="s">
        <v>79</v>
      </c>
      <c r="O28" s="81" t="s">
        <v>80</v>
      </c>
      <c r="P28" s="81" t="s">
        <v>81</v>
      </c>
      <c r="Q28" s="81" t="s">
        <v>82</v>
      </c>
      <c r="R28" s="81" t="s">
        <v>83</v>
      </c>
      <c r="S28" s="81" t="str">
        <f>S9</f>
        <v>1Q23</v>
      </c>
      <c r="T28" s="81" t="str">
        <f t="shared" ref="T28:AB28" si="0">T9</f>
        <v>2Q23</v>
      </c>
      <c r="U28" s="81" t="str">
        <f t="shared" si="0"/>
        <v>3Q23</v>
      </c>
      <c r="V28" s="81" t="str">
        <f t="shared" si="0"/>
        <v>4Q23</v>
      </c>
      <c r="W28" s="81" t="str">
        <f t="shared" si="0"/>
        <v>1Q24</v>
      </c>
      <c r="X28" s="81" t="str">
        <f t="shared" si="0"/>
        <v>2Q24</v>
      </c>
      <c r="Y28" s="81" t="str">
        <f t="shared" si="0"/>
        <v>3Q24</v>
      </c>
      <c r="Z28" s="81" t="str">
        <f t="shared" si="0"/>
        <v>4Q24</v>
      </c>
      <c r="AA28" s="81" t="str">
        <f t="shared" si="0"/>
        <v>1Q25</v>
      </c>
      <c r="AB28" s="81" t="str">
        <f t="shared" si="0"/>
        <v>2Q25</v>
      </c>
      <c r="AC28" s="81" t="str">
        <f>AC9</f>
        <v>3Q25</v>
      </c>
      <c r="AD28" s="81" t="str">
        <f>AD9</f>
        <v>4Q25</v>
      </c>
      <c r="AE28" s="1778" t="str">
        <f t="shared" ref="AE28:AF28" si="1">AE9</f>
        <v xml:space="preserve">1Q26 </v>
      </c>
      <c r="AF28" s="81" t="str">
        <f t="shared" si="1"/>
        <v xml:space="preserve">2Q26(E) </v>
      </c>
    </row>
    <row r="29" spans="2:37" ht="19.5" customHeight="1">
      <c r="B29" s="71"/>
      <c r="C29" s="227"/>
      <c r="D29" s="227"/>
      <c r="E29" s="228"/>
      <c r="F29" s="75"/>
      <c r="H29" s="3" t="s">
        <v>609</v>
      </c>
      <c r="I29" s="83">
        <v>83.5</v>
      </c>
      <c r="J29" s="192">
        <v>182.3</v>
      </c>
      <c r="K29" s="192">
        <v>181.8</v>
      </c>
      <c r="L29" s="192">
        <v>187</v>
      </c>
      <c r="M29" s="192">
        <v>191.3</v>
      </c>
      <c r="N29" s="192">
        <v>193.9</v>
      </c>
      <c r="O29" s="192">
        <v>-16</v>
      </c>
      <c r="P29" s="193">
        <v>-16</v>
      </c>
      <c r="Q29" s="193">
        <v>-30</v>
      </c>
      <c r="R29" s="193">
        <v>-41</v>
      </c>
      <c r="S29" s="192">
        <v>0.3</v>
      </c>
      <c r="T29" s="192">
        <v>5.4</v>
      </c>
      <c r="U29" s="1322">
        <v>16.600000000000001</v>
      </c>
      <c r="V29" s="193">
        <v>9.9</v>
      </c>
      <c r="W29" s="1322">
        <v>16.5</v>
      </c>
      <c r="X29" s="193">
        <v>21.8</v>
      </c>
      <c r="Y29" s="193">
        <v>25.6</v>
      </c>
      <c r="Z29" s="1322">
        <v>29</v>
      </c>
      <c r="AA29" s="1322">
        <v>26.6</v>
      </c>
      <c r="AB29" s="1322">
        <v>30.5</v>
      </c>
      <c r="AC29" s="1322">
        <v>29.2</v>
      </c>
      <c r="AD29" s="1322">
        <v>30</v>
      </c>
      <c r="AE29" s="1322">
        <v>16.5</v>
      </c>
      <c r="AF29" s="195">
        <v>15</v>
      </c>
      <c r="AG29" s="83"/>
      <c r="AH29" s="1824"/>
    </row>
    <row r="30" spans="2:37" ht="19.5" customHeight="1">
      <c r="B30" s="245"/>
      <c r="C30" s="1875" t="s">
        <v>25</v>
      </c>
      <c r="D30" s="1875"/>
      <c r="E30" s="1890"/>
      <c r="F30" s="1512"/>
      <c r="H30" s="207" t="s">
        <v>610</v>
      </c>
      <c r="I30" s="83">
        <v>-4.2</v>
      </c>
      <c r="J30" s="192">
        <v>-5.3</v>
      </c>
      <c r="K30" s="192">
        <v>-4.8</v>
      </c>
      <c r="L30" s="192">
        <v>-6.6</v>
      </c>
      <c r="M30" s="192">
        <v>-5.6</v>
      </c>
      <c r="N30" s="192">
        <v>-6.7</v>
      </c>
      <c r="O30" s="192">
        <v>1</v>
      </c>
      <c r="P30" s="193">
        <v>-1</v>
      </c>
      <c r="Q30" s="193">
        <v>-1</v>
      </c>
      <c r="R30" s="193">
        <v>-1</v>
      </c>
      <c r="S30" s="192">
        <v>-2.4</v>
      </c>
      <c r="T30" s="192">
        <v>-3.3</v>
      </c>
      <c r="U30" s="1322">
        <v>-2.6</v>
      </c>
      <c r="V30" s="193">
        <v>0.6</v>
      </c>
      <c r="W30" s="1322">
        <v>1.5</v>
      </c>
      <c r="X30" s="193">
        <v>2.1</v>
      </c>
      <c r="Y30" s="193">
        <v>2.2999999999999998</v>
      </c>
      <c r="Z30" s="1322">
        <v>2.4</v>
      </c>
      <c r="AA30" s="1322">
        <v>2.2999999999999998</v>
      </c>
      <c r="AB30" s="1322">
        <v>2.9</v>
      </c>
      <c r="AC30" s="1322">
        <v>4.5999999999999996</v>
      </c>
      <c r="AD30" s="1322">
        <v>5.2</v>
      </c>
      <c r="AE30" s="1322">
        <v>8.1999999999999993</v>
      </c>
      <c r="AF30" s="195">
        <v>9.1</v>
      </c>
      <c r="AG30" s="83"/>
      <c r="AH30" s="1824"/>
    </row>
    <row r="31" spans="2:37" ht="19.5" customHeight="1">
      <c r="B31" s="245"/>
      <c r="C31" s="235"/>
      <c r="D31" s="235"/>
      <c r="E31" s="283"/>
      <c r="H31" s="196" t="s">
        <v>611</v>
      </c>
      <c r="I31" s="83">
        <v>-36.4</v>
      </c>
      <c r="J31" s="192">
        <v>-141</v>
      </c>
      <c r="K31" s="192">
        <v>-1.2</v>
      </c>
      <c r="L31" s="192">
        <v>-66.3</v>
      </c>
      <c r="M31" s="192">
        <v>-93.4</v>
      </c>
      <c r="N31" s="192">
        <v>-85.5</v>
      </c>
      <c r="O31" s="192">
        <v>149.9</v>
      </c>
      <c r="P31" s="193">
        <v>29</v>
      </c>
      <c r="Q31" s="193">
        <v>140</v>
      </c>
      <c r="R31" s="193">
        <v>61</v>
      </c>
      <c r="S31" s="192">
        <v>161.4</v>
      </c>
      <c r="T31" s="192">
        <v>129</v>
      </c>
      <c r="U31" s="1322">
        <v>90.5</v>
      </c>
      <c r="V31" s="193">
        <v>0.3</v>
      </c>
      <c r="W31" s="1322">
        <v>135.69999999999999</v>
      </c>
      <c r="X31" s="193">
        <v>131.6</v>
      </c>
      <c r="Y31" s="193">
        <v>109</v>
      </c>
      <c r="Z31" s="1322">
        <v>27.3</v>
      </c>
      <c r="AA31" s="1322">
        <v>123.5</v>
      </c>
      <c r="AB31" s="1322">
        <v>140</v>
      </c>
      <c r="AC31" s="1322">
        <v>98.2</v>
      </c>
      <c r="AD31" s="1322">
        <v>56.4</v>
      </c>
      <c r="AE31" s="1322">
        <v>97.8</v>
      </c>
      <c r="AF31" s="195">
        <v>113.6</v>
      </c>
      <c r="AG31" s="83"/>
      <c r="AH31" s="1824"/>
    </row>
    <row r="32" spans="2:37" ht="19.5" customHeight="1">
      <c r="B32" s="245"/>
      <c r="C32" s="1875" t="s">
        <v>32</v>
      </c>
      <c r="D32" s="1875"/>
      <c r="E32" s="1890"/>
      <c r="F32" s="1512"/>
      <c r="H32" s="197" t="s">
        <v>140</v>
      </c>
      <c r="I32" s="198">
        <v>42.9</v>
      </c>
      <c r="J32" s="202">
        <v>36</v>
      </c>
      <c r="K32" s="202">
        <v>175.8</v>
      </c>
      <c r="L32" s="202">
        <v>114.2</v>
      </c>
      <c r="M32" s="202">
        <v>92.3</v>
      </c>
      <c r="N32" s="202">
        <v>101.7</v>
      </c>
      <c r="O32" s="202">
        <v>134.9</v>
      </c>
      <c r="P32" s="203">
        <v>12</v>
      </c>
      <c r="Q32" s="203">
        <v>109</v>
      </c>
      <c r="R32" s="203">
        <v>19</v>
      </c>
      <c r="S32" s="202">
        <v>159.30000000000001</v>
      </c>
      <c r="T32" s="202">
        <v>131.1</v>
      </c>
      <c r="U32" s="1323">
        <v>104.5</v>
      </c>
      <c r="V32" s="203">
        <v>10.8</v>
      </c>
      <c r="W32" s="1323">
        <v>153.69999999999999</v>
      </c>
      <c r="X32" s="203">
        <v>155.5</v>
      </c>
      <c r="Y32" s="203">
        <v>136.9</v>
      </c>
      <c r="Z32" s="1323">
        <v>58.7</v>
      </c>
      <c r="AA32" s="1323">
        <v>152.4</v>
      </c>
      <c r="AB32" s="1323">
        <v>173.4</v>
      </c>
      <c r="AC32" s="1323">
        <v>132</v>
      </c>
      <c r="AD32" s="1323">
        <v>91.6</v>
      </c>
      <c r="AE32" s="1323">
        <v>122.5</v>
      </c>
      <c r="AF32" s="205">
        <v>137.69999999999999</v>
      </c>
      <c r="AG32" s="83"/>
      <c r="AH32" s="1825"/>
    </row>
    <row r="33" spans="2:34" ht="19.5" customHeight="1" thickBot="1">
      <c r="B33" s="296"/>
      <c r="C33" s="297"/>
      <c r="D33" s="297"/>
      <c r="E33" s="298"/>
      <c r="H33" s="207" t="s">
        <v>141</v>
      </c>
      <c r="I33" s="83">
        <v>48.6</v>
      </c>
      <c r="J33" s="192">
        <v>69.900000000000006</v>
      </c>
      <c r="K33" s="192">
        <v>53.3</v>
      </c>
      <c r="L33" s="192">
        <v>53.9</v>
      </c>
      <c r="M33" s="192">
        <v>51.9</v>
      </c>
      <c r="N33" s="192">
        <v>61.2</v>
      </c>
      <c r="O33" s="192">
        <v>7.1</v>
      </c>
      <c r="P33" s="193">
        <v>17</v>
      </c>
      <c r="Q33" s="193">
        <v>24</v>
      </c>
      <c r="R33" s="193">
        <v>50</v>
      </c>
      <c r="S33" s="192">
        <v>25.7</v>
      </c>
      <c r="T33" s="192">
        <v>22.3</v>
      </c>
      <c r="U33" s="1322">
        <v>20</v>
      </c>
      <c r="V33" s="193">
        <v>28.4</v>
      </c>
      <c r="W33" s="1322">
        <v>24.599999999999998</v>
      </c>
      <c r="X33" s="193">
        <v>34.6</v>
      </c>
      <c r="Y33" s="193">
        <v>41.8</v>
      </c>
      <c r="Z33" s="1322">
        <v>43.3</v>
      </c>
      <c r="AA33" s="1322">
        <v>37</v>
      </c>
      <c r="AB33" s="1322">
        <v>41.7</v>
      </c>
      <c r="AC33" s="1322">
        <v>36.5</v>
      </c>
      <c r="AD33" s="1322">
        <v>53.7</v>
      </c>
      <c r="AE33" s="1322">
        <v>39.799999999999997</v>
      </c>
      <c r="AF33" s="195">
        <v>42</v>
      </c>
      <c r="AG33" s="83"/>
      <c r="AH33" s="1824"/>
    </row>
    <row r="34" spans="2:34" ht="19.5" customHeight="1" thickTop="1">
      <c r="H34" s="209" t="s">
        <v>142</v>
      </c>
      <c r="I34" s="83">
        <v>-5.7</v>
      </c>
      <c r="J34" s="202">
        <v>-33.799999999999997</v>
      </c>
      <c r="K34" s="202">
        <v>122.6</v>
      </c>
      <c r="L34" s="202">
        <v>60.2</v>
      </c>
      <c r="M34" s="202">
        <v>40.5</v>
      </c>
      <c r="N34" s="202">
        <v>40.5</v>
      </c>
      <c r="O34" s="202">
        <v>127.8</v>
      </c>
      <c r="P34" s="202">
        <v>-5</v>
      </c>
      <c r="Q34" s="202">
        <v>85</v>
      </c>
      <c r="R34" s="202">
        <v>-31</v>
      </c>
      <c r="S34" s="202">
        <v>133.6</v>
      </c>
      <c r="T34" s="202">
        <v>108.8</v>
      </c>
      <c r="U34" s="1323">
        <v>84.5</v>
      </c>
      <c r="V34" s="203">
        <v>-17.600000000000001</v>
      </c>
      <c r="W34" s="1323">
        <v>129.1</v>
      </c>
      <c r="X34" s="203">
        <v>120.9</v>
      </c>
      <c r="Y34" s="203">
        <v>95.1</v>
      </c>
      <c r="Z34" s="1323">
        <v>15.4</v>
      </c>
      <c r="AA34" s="1323">
        <v>115.4</v>
      </c>
      <c r="AB34" s="1323">
        <v>131.69999999999999</v>
      </c>
      <c r="AC34" s="1323">
        <v>95.5</v>
      </c>
      <c r="AD34" s="1323">
        <v>37.9</v>
      </c>
      <c r="AE34" s="1323">
        <v>82.7</v>
      </c>
      <c r="AF34" s="205">
        <v>95.7</v>
      </c>
      <c r="AG34" s="83"/>
      <c r="AH34" s="1825"/>
    </row>
    <row r="35" spans="2:34" ht="19.5" customHeight="1">
      <c r="H35" s="1" t="s">
        <v>143</v>
      </c>
      <c r="I35" s="83">
        <v>0.2</v>
      </c>
      <c r="J35" s="192">
        <v>-0.1</v>
      </c>
      <c r="K35" s="192">
        <v>0.3</v>
      </c>
      <c r="L35" s="192">
        <v>0</v>
      </c>
      <c r="M35" s="192">
        <v>-3.1</v>
      </c>
      <c r="N35" s="192">
        <v>0.7</v>
      </c>
      <c r="O35" s="192">
        <v>0</v>
      </c>
      <c r="P35" s="193">
        <v>15</v>
      </c>
      <c r="Q35" s="193">
        <v>2</v>
      </c>
      <c r="R35" s="193">
        <v>0</v>
      </c>
      <c r="S35" s="192">
        <v>-0.2</v>
      </c>
      <c r="T35" s="192">
        <v>-0.7</v>
      </c>
      <c r="U35" s="1322">
        <v>-0.1</v>
      </c>
      <c r="V35" s="193">
        <v>2.7</v>
      </c>
      <c r="W35" s="1322">
        <v>-0.4</v>
      </c>
      <c r="X35" s="193">
        <v>-0.1</v>
      </c>
      <c r="Y35" s="193">
        <v>0.8</v>
      </c>
      <c r="Z35" s="1322">
        <v>-1</v>
      </c>
      <c r="AA35" s="1322">
        <v>0.5</v>
      </c>
      <c r="AB35" s="1322">
        <v>0.6</v>
      </c>
      <c r="AC35" s="1322">
        <v>0.5</v>
      </c>
      <c r="AD35" s="1322">
        <v>-0.2</v>
      </c>
      <c r="AE35" s="1322">
        <v>-0.1</v>
      </c>
      <c r="AF35" s="195">
        <v>1.6</v>
      </c>
      <c r="AG35" s="83"/>
      <c r="AH35" s="1824"/>
    </row>
    <row r="36" spans="2:34" ht="19.5" customHeight="1">
      <c r="H36" s="10" t="s">
        <v>144</v>
      </c>
      <c r="I36" s="198">
        <v>-5.9</v>
      </c>
      <c r="J36" s="202">
        <v>-33.799999999999997</v>
      </c>
      <c r="K36" s="202">
        <v>122.3</v>
      </c>
      <c r="L36" s="202">
        <v>60.2</v>
      </c>
      <c r="M36" s="202">
        <v>43.6</v>
      </c>
      <c r="N36" s="202">
        <v>39.799999999999997</v>
      </c>
      <c r="O36" s="202">
        <v>127.8</v>
      </c>
      <c r="P36" s="203">
        <v>-20</v>
      </c>
      <c r="Q36" s="203">
        <v>83</v>
      </c>
      <c r="R36" s="203">
        <v>-31</v>
      </c>
      <c r="S36" s="202">
        <v>133.80000000000001</v>
      </c>
      <c r="T36" s="202">
        <v>109.5</v>
      </c>
      <c r="U36" s="1323">
        <v>84.6</v>
      </c>
      <c r="V36" s="203">
        <v>-20.3</v>
      </c>
      <c r="W36" s="1323">
        <v>129.5</v>
      </c>
      <c r="X36" s="203">
        <v>121</v>
      </c>
      <c r="Y36" s="203">
        <v>94.3</v>
      </c>
      <c r="Z36" s="1323">
        <v>16.399999999999999</v>
      </c>
      <c r="AA36" s="1323">
        <v>114.9</v>
      </c>
      <c r="AB36" s="1323">
        <v>131.1</v>
      </c>
      <c r="AC36" s="1323">
        <v>95</v>
      </c>
      <c r="AD36" s="1323">
        <v>38.1</v>
      </c>
      <c r="AE36" s="1323">
        <v>82.8</v>
      </c>
      <c r="AF36" s="205">
        <v>94.1</v>
      </c>
      <c r="AG36" s="83"/>
      <c r="AH36" s="1825"/>
    </row>
    <row r="37" spans="2:34" ht="19.5" customHeight="1">
      <c r="H37" s="1" t="s">
        <v>612</v>
      </c>
      <c r="I37" s="83">
        <v>0</v>
      </c>
      <c r="J37" s="192">
        <v>-16.2</v>
      </c>
      <c r="K37" s="192">
        <v>0.7</v>
      </c>
      <c r="L37" s="192">
        <v>1.7</v>
      </c>
      <c r="M37" s="192">
        <v>2</v>
      </c>
      <c r="N37" s="192">
        <v>-1.4</v>
      </c>
      <c r="O37" s="192">
        <v>2.9</v>
      </c>
      <c r="P37" s="193">
        <v>2</v>
      </c>
      <c r="Q37" s="193">
        <v>3</v>
      </c>
      <c r="R37" s="193">
        <v>-2</v>
      </c>
      <c r="S37" s="192">
        <v>2.5</v>
      </c>
      <c r="T37" s="192">
        <v>2.1</v>
      </c>
      <c r="U37" s="1322">
        <v>2.2999999999999998</v>
      </c>
      <c r="V37" s="193">
        <v>-2.2999999999999998</v>
      </c>
      <c r="W37" s="1322">
        <v>3</v>
      </c>
      <c r="X37" s="193">
        <v>1.5</v>
      </c>
      <c r="Y37" s="193">
        <v>2.5</v>
      </c>
      <c r="Z37" s="1322">
        <v>-0.6</v>
      </c>
      <c r="AA37" s="1322">
        <v>2.2000000000000002</v>
      </c>
      <c r="AB37" s="1322">
        <v>1.7</v>
      </c>
      <c r="AC37" s="1322">
        <v>2.8</v>
      </c>
      <c r="AD37" s="1322">
        <v>8.1</v>
      </c>
      <c r="AE37" s="1322">
        <v>2.4</v>
      </c>
      <c r="AF37" s="195">
        <v>4</v>
      </c>
      <c r="AG37" s="83"/>
      <c r="AH37" s="1824"/>
    </row>
    <row r="38" spans="2:34" ht="19.5" customHeight="1">
      <c r="H38" s="1" t="s">
        <v>447</v>
      </c>
      <c r="I38" s="83">
        <v>0</v>
      </c>
      <c r="J38" s="192">
        <v>0</v>
      </c>
      <c r="K38" s="192">
        <v>0</v>
      </c>
      <c r="L38" s="192">
        <v>0</v>
      </c>
      <c r="M38" s="192">
        <v>0</v>
      </c>
      <c r="N38" s="192">
        <v>0</v>
      </c>
      <c r="O38" s="192">
        <v>0</v>
      </c>
      <c r="P38" s="193">
        <v>0</v>
      </c>
      <c r="Q38" s="193">
        <v>0</v>
      </c>
      <c r="R38" s="193">
        <v>0</v>
      </c>
      <c r="S38" s="192">
        <v>0</v>
      </c>
      <c r="T38" s="192">
        <v>0</v>
      </c>
      <c r="U38" s="1322">
        <v>0</v>
      </c>
      <c r="V38" s="193">
        <v>-0.1</v>
      </c>
      <c r="W38" s="1322">
        <v>-0.1</v>
      </c>
      <c r="X38" s="193">
        <v>-0.1</v>
      </c>
      <c r="Y38" s="193">
        <v>-0.1</v>
      </c>
      <c r="Z38" s="1322">
        <v>0</v>
      </c>
      <c r="AA38" s="1322">
        <v>-0.1</v>
      </c>
      <c r="AB38" s="1322">
        <v>-0.2</v>
      </c>
      <c r="AC38" s="1322">
        <v>-0.2</v>
      </c>
      <c r="AD38" s="1322">
        <v>0.30000000000000004</v>
      </c>
      <c r="AE38" s="1322">
        <v>-0.3</v>
      </c>
      <c r="AF38" s="195">
        <v>0.1</v>
      </c>
      <c r="AG38" s="83"/>
      <c r="AH38" s="1824"/>
    </row>
    <row r="39" spans="2:34" ht="19.5" customHeight="1">
      <c r="H39" s="1" t="s">
        <v>448</v>
      </c>
      <c r="I39" s="83">
        <v>0</v>
      </c>
      <c r="J39" s="192">
        <v>-16.2</v>
      </c>
      <c r="K39" s="192">
        <v>0</v>
      </c>
      <c r="L39" s="192">
        <v>1.7</v>
      </c>
      <c r="M39" s="192">
        <v>2</v>
      </c>
      <c r="N39" s="192">
        <v>-1.4</v>
      </c>
      <c r="O39" s="192">
        <v>2.9</v>
      </c>
      <c r="P39" s="193">
        <v>2</v>
      </c>
      <c r="Q39" s="193">
        <v>3</v>
      </c>
      <c r="R39" s="193">
        <v>-2</v>
      </c>
      <c r="S39" s="192">
        <v>2.5</v>
      </c>
      <c r="T39" s="192">
        <v>2.1</v>
      </c>
      <c r="U39" s="1322">
        <v>2.2999999999999998</v>
      </c>
      <c r="V39" s="193">
        <v>-2.2000000000000002</v>
      </c>
      <c r="W39" s="1322">
        <v>3.1</v>
      </c>
      <c r="X39" s="193">
        <v>1.6</v>
      </c>
      <c r="Y39" s="193">
        <v>2.6</v>
      </c>
      <c r="Z39" s="1322">
        <v>-0.6</v>
      </c>
      <c r="AA39" s="1322">
        <v>2.2999999999999998</v>
      </c>
      <c r="AB39" s="1322">
        <v>1.9</v>
      </c>
      <c r="AC39" s="1322">
        <v>3</v>
      </c>
      <c r="AD39" s="1322">
        <v>7.8</v>
      </c>
      <c r="AE39" s="1322">
        <v>2.7</v>
      </c>
      <c r="AF39" s="195">
        <v>3.9</v>
      </c>
      <c r="AG39" s="83"/>
      <c r="AH39" s="1824"/>
    </row>
    <row r="40" spans="2:34" ht="19.5" customHeight="1">
      <c r="H40" s="10" t="s">
        <v>146</v>
      </c>
      <c r="I40" s="198">
        <v>-5.8</v>
      </c>
      <c r="J40" s="202">
        <v>-50</v>
      </c>
      <c r="K40" s="202">
        <v>123</v>
      </c>
      <c r="L40" s="202">
        <v>61.9</v>
      </c>
      <c r="M40" s="202">
        <v>45.5</v>
      </c>
      <c r="N40" s="202">
        <v>38.4</v>
      </c>
      <c r="O40" s="202">
        <v>130.69999999999999</v>
      </c>
      <c r="P40" s="203">
        <v>-18</v>
      </c>
      <c r="Q40" s="203">
        <v>86</v>
      </c>
      <c r="R40" s="203">
        <v>-33</v>
      </c>
      <c r="S40" s="202">
        <v>136.30000000000001</v>
      </c>
      <c r="T40" s="202">
        <v>111.6</v>
      </c>
      <c r="U40" s="1323">
        <v>86.9</v>
      </c>
      <c r="V40" s="203">
        <v>-22.6</v>
      </c>
      <c r="W40" s="1323">
        <v>132.5</v>
      </c>
      <c r="X40" s="203">
        <v>122.5</v>
      </c>
      <c r="Y40" s="203">
        <v>96.8</v>
      </c>
      <c r="Z40" s="1323">
        <v>15.8</v>
      </c>
      <c r="AA40" s="1323">
        <v>117.1</v>
      </c>
      <c r="AB40" s="1323">
        <v>132.80000000000001</v>
      </c>
      <c r="AC40" s="1323">
        <v>97.8</v>
      </c>
      <c r="AD40" s="1323">
        <v>46.2</v>
      </c>
      <c r="AE40" s="1323">
        <v>85.2</v>
      </c>
      <c r="AF40" s="205">
        <v>98.1</v>
      </c>
      <c r="AG40" s="83"/>
      <c r="AH40" s="1825"/>
    </row>
    <row r="41" spans="2:34" ht="19.5" customHeight="1">
      <c r="H41" s="1" t="s">
        <v>147</v>
      </c>
      <c r="I41" s="83">
        <v>8.8000000000000007</v>
      </c>
      <c r="J41" s="192">
        <v>-3.1</v>
      </c>
      <c r="K41" s="192">
        <v>33.700000000000003</v>
      </c>
      <c r="L41" s="192">
        <v>19.3</v>
      </c>
      <c r="M41" s="192">
        <v>17.2</v>
      </c>
      <c r="N41" s="192">
        <v>20</v>
      </c>
      <c r="O41" s="192">
        <v>39.1</v>
      </c>
      <c r="P41" s="193">
        <v>4.8000000000000007</v>
      </c>
      <c r="Q41" s="193">
        <v>21</v>
      </c>
      <c r="R41" s="193">
        <v>-35</v>
      </c>
      <c r="S41" s="192">
        <v>35.9</v>
      </c>
      <c r="T41" s="192">
        <v>21.099999999999998</v>
      </c>
      <c r="U41" s="1322">
        <v>30.2</v>
      </c>
      <c r="V41" s="193">
        <v>-9.1</v>
      </c>
      <c r="W41" s="1322">
        <v>38.200000000000003</v>
      </c>
      <c r="X41" s="193">
        <v>32</v>
      </c>
      <c r="Y41" s="193">
        <v>20.8</v>
      </c>
      <c r="Z41" s="1322">
        <v>7.2</v>
      </c>
      <c r="AA41" s="1322">
        <v>30.1</v>
      </c>
      <c r="AB41" s="1322">
        <v>30.7</v>
      </c>
      <c r="AC41" s="1322">
        <v>32.200000000000003</v>
      </c>
      <c r="AD41" s="1322">
        <v>57</v>
      </c>
      <c r="AE41" s="1322">
        <v>5.4</v>
      </c>
      <c r="AF41" s="195">
        <v>27.3</v>
      </c>
      <c r="AG41" s="83"/>
      <c r="AH41" s="1824"/>
    </row>
    <row r="42" spans="2:34" ht="19.5" customHeight="1">
      <c r="H42" s="10" t="s">
        <v>148</v>
      </c>
      <c r="I42" s="198">
        <v>-14.6</v>
      </c>
      <c r="J42" s="202">
        <v>-46.9</v>
      </c>
      <c r="K42" s="202">
        <v>89.3</v>
      </c>
      <c r="L42" s="202">
        <v>42.5</v>
      </c>
      <c r="M42" s="202">
        <v>28.3</v>
      </c>
      <c r="N42" s="202">
        <v>18.3</v>
      </c>
      <c r="O42" s="202">
        <v>91.6</v>
      </c>
      <c r="P42" s="203">
        <v>-22.799999999999997</v>
      </c>
      <c r="Q42" s="203">
        <v>65</v>
      </c>
      <c r="R42" s="203">
        <v>2</v>
      </c>
      <c r="S42" s="202">
        <v>100.4</v>
      </c>
      <c r="T42" s="202">
        <v>90.5</v>
      </c>
      <c r="U42" s="1324">
        <v>56.7</v>
      </c>
      <c r="V42" s="217">
        <v>-13.5</v>
      </c>
      <c r="W42" s="1324">
        <v>94.3</v>
      </c>
      <c r="X42" s="217">
        <v>90.5</v>
      </c>
      <c r="Y42" s="217">
        <v>76</v>
      </c>
      <c r="Z42" s="1324">
        <v>8.6</v>
      </c>
      <c r="AA42" s="1324">
        <v>86.9</v>
      </c>
      <c r="AB42" s="1324">
        <v>102.2</v>
      </c>
      <c r="AC42" s="1324">
        <v>65.7</v>
      </c>
      <c r="AD42" s="1324">
        <v>-10.8</v>
      </c>
      <c r="AE42" s="1324">
        <v>79.8</v>
      </c>
      <c r="AF42" s="219">
        <v>70.8</v>
      </c>
      <c r="AG42" s="83"/>
      <c r="AH42" s="1817"/>
    </row>
    <row r="43" spans="2:34" ht="19.5" customHeight="1">
      <c r="H43" s="1905"/>
      <c r="I43" s="1905"/>
      <c r="J43" s="1905"/>
      <c r="K43" s="1905"/>
      <c r="L43" s="1905"/>
      <c r="M43" s="1905"/>
      <c r="N43" s="1905"/>
      <c r="O43" s="1905"/>
      <c r="P43" s="1905"/>
      <c r="Q43" s="1905"/>
      <c r="R43" s="1905"/>
      <c r="S43" s="1905"/>
      <c r="T43" s="1905"/>
      <c r="U43" s="1905"/>
      <c r="V43" s="1905"/>
      <c r="W43" s="1905"/>
      <c r="X43" s="1905"/>
      <c r="Y43" s="1905"/>
      <c r="Z43" s="1905"/>
      <c r="AA43" s="1617"/>
      <c r="AB43" s="1646"/>
      <c r="AC43" s="1736"/>
      <c r="AD43" s="1725"/>
      <c r="AE43" s="1795"/>
      <c r="AF43" s="1720"/>
    </row>
  </sheetData>
  <mergeCells count="19">
    <mergeCell ref="D25:E25"/>
    <mergeCell ref="H25:Z26"/>
    <mergeCell ref="H43:Z43"/>
    <mergeCell ref="C30:E30"/>
    <mergeCell ref="C32:E32"/>
    <mergeCell ref="D26:E26"/>
    <mergeCell ref="D27:E27"/>
    <mergeCell ref="D28:E28"/>
    <mergeCell ref="C18:E18"/>
    <mergeCell ref="C20:E20"/>
    <mergeCell ref="C22:E22"/>
    <mergeCell ref="D23:F23"/>
    <mergeCell ref="D24:E24"/>
    <mergeCell ref="C16:E16"/>
    <mergeCell ref="B4:E4"/>
    <mergeCell ref="C8:E8"/>
    <mergeCell ref="C10:E10"/>
    <mergeCell ref="C12:E12"/>
    <mergeCell ref="C14:E14"/>
  </mergeCells>
  <phoneticPr fontId="3" type="noConversion"/>
  <hyperlinks>
    <hyperlink ref="C22:E22" location="P_IS!A1" display="Prudential life Insurance" xr:uid="{00000000-0004-0000-2A00-000000000000}"/>
    <hyperlink ref="D24" location="L_BS!A1" display="Condensed Balance Sheet" xr:uid="{00000000-0004-0000-2A00-000001000000}"/>
    <hyperlink ref="D25" location="L_Key!A1" display="Key Indicators" xr:uid="{00000000-0004-0000-2A00-000002000000}"/>
    <hyperlink ref="D26" location="L_Premium!A1" display="Premium Income" xr:uid="{00000000-0004-0000-2A00-000003000000}"/>
    <hyperlink ref="D27" location="L_Ratios!A1" display="Loss &amp; Expense Ratios" xr:uid="{00000000-0004-0000-2A00-000004000000}"/>
    <hyperlink ref="D28" location="L_APE!A1" display="APE" xr:uid="{00000000-0004-0000-2A00-000005000000}"/>
    <hyperlink ref="C12" location="G_IS!A1" display="KB Financial Group" xr:uid="{00000000-0004-0000-2A00-000006000000}"/>
    <hyperlink ref="C14" location="B_IS!A1" display="KB Kookmin Bank" xr:uid="{00000000-0004-0000-2A00-000007000000}"/>
    <hyperlink ref="C16" location="S_IS!A1" display="KB Securities" xr:uid="{00000000-0004-0000-2A00-000008000000}"/>
    <hyperlink ref="C20" location="C_IS!A1" display="KB Kookmin Card" xr:uid="{00000000-0004-0000-2A00-000009000000}"/>
    <hyperlink ref="C18" location="I_Key!A1" display="KB Insurance" xr:uid="{00000000-0004-0000-2A00-00000A000000}"/>
    <hyperlink ref="C18:E18" location="I_IS!A1" display="KB Insurance" xr:uid="{00000000-0004-0000-2A00-00000B000000}"/>
    <hyperlink ref="C10" location="Hightlights!A1" display="Highlights" xr:uid="{00000000-0004-0000-2A00-00000C000000}"/>
    <hyperlink ref="C10:E10" location="'Financial Highlights'!A1" display="Finanial Highlights" xr:uid="{00000000-0004-0000-2A00-00000D000000}"/>
    <hyperlink ref="C30" location="Other_IS!A1" display="Other Subsidiaries" xr:uid="{00000000-0004-0000-2A00-00000E000000}"/>
    <hyperlink ref="C32" location="Contacts!A1" display="Contacts" xr:uid="{00000000-0004-0000-2A00-00000F000000}"/>
    <hyperlink ref="C8:E8" location="Disclaimer!A1" display="Disclaimer" xr:uid="{00000000-0004-0000-2A00-000010000000}"/>
  </hyperlinks>
  <pageMargins left="0.39370078740157483" right="0.39370078740157483" top="0.47244094488188981" bottom="0.39370078740157483" header="0.31496062992125984" footer="0.31496062992125984"/>
  <pageSetup paperSize="9" scale="57" fitToHeight="0" orientation="landscape" r:id="rId1"/>
  <headerFooter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B1:AG83"/>
  <sheetViews>
    <sheetView showGridLines="0" view="pageBreakPreview" topLeftCell="A43" zoomScale="70" zoomScaleNormal="70" zoomScaleSheetLayoutView="70" workbookViewId="0">
      <selection activeCell="Q21" sqref="Q21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15" width="13.75" style="38" hidden="1" customWidth="1"/>
    <col min="16" max="18" width="13.75" style="48" hidden="1" customWidth="1"/>
    <col min="19" max="22" width="17.375" style="38" hidden="1" customWidth="1"/>
    <col min="23" max="23" width="15.125" style="38" hidden="1" customWidth="1"/>
    <col min="24" max="28" width="15.125" style="38" customWidth="1"/>
    <col min="29" max="29" width="15.125" style="1728" customWidth="1"/>
    <col min="30" max="30" width="15.125" style="38" customWidth="1"/>
    <col min="31" max="31" width="15.125" style="1776" customWidth="1"/>
    <col min="32" max="32" width="15.125" style="38" customWidth="1"/>
    <col min="33" max="33" width="13.625" style="38" customWidth="1"/>
    <col min="34" max="16384" width="10.75" style="38"/>
  </cols>
  <sheetData>
    <row r="1" spans="2:33" ht="5.25" customHeight="1"/>
    <row r="2" spans="2:33" ht="28.5" customHeight="1">
      <c r="H2" s="39"/>
      <c r="I2" s="224"/>
      <c r="J2" s="224"/>
    </row>
    <row r="3" spans="2:33" ht="3" customHeight="1">
      <c r="H3" s="40"/>
      <c r="I3" s="40"/>
      <c r="J3" s="40"/>
    </row>
    <row r="4" spans="2:33" ht="30" customHeight="1">
      <c r="B4" s="1879" t="s">
        <v>8</v>
      </c>
      <c r="C4" s="1879"/>
      <c r="D4" s="1879"/>
      <c r="E4" s="1879"/>
      <c r="F4" s="183"/>
      <c r="G4" s="42"/>
      <c r="H4" s="64" t="s">
        <v>11</v>
      </c>
      <c r="I4" s="64"/>
      <c r="J4" s="64"/>
      <c r="K4" s="42"/>
      <c r="L4" s="42"/>
      <c r="M4" s="42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</row>
    <row r="5" spans="2:33" ht="18" customHeight="1">
      <c r="B5" s="44"/>
      <c r="C5" s="44"/>
      <c r="D5" s="44"/>
      <c r="E5" s="44"/>
      <c r="F5" s="44"/>
      <c r="N5" s="69"/>
      <c r="O5" s="69"/>
      <c r="P5" s="69"/>
      <c r="Q5" s="70"/>
      <c r="R5" s="70"/>
      <c r="S5" s="70"/>
    </row>
    <row r="6" spans="2:33" ht="3" customHeight="1" thickBot="1">
      <c r="H6" s="40"/>
      <c r="I6" s="40"/>
      <c r="J6" s="40"/>
    </row>
    <row r="7" spans="2:33" ht="12" customHeight="1" thickTop="1">
      <c r="B7" s="185"/>
      <c r="C7" s="67"/>
      <c r="D7" s="67"/>
      <c r="E7" s="68"/>
      <c r="H7" s="48"/>
      <c r="I7" s="48"/>
      <c r="J7" s="48"/>
      <c r="K7" s="48"/>
      <c r="L7" s="48"/>
      <c r="M7" s="48"/>
      <c r="N7" s="225"/>
      <c r="O7" s="225"/>
      <c r="P7" s="225"/>
      <c r="Q7" s="226"/>
      <c r="R7" s="226"/>
      <c r="S7" s="226"/>
    </row>
    <row r="8" spans="2:33" ht="19.5" customHeight="1">
      <c r="B8" s="74"/>
      <c r="C8" s="1875" t="s">
        <v>2</v>
      </c>
      <c r="D8" s="1875"/>
      <c r="E8" s="1876"/>
      <c r="F8" s="1512"/>
      <c r="H8" s="673" t="s">
        <v>708</v>
      </c>
      <c r="I8" s="754"/>
      <c r="J8" s="754"/>
    </row>
    <row r="9" spans="2:33" ht="19.5" customHeight="1" thickBot="1">
      <c r="B9" s="71"/>
      <c r="C9" s="75"/>
      <c r="D9" s="75"/>
      <c r="E9" s="76"/>
      <c r="F9" s="75"/>
      <c r="H9" s="77" t="s">
        <v>39</v>
      </c>
      <c r="I9" s="81" t="s">
        <v>498</v>
      </c>
      <c r="J9" s="81" t="s">
        <v>709</v>
      </c>
      <c r="K9" s="81" t="s">
        <v>345</v>
      </c>
      <c r="L9" s="81" t="s">
        <v>346</v>
      </c>
      <c r="M9" s="81" t="s">
        <v>347</v>
      </c>
      <c r="N9" s="81" t="s">
        <v>348</v>
      </c>
      <c r="O9" s="81" t="s">
        <v>192</v>
      </c>
      <c r="P9" s="81" t="s">
        <v>193</v>
      </c>
      <c r="Q9" s="81" t="s">
        <v>194</v>
      </c>
      <c r="R9" s="81" t="s">
        <v>195</v>
      </c>
      <c r="S9" s="81" t="s">
        <v>196</v>
      </c>
      <c r="T9" s="81" t="s">
        <v>197</v>
      </c>
      <c r="U9" s="81" t="s">
        <v>784</v>
      </c>
      <c r="V9" s="81" t="s">
        <v>794</v>
      </c>
      <c r="W9" s="81" t="s">
        <v>798</v>
      </c>
      <c r="X9" s="81" t="s">
        <v>806</v>
      </c>
      <c r="Y9" s="81" t="s">
        <v>807</v>
      </c>
      <c r="Z9" s="81" t="s">
        <v>816</v>
      </c>
      <c r="AA9" s="81" t="s">
        <v>823</v>
      </c>
      <c r="AB9" s="81" t="s">
        <v>836</v>
      </c>
      <c r="AC9" s="81" t="s">
        <v>858</v>
      </c>
      <c r="AD9" s="81" t="s">
        <v>869</v>
      </c>
      <c r="AE9" s="1778" t="s">
        <v>859</v>
      </c>
      <c r="AF9" s="1778" t="s">
        <v>892</v>
      </c>
      <c r="AG9" s="1550"/>
    </row>
    <row r="10" spans="2:33" ht="19.5" customHeight="1">
      <c r="B10" s="74"/>
      <c r="C10" s="1875" t="s">
        <v>36</v>
      </c>
      <c r="D10" s="1875"/>
      <c r="E10" s="1876"/>
      <c r="F10" s="1512"/>
      <c r="H10" s="229" t="s">
        <v>198</v>
      </c>
      <c r="I10" s="202">
        <v>34622</v>
      </c>
      <c r="J10" s="202">
        <v>35546.6</v>
      </c>
      <c r="K10" s="202">
        <v>35667.599999999999</v>
      </c>
      <c r="L10" s="202">
        <v>36412.1</v>
      </c>
      <c r="M10" s="202">
        <v>36416</v>
      </c>
      <c r="N10" s="202">
        <v>36921.699999999997</v>
      </c>
      <c r="O10" s="202">
        <v>32519.599999999999</v>
      </c>
      <c r="P10" s="203">
        <v>31049.9</v>
      </c>
      <c r="Q10" s="203">
        <v>30214.6</v>
      </c>
      <c r="R10" s="203">
        <v>29989.7</v>
      </c>
      <c r="S10" s="202">
        <v>30501.3</v>
      </c>
      <c r="T10" s="202">
        <v>30074.799999999999</v>
      </c>
      <c r="U10" s="1323">
        <v>29635.7</v>
      </c>
      <c r="V10" s="203">
        <v>31953.200000000001</v>
      </c>
      <c r="W10" s="1323">
        <v>32112.5</v>
      </c>
      <c r="X10" s="203">
        <v>32683.8</v>
      </c>
      <c r="Y10" s="203">
        <v>33581.4</v>
      </c>
      <c r="Z10" s="1323">
        <v>34047.599999999999</v>
      </c>
      <c r="AA10" s="1323">
        <v>35360.6</v>
      </c>
      <c r="AB10" s="1323">
        <v>35770.1</v>
      </c>
      <c r="AC10" s="1323">
        <v>36173.1</v>
      </c>
      <c r="AD10" s="1323">
        <v>35585.9</v>
      </c>
      <c r="AE10" s="1323">
        <v>34967.300000000003</v>
      </c>
      <c r="AF10" s="205">
        <v>35190.1</v>
      </c>
      <c r="AG10" s="205"/>
    </row>
    <row r="11" spans="2:33" ht="19.5" customHeight="1">
      <c r="B11" s="74"/>
      <c r="C11" s="1514"/>
      <c r="D11" s="75"/>
      <c r="E11" s="76"/>
      <c r="F11" s="75"/>
      <c r="H11" s="207" t="s">
        <v>199</v>
      </c>
      <c r="I11" s="192">
        <v>934.7</v>
      </c>
      <c r="J11" s="192">
        <v>693</v>
      </c>
      <c r="K11" s="192">
        <v>587.79999999999995</v>
      </c>
      <c r="L11" s="192">
        <v>610.1</v>
      </c>
      <c r="M11" s="192">
        <v>538.29999999999995</v>
      </c>
      <c r="N11" s="192">
        <v>873.7</v>
      </c>
      <c r="O11" s="192">
        <v>1069.7</v>
      </c>
      <c r="P11" s="193">
        <v>1174.5999999999999</v>
      </c>
      <c r="Q11" s="193">
        <v>1000</v>
      </c>
      <c r="R11" s="193">
        <v>1073.5</v>
      </c>
      <c r="S11" s="192">
        <v>1050.7</v>
      </c>
      <c r="T11" s="192">
        <v>797.2</v>
      </c>
      <c r="U11" s="1322">
        <v>840.8</v>
      </c>
      <c r="V11" s="193">
        <v>1159.9000000000001</v>
      </c>
      <c r="W11" s="1322">
        <v>831.9</v>
      </c>
      <c r="X11" s="193">
        <v>753.6</v>
      </c>
      <c r="Y11" s="193">
        <v>787</v>
      </c>
      <c r="Z11" s="1322">
        <v>1002.4</v>
      </c>
      <c r="AA11" s="1322">
        <v>888.7</v>
      </c>
      <c r="AB11" s="1322">
        <v>997.2</v>
      </c>
      <c r="AC11" s="1322">
        <v>932.6</v>
      </c>
      <c r="AD11" s="1322">
        <v>1105</v>
      </c>
      <c r="AE11" s="1322">
        <v>901</v>
      </c>
      <c r="AF11" s="195">
        <v>854.4</v>
      </c>
      <c r="AG11" s="205"/>
    </row>
    <row r="12" spans="2:33" ht="19.5" customHeight="1">
      <c r="B12" s="74"/>
      <c r="C12" s="1875" t="s">
        <v>0</v>
      </c>
      <c r="D12" s="1875"/>
      <c r="E12" s="1876"/>
      <c r="F12" s="1512"/>
      <c r="H12" s="207" t="s">
        <v>200</v>
      </c>
      <c r="I12" s="192">
        <v>2711</v>
      </c>
      <c r="J12" s="192">
        <v>2649.1000000000004</v>
      </c>
      <c r="K12" s="192">
        <v>2678.9</v>
      </c>
      <c r="L12" s="192">
        <v>2676.8999999999996</v>
      </c>
      <c r="M12" s="192">
        <v>2709.4</v>
      </c>
      <c r="N12" s="192">
        <v>2728.7</v>
      </c>
      <c r="O12" s="192">
        <v>7913.4</v>
      </c>
      <c r="P12" s="193">
        <v>7741.7</v>
      </c>
      <c r="Q12" s="193">
        <v>7628</v>
      </c>
      <c r="R12" s="193">
        <v>7581.3</v>
      </c>
      <c r="S12" s="192">
        <v>7939.7</v>
      </c>
      <c r="T12" s="192">
        <v>8094.9</v>
      </c>
      <c r="U12" s="1322">
        <v>7993.8</v>
      </c>
      <c r="V12" s="193">
        <v>8312</v>
      </c>
      <c r="W12" s="1322">
        <v>8695.2000000000007</v>
      </c>
      <c r="X12" s="193">
        <v>8598.4</v>
      </c>
      <c r="Y12" s="193">
        <v>8621.7999999999993</v>
      </c>
      <c r="Z12" s="1322">
        <v>8505.2999999999993</v>
      </c>
      <c r="AA12" s="1322">
        <v>8570.9</v>
      </c>
      <c r="AB12" s="1322">
        <v>8853.2000000000007</v>
      </c>
      <c r="AC12" s="1322">
        <v>8985.4</v>
      </c>
      <c r="AD12" s="1322">
        <v>9253.5</v>
      </c>
      <c r="AE12" s="1322">
        <v>9714.4</v>
      </c>
      <c r="AF12" s="195">
        <v>10403.799999999999</v>
      </c>
      <c r="AG12" s="205"/>
    </row>
    <row r="13" spans="2:33" ht="19.5" customHeight="1">
      <c r="B13" s="74"/>
      <c r="C13" s="1514"/>
      <c r="D13" s="75"/>
      <c r="E13" s="76"/>
      <c r="F13" s="75"/>
      <c r="H13" s="207" t="s">
        <v>201</v>
      </c>
      <c r="I13" s="192">
        <v>15.7</v>
      </c>
      <c r="J13" s="192">
        <v>83.6</v>
      </c>
      <c r="K13" s="192">
        <v>33.700000000000003</v>
      </c>
      <c r="L13" s="192">
        <v>24.7</v>
      </c>
      <c r="M13" s="192">
        <v>1.2</v>
      </c>
      <c r="N13" s="192">
        <v>2.2999999999999998</v>
      </c>
      <c r="O13" s="192">
        <v>0.7</v>
      </c>
      <c r="P13" s="193">
        <v>2.2000000000000002</v>
      </c>
      <c r="Q13" s="193">
        <v>0</v>
      </c>
      <c r="R13" s="193">
        <v>36.200000000000003</v>
      </c>
      <c r="S13" s="192">
        <v>19.8</v>
      </c>
      <c r="T13" s="192">
        <v>20.8</v>
      </c>
      <c r="U13" s="1322">
        <v>15.6</v>
      </c>
      <c r="V13" s="193">
        <v>19</v>
      </c>
      <c r="W13" s="1322">
        <v>6.9</v>
      </c>
      <c r="X13" s="193">
        <v>0.4</v>
      </c>
      <c r="Y13" s="193">
        <v>23.3</v>
      </c>
      <c r="Z13" s="1322">
        <v>0</v>
      </c>
      <c r="AA13" s="1322">
        <v>0.1</v>
      </c>
      <c r="AB13" s="1322">
        <v>22.2</v>
      </c>
      <c r="AC13" s="1322">
        <v>4.9000000000000004</v>
      </c>
      <c r="AD13" s="1322">
        <v>3</v>
      </c>
      <c r="AE13" s="1322">
        <v>0.2</v>
      </c>
      <c r="AF13" s="195">
        <v>0.3</v>
      </c>
      <c r="AG13" s="205"/>
    </row>
    <row r="14" spans="2:33" ht="19.5" customHeight="1">
      <c r="B14" s="74"/>
      <c r="C14" s="1875" t="s">
        <v>6</v>
      </c>
      <c r="D14" s="1875"/>
      <c r="E14" s="1876"/>
      <c r="F14" s="1512"/>
      <c r="H14" s="207" t="s">
        <v>202</v>
      </c>
      <c r="I14" s="192">
        <v>22041.7</v>
      </c>
      <c r="J14" s="192">
        <v>22380.5</v>
      </c>
      <c r="K14" s="192">
        <v>22356.1</v>
      </c>
      <c r="L14" s="192">
        <v>22737.699999999997</v>
      </c>
      <c r="M14" s="192">
        <v>22708.199999999997</v>
      </c>
      <c r="N14" s="192">
        <v>22550.6</v>
      </c>
      <c r="O14" s="192">
        <v>21372</v>
      </c>
      <c r="P14" s="193">
        <v>19924.099999999999</v>
      </c>
      <c r="Q14" s="193">
        <v>19297.099999999999</v>
      </c>
      <c r="R14" s="193">
        <v>19130</v>
      </c>
      <c r="S14" s="192">
        <v>19429.5</v>
      </c>
      <c r="T14" s="192">
        <v>19077.2</v>
      </c>
      <c r="U14" s="1322">
        <v>18592</v>
      </c>
      <c r="V14" s="193">
        <v>20113.8</v>
      </c>
      <c r="W14" s="1322">
        <v>20210.400000000001</v>
      </c>
      <c r="X14" s="193">
        <v>20993.4</v>
      </c>
      <c r="Y14" s="193">
        <v>21945.4</v>
      </c>
      <c r="Z14" s="1322">
        <v>22287.5</v>
      </c>
      <c r="AA14" s="1322">
        <v>23534.7</v>
      </c>
      <c r="AB14" s="1322">
        <v>23570</v>
      </c>
      <c r="AC14" s="1322">
        <v>24017.3</v>
      </c>
      <c r="AD14" s="1322">
        <v>22881.200000000001</v>
      </c>
      <c r="AE14" s="1322">
        <v>22209</v>
      </c>
      <c r="AF14" s="195">
        <v>21761.200000000001</v>
      </c>
      <c r="AG14" s="205"/>
    </row>
    <row r="15" spans="2:33" ht="19.5" customHeight="1">
      <c r="B15" s="74"/>
      <c r="C15" s="1514"/>
      <c r="D15" s="75"/>
      <c r="E15" s="76"/>
      <c r="F15" s="75"/>
      <c r="H15" s="207" t="s">
        <v>203</v>
      </c>
      <c r="I15" s="192">
        <v>1880.8</v>
      </c>
      <c r="J15" s="192">
        <v>1963.1999999999998</v>
      </c>
      <c r="K15" s="192">
        <v>2046.4</v>
      </c>
      <c r="L15" s="192">
        <v>2222.1999999999998</v>
      </c>
      <c r="M15" s="192">
        <v>2349.8000000000002</v>
      </c>
      <c r="N15" s="192">
        <v>2414.1999999999998</v>
      </c>
      <c r="O15" s="192">
        <v>1319.7</v>
      </c>
      <c r="P15" s="193">
        <v>1298.2</v>
      </c>
      <c r="Q15" s="193">
        <v>1309.3</v>
      </c>
      <c r="R15" s="193">
        <v>1356.3</v>
      </c>
      <c r="S15" s="192">
        <v>1212.5</v>
      </c>
      <c r="T15" s="192">
        <v>1266.7</v>
      </c>
      <c r="U15" s="1322">
        <v>1216.4000000000001</v>
      </c>
      <c r="V15" s="193">
        <v>1267.7</v>
      </c>
      <c r="W15" s="1322">
        <v>1219.3</v>
      </c>
      <c r="X15" s="193">
        <v>1213.8</v>
      </c>
      <c r="Y15" s="193">
        <v>1141.2</v>
      </c>
      <c r="Z15" s="1322">
        <v>1092.7</v>
      </c>
      <c r="AA15" s="1322">
        <v>1137.8</v>
      </c>
      <c r="AB15" s="1322">
        <v>998.7</v>
      </c>
      <c r="AC15" s="1322">
        <v>998.2</v>
      </c>
      <c r="AD15" s="1322">
        <v>977.8</v>
      </c>
      <c r="AE15" s="1322">
        <v>846.9</v>
      </c>
      <c r="AF15" s="195">
        <v>855.2</v>
      </c>
      <c r="AG15" s="205"/>
    </row>
    <row r="16" spans="2:33" ht="19.5" customHeight="1">
      <c r="B16" s="74"/>
      <c r="C16" s="1875" t="s">
        <v>7</v>
      </c>
      <c r="D16" s="1875"/>
      <c r="E16" s="1876"/>
      <c r="F16" s="1512"/>
      <c r="H16" s="231" t="s">
        <v>449</v>
      </c>
      <c r="I16" s="192">
        <v>0</v>
      </c>
      <c r="J16" s="192">
        <v>0</v>
      </c>
      <c r="K16" s="192">
        <v>0</v>
      </c>
      <c r="L16" s="192">
        <v>0</v>
      </c>
      <c r="M16" s="192">
        <v>0</v>
      </c>
      <c r="N16" s="192">
        <v>0</v>
      </c>
      <c r="O16" s="192">
        <v>-3.8</v>
      </c>
      <c r="P16" s="193">
        <v>-3.7</v>
      </c>
      <c r="Q16" s="193">
        <v>-3.6</v>
      </c>
      <c r="R16" s="193">
        <v>-3.1</v>
      </c>
      <c r="S16" s="192">
        <v>-3</v>
      </c>
      <c r="T16" s="192">
        <v>-3</v>
      </c>
      <c r="U16" s="1322">
        <v>-2.9</v>
      </c>
      <c r="V16" s="193">
        <v>-3.7</v>
      </c>
      <c r="W16" s="1322">
        <v>-3.1</v>
      </c>
      <c r="X16" s="193">
        <v>-3.2</v>
      </c>
      <c r="Y16" s="193">
        <v>-3.7</v>
      </c>
      <c r="Z16" s="1322">
        <v>-3</v>
      </c>
      <c r="AA16" s="1322">
        <v>-3</v>
      </c>
      <c r="AB16" s="1322">
        <v>-3.5</v>
      </c>
      <c r="AC16" s="1322">
        <v>-3.9</v>
      </c>
      <c r="AD16" s="1322">
        <v>-3.8</v>
      </c>
      <c r="AE16" s="1322">
        <v>-3.6</v>
      </c>
      <c r="AF16" s="195">
        <v>-5.3</v>
      </c>
      <c r="AG16" s="205"/>
    </row>
    <row r="17" spans="2:33" ht="19.5" customHeight="1">
      <c r="B17" s="74"/>
      <c r="C17" s="1514"/>
      <c r="D17" s="75"/>
      <c r="E17" s="76"/>
      <c r="F17" s="75"/>
      <c r="H17" s="207" t="s">
        <v>205</v>
      </c>
      <c r="I17" s="192">
        <v>0</v>
      </c>
      <c r="J17" s="192">
        <v>0</v>
      </c>
      <c r="K17" s="192">
        <v>0</v>
      </c>
      <c r="L17" s="192">
        <v>0</v>
      </c>
      <c r="M17" s="192">
        <v>0</v>
      </c>
      <c r="N17" s="192">
        <v>0</v>
      </c>
      <c r="O17" s="192">
        <v>0</v>
      </c>
      <c r="P17" s="193">
        <v>0</v>
      </c>
      <c r="Q17" s="193">
        <v>0</v>
      </c>
      <c r="R17" s="193">
        <v>0</v>
      </c>
      <c r="S17" s="192">
        <v>0</v>
      </c>
      <c r="T17" s="192">
        <v>0</v>
      </c>
      <c r="U17" s="1322">
        <v>0</v>
      </c>
      <c r="V17" s="193">
        <v>9</v>
      </c>
      <c r="W17" s="1322">
        <v>9</v>
      </c>
      <c r="X17" s="193">
        <v>8.9</v>
      </c>
      <c r="Y17" s="193">
        <v>8.8000000000000007</v>
      </c>
      <c r="Z17" s="1322">
        <v>15.6</v>
      </c>
      <c r="AA17" s="1322">
        <v>15.5</v>
      </c>
      <c r="AB17" s="1322">
        <v>15.7</v>
      </c>
      <c r="AC17" s="1322">
        <v>17.399999999999999</v>
      </c>
      <c r="AD17" s="1322">
        <v>29.2</v>
      </c>
      <c r="AE17" s="1322">
        <v>25.5</v>
      </c>
      <c r="AF17" s="195">
        <v>24.2</v>
      </c>
      <c r="AG17" s="205"/>
    </row>
    <row r="18" spans="2:33" ht="19.5" customHeight="1">
      <c r="B18" s="74"/>
      <c r="C18" s="1875" t="s">
        <v>31</v>
      </c>
      <c r="D18" s="1875"/>
      <c r="E18" s="1876"/>
      <c r="F18" s="1512"/>
      <c r="H18" s="207" t="s">
        <v>710</v>
      </c>
      <c r="I18" s="1196"/>
      <c r="J18" s="1196"/>
      <c r="K18" s="1196"/>
      <c r="L18" s="1196"/>
      <c r="M18" s="1196"/>
      <c r="N18" s="1196"/>
      <c r="O18" s="192">
        <v>0</v>
      </c>
      <c r="P18" s="193">
        <v>0</v>
      </c>
      <c r="Q18" s="193">
        <v>0</v>
      </c>
      <c r="R18" s="193">
        <v>0</v>
      </c>
      <c r="S18" s="192">
        <v>0</v>
      </c>
      <c r="T18" s="192">
        <v>0</v>
      </c>
      <c r="U18" s="1322">
        <v>0</v>
      </c>
      <c r="V18" s="193">
        <v>0</v>
      </c>
      <c r="W18" s="1322">
        <v>0</v>
      </c>
      <c r="X18" s="193">
        <v>0</v>
      </c>
      <c r="Y18" s="193">
        <v>0</v>
      </c>
      <c r="Z18" s="1322">
        <v>0</v>
      </c>
      <c r="AA18" s="1322">
        <v>0</v>
      </c>
      <c r="AB18" s="1322">
        <v>0</v>
      </c>
      <c r="AC18" s="1322">
        <v>0</v>
      </c>
      <c r="AD18" s="1322">
        <v>0</v>
      </c>
      <c r="AE18" s="1322">
        <v>0</v>
      </c>
      <c r="AF18" s="195">
        <v>0</v>
      </c>
      <c r="AG18" s="205"/>
    </row>
    <row r="19" spans="2:33" ht="19.5" customHeight="1">
      <c r="B19" s="74"/>
      <c r="C19" s="1514"/>
      <c r="D19" s="75"/>
      <c r="E19" s="76"/>
      <c r="F19" s="1516"/>
      <c r="H19" s="207" t="s">
        <v>711</v>
      </c>
      <c r="I19" s="1196"/>
      <c r="J19" s="1196"/>
      <c r="K19" s="1196"/>
      <c r="L19" s="1196"/>
      <c r="M19" s="1196"/>
      <c r="N19" s="1196"/>
      <c r="O19" s="192">
        <v>3.1</v>
      </c>
      <c r="P19" s="193">
        <v>3.3</v>
      </c>
      <c r="Q19" s="193">
        <v>4.3</v>
      </c>
      <c r="R19" s="193">
        <v>4.7</v>
      </c>
      <c r="S19" s="192">
        <v>2.8</v>
      </c>
      <c r="T19" s="192">
        <v>3.9</v>
      </c>
      <c r="U19" s="1322">
        <v>4.9000000000000004</v>
      </c>
      <c r="V19" s="193">
        <v>5.9</v>
      </c>
      <c r="W19" s="1322">
        <v>5.9</v>
      </c>
      <c r="X19" s="193">
        <v>5.6</v>
      </c>
      <c r="Y19" s="193">
        <v>5.7</v>
      </c>
      <c r="Z19" s="1322">
        <v>2.5</v>
      </c>
      <c r="AA19" s="1322">
        <v>7.3</v>
      </c>
      <c r="AB19" s="1322">
        <v>7.5</v>
      </c>
      <c r="AC19" s="1322">
        <v>6.9</v>
      </c>
      <c r="AD19" s="1322">
        <v>8.6999999999999993</v>
      </c>
      <c r="AE19" s="1322">
        <v>9.8000000000000007</v>
      </c>
      <c r="AF19" s="195">
        <v>10.7</v>
      </c>
      <c r="AG19" s="205"/>
    </row>
    <row r="20" spans="2:33" ht="19.5" customHeight="1">
      <c r="B20" s="74"/>
      <c r="C20" s="1875" t="s">
        <v>17</v>
      </c>
      <c r="D20" s="1875"/>
      <c r="E20" s="1876"/>
      <c r="F20" s="1512"/>
      <c r="H20" s="1" t="s">
        <v>208</v>
      </c>
      <c r="I20" s="192">
        <v>335.7</v>
      </c>
      <c r="J20" s="192">
        <v>342</v>
      </c>
      <c r="K20" s="192">
        <v>341.2</v>
      </c>
      <c r="L20" s="192">
        <v>340.59999999999997</v>
      </c>
      <c r="M20" s="192">
        <v>347.3</v>
      </c>
      <c r="N20" s="192">
        <v>345.4</v>
      </c>
      <c r="O20" s="192">
        <v>342.1</v>
      </c>
      <c r="P20" s="193">
        <v>341</v>
      </c>
      <c r="Q20" s="193">
        <v>338.6</v>
      </c>
      <c r="R20" s="193">
        <v>341.9</v>
      </c>
      <c r="S20" s="192">
        <v>332.7</v>
      </c>
      <c r="T20" s="192">
        <v>334.8</v>
      </c>
      <c r="U20" s="1322">
        <v>331.3</v>
      </c>
      <c r="V20" s="193">
        <v>444.9</v>
      </c>
      <c r="W20" s="1322">
        <v>447.6</v>
      </c>
      <c r="X20" s="193">
        <v>448.6</v>
      </c>
      <c r="Y20" s="193">
        <v>453.3</v>
      </c>
      <c r="Z20" s="1322">
        <v>464.2</v>
      </c>
      <c r="AA20" s="1322">
        <v>476.8</v>
      </c>
      <c r="AB20" s="1322">
        <v>498.2</v>
      </c>
      <c r="AC20" s="1322">
        <v>512</v>
      </c>
      <c r="AD20" s="1322">
        <v>515.79999999999995</v>
      </c>
      <c r="AE20" s="1322">
        <v>510.3</v>
      </c>
      <c r="AF20" s="195">
        <v>507.5</v>
      </c>
      <c r="AG20" s="205"/>
    </row>
    <row r="21" spans="2:33" ht="19.5" customHeight="1">
      <c r="B21" s="74"/>
      <c r="E21" s="110"/>
      <c r="F21" s="1516"/>
      <c r="H21" s="207" t="s">
        <v>209</v>
      </c>
      <c r="I21" s="192">
        <v>24.200000000000003</v>
      </c>
      <c r="J21" s="192">
        <v>39.700000000000003</v>
      </c>
      <c r="K21" s="192">
        <v>39.200000000000003</v>
      </c>
      <c r="L21" s="192">
        <v>39.9</v>
      </c>
      <c r="M21" s="192">
        <v>37.4</v>
      </c>
      <c r="N21" s="192">
        <v>38.700000000000003</v>
      </c>
      <c r="O21" s="192">
        <v>53.9</v>
      </c>
      <c r="P21" s="193">
        <v>51.3</v>
      </c>
      <c r="Q21" s="193">
        <v>48.3</v>
      </c>
      <c r="R21" s="193">
        <v>48.4</v>
      </c>
      <c r="S21" s="192">
        <v>91.3</v>
      </c>
      <c r="T21" s="192">
        <v>94</v>
      </c>
      <c r="U21" s="1322">
        <v>120.7</v>
      </c>
      <c r="V21" s="193">
        <v>126.2</v>
      </c>
      <c r="W21" s="1322">
        <v>168</v>
      </c>
      <c r="X21" s="193">
        <v>169.7</v>
      </c>
      <c r="Y21" s="193">
        <v>166.4</v>
      </c>
      <c r="Z21" s="1322">
        <v>177.5</v>
      </c>
      <c r="AA21" s="1322">
        <v>166.8</v>
      </c>
      <c r="AB21" s="1322">
        <v>158.6</v>
      </c>
      <c r="AC21" s="1322">
        <v>148.4</v>
      </c>
      <c r="AD21" s="1322">
        <v>148.19999999999999</v>
      </c>
      <c r="AE21" s="1322">
        <v>137.80000000000001</v>
      </c>
      <c r="AF21" s="195">
        <v>129</v>
      </c>
      <c r="AG21" s="205"/>
    </row>
    <row r="22" spans="2:33" ht="19.5" customHeight="1">
      <c r="B22" s="74"/>
      <c r="C22" s="1875" t="s">
        <v>8</v>
      </c>
      <c r="D22" s="1875"/>
      <c r="E22" s="1876"/>
      <c r="F22" s="1512"/>
      <c r="H22" s="207" t="s">
        <v>210</v>
      </c>
      <c r="I22" s="192">
        <v>49</v>
      </c>
      <c r="J22" s="192">
        <v>48.8</v>
      </c>
      <c r="K22" s="192">
        <v>65.099999999999994</v>
      </c>
      <c r="L22" s="192">
        <v>10.199999999999999</v>
      </c>
      <c r="M22" s="192">
        <v>28.1</v>
      </c>
      <c r="N22" s="192">
        <v>28.9</v>
      </c>
      <c r="O22" s="192">
        <v>46</v>
      </c>
      <c r="P22" s="193">
        <v>29.4</v>
      </c>
      <c r="Q22" s="193">
        <v>50.2</v>
      </c>
      <c r="R22" s="193">
        <v>0</v>
      </c>
      <c r="S22" s="192">
        <v>0</v>
      </c>
      <c r="T22" s="192">
        <v>0.1</v>
      </c>
      <c r="U22" s="1322">
        <v>0.2</v>
      </c>
      <c r="V22" s="193">
        <v>0</v>
      </c>
      <c r="W22" s="1322">
        <v>0.1</v>
      </c>
      <c r="X22" s="193">
        <v>0.2</v>
      </c>
      <c r="Y22" s="193">
        <v>7.7</v>
      </c>
      <c r="Z22" s="1322">
        <v>7.3</v>
      </c>
      <c r="AA22" s="1322">
        <v>9.1</v>
      </c>
      <c r="AB22" s="1322">
        <v>7.6</v>
      </c>
      <c r="AC22" s="1322">
        <v>7.5</v>
      </c>
      <c r="AD22" s="1322">
        <v>7.2</v>
      </c>
      <c r="AE22" s="1322">
        <v>5.9</v>
      </c>
      <c r="AF22" s="195">
        <v>6.3</v>
      </c>
      <c r="AG22" s="205"/>
    </row>
    <row r="23" spans="2:33" ht="19.5" customHeight="1">
      <c r="B23" s="71"/>
      <c r="C23" s="206"/>
      <c r="D23" s="1940" t="s">
        <v>9</v>
      </c>
      <c r="E23" s="1941"/>
      <c r="F23" s="1521"/>
      <c r="H23" s="207" t="s">
        <v>211</v>
      </c>
      <c r="I23" s="192">
        <v>0</v>
      </c>
      <c r="J23" s="192">
        <v>13.3</v>
      </c>
      <c r="K23" s="192">
        <v>29.1</v>
      </c>
      <c r="L23" s="192">
        <v>26.3</v>
      </c>
      <c r="M23" s="192">
        <v>26.9</v>
      </c>
      <c r="N23" s="192">
        <v>33.9</v>
      </c>
      <c r="O23" s="192">
        <v>0</v>
      </c>
      <c r="P23" s="193">
        <v>100.1</v>
      </c>
      <c r="Q23" s="193">
        <v>183.6</v>
      </c>
      <c r="R23" s="193">
        <v>0</v>
      </c>
      <c r="S23" s="192">
        <v>0</v>
      </c>
      <c r="T23" s="192">
        <v>0</v>
      </c>
      <c r="U23" s="1322">
        <v>0</v>
      </c>
      <c r="V23" s="193">
        <v>0</v>
      </c>
      <c r="W23" s="1322">
        <v>0</v>
      </c>
      <c r="X23" s="193">
        <v>0</v>
      </c>
      <c r="Y23" s="193">
        <v>0</v>
      </c>
      <c r="Z23" s="1322">
        <v>0</v>
      </c>
      <c r="AA23" s="1322">
        <v>0</v>
      </c>
      <c r="AB23" s="1322">
        <v>0</v>
      </c>
      <c r="AC23" s="1322">
        <v>0</v>
      </c>
      <c r="AD23" s="1322">
        <v>0</v>
      </c>
      <c r="AE23" s="1322">
        <v>0</v>
      </c>
      <c r="AF23" s="195">
        <v>0</v>
      </c>
      <c r="AG23" s="205"/>
    </row>
    <row r="24" spans="2:33" ht="19.5" customHeight="1">
      <c r="B24" s="71"/>
      <c r="D24" s="1884" t="s">
        <v>11</v>
      </c>
      <c r="E24" s="1884"/>
      <c r="F24" s="1884"/>
      <c r="H24" s="207" t="s">
        <v>212</v>
      </c>
      <c r="I24" s="233">
        <v>6629.1999999999989</v>
      </c>
      <c r="J24" s="233">
        <v>7333.4000000000015</v>
      </c>
      <c r="K24" s="233">
        <v>7490.1</v>
      </c>
      <c r="L24" s="233">
        <v>7723.4999999999964</v>
      </c>
      <c r="M24" s="233">
        <v>7669.4000000000033</v>
      </c>
      <c r="N24" s="233">
        <v>7905.3000000000011</v>
      </c>
      <c r="O24" s="233">
        <v>399</v>
      </c>
      <c r="P24" s="232">
        <v>384</v>
      </c>
      <c r="Q24" s="232">
        <v>355.2</v>
      </c>
      <c r="R24" s="232">
        <v>417.4</v>
      </c>
      <c r="S24" s="233">
        <v>422.3</v>
      </c>
      <c r="T24" s="233">
        <v>385.2</v>
      </c>
      <c r="U24" s="1325">
        <v>519.99999999999636</v>
      </c>
      <c r="V24" s="232">
        <v>494.8</v>
      </c>
      <c r="W24" s="1325">
        <v>518.20000000000073</v>
      </c>
      <c r="X24" s="232">
        <v>491.19999999999709</v>
      </c>
      <c r="Y24" s="232">
        <v>420.80000000000291</v>
      </c>
      <c r="Z24" s="1325">
        <v>492.60000000000582</v>
      </c>
      <c r="AA24" s="1325">
        <v>552.8999999999869</v>
      </c>
      <c r="AB24" s="1325">
        <v>641.20000000000005</v>
      </c>
      <c r="AC24" s="1325">
        <v>542.5</v>
      </c>
      <c r="AD24" s="1325">
        <v>656.3</v>
      </c>
      <c r="AE24" s="1325">
        <v>606.49999999999272</v>
      </c>
      <c r="AF24" s="234">
        <v>637.50000000000728</v>
      </c>
      <c r="AG24" s="205"/>
    </row>
    <row r="25" spans="2:33" ht="19.5" customHeight="1">
      <c r="B25" s="71"/>
      <c r="D25" s="1937" t="s">
        <v>13</v>
      </c>
      <c r="E25" s="1938"/>
      <c r="F25" s="1521"/>
      <c r="H25" s="229" t="s">
        <v>213</v>
      </c>
      <c r="I25" s="202">
        <v>31454.5</v>
      </c>
      <c r="J25" s="202">
        <v>32524.5</v>
      </c>
      <c r="K25" s="202">
        <v>32934.5</v>
      </c>
      <c r="L25" s="202">
        <v>33595.199999999997</v>
      </c>
      <c r="M25" s="202">
        <v>33692.300000000003</v>
      </c>
      <c r="N25" s="202">
        <v>34166.899999999994</v>
      </c>
      <c r="O25" s="202">
        <v>28932.9</v>
      </c>
      <c r="P25" s="203">
        <v>27263.9</v>
      </c>
      <c r="Q25" s="203">
        <v>26262.6</v>
      </c>
      <c r="R25" s="203">
        <v>26468.6</v>
      </c>
      <c r="S25" s="202">
        <v>26578.9</v>
      </c>
      <c r="T25" s="202">
        <v>25986.2</v>
      </c>
      <c r="U25" s="1323">
        <v>25306</v>
      </c>
      <c r="V25" s="203">
        <v>28050.9</v>
      </c>
      <c r="W25" s="1323">
        <v>28693.599999999999</v>
      </c>
      <c r="X25" s="203">
        <v>29506.799999999999</v>
      </c>
      <c r="Y25" s="203">
        <v>30525.599999999999</v>
      </c>
      <c r="Z25" s="1323">
        <v>30984.400000000001</v>
      </c>
      <c r="AA25" s="1323">
        <v>32657.5</v>
      </c>
      <c r="AB25" s="1323">
        <v>32946.800000000003</v>
      </c>
      <c r="AC25" s="1323">
        <v>33312.699999999997</v>
      </c>
      <c r="AD25" s="1323">
        <v>32795.9</v>
      </c>
      <c r="AE25" s="1323">
        <v>32051.200000000001</v>
      </c>
      <c r="AF25" s="205">
        <v>32324.6</v>
      </c>
      <c r="AG25" s="205"/>
    </row>
    <row r="26" spans="2:33" ht="19.5" customHeight="1">
      <c r="B26" s="71"/>
      <c r="D26" s="1937" t="s">
        <v>15</v>
      </c>
      <c r="E26" s="1938"/>
      <c r="F26" s="1521"/>
      <c r="H26" s="207" t="s">
        <v>214</v>
      </c>
      <c r="I26" s="192">
        <v>0</v>
      </c>
      <c r="J26" s="192">
        <v>0</v>
      </c>
      <c r="K26" s="192">
        <v>0</v>
      </c>
      <c r="L26" s="192">
        <v>0</v>
      </c>
      <c r="M26" s="192">
        <v>0</v>
      </c>
      <c r="N26" s="192">
        <v>0</v>
      </c>
      <c r="O26" s="192">
        <v>0</v>
      </c>
      <c r="P26" s="192">
        <v>0</v>
      </c>
      <c r="Q26" s="192">
        <v>0</v>
      </c>
      <c r="R26" s="193">
        <v>0</v>
      </c>
      <c r="S26" s="192">
        <v>0</v>
      </c>
      <c r="T26" s="192">
        <v>0</v>
      </c>
      <c r="U26" s="1322">
        <v>0</v>
      </c>
      <c r="V26" s="193">
        <v>0</v>
      </c>
      <c r="W26" s="1322">
        <v>0</v>
      </c>
      <c r="X26" s="193">
        <v>0</v>
      </c>
      <c r="Y26" s="193">
        <v>0</v>
      </c>
      <c r="Z26" s="1322">
        <v>0</v>
      </c>
      <c r="AA26" s="1322">
        <v>0</v>
      </c>
      <c r="AB26" s="1322">
        <v>0</v>
      </c>
      <c r="AC26" s="1322">
        <v>0</v>
      </c>
      <c r="AD26" s="1322">
        <v>0</v>
      </c>
      <c r="AE26" s="1322">
        <v>0</v>
      </c>
      <c r="AF26" s="195">
        <v>0</v>
      </c>
      <c r="AG26" s="205"/>
    </row>
    <row r="27" spans="2:33" ht="19.5" customHeight="1">
      <c r="B27" s="71"/>
      <c r="D27" s="1937" t="s">
        <v>18</v>
      </c>
      <c r="E27" s="1938"/>
      <c r="F27" s="1521"/>
      <c r="H27" s="207" t="s">
        <v>215</v>
      </c>
      <c r="I27" s="192">
        <v>0</v>
      </c>
      <c r="J27" s="192">
        <v>0</v>
      </c>
      <c r="K27" s="192">
        <v>0</v>
      </c>
      <c r="L27" s="192">
        <v>0</v>
      </c>
      <c r="M27" s="192">
        <v>0</v>
      </c>
      <c r="N27" s="192">
        <v>0</v>
      </c>
      <c r="O27" s="192">
        <v>1343.1</v>
      </c>
      <c r="P27" s="193">
        <v>1243.0999999999999</v>
      </c>
      <c r="Q27" s="193">
        <v>1160.5999999999999</v>
      </c>
      <c r="R27" s="193">
        <v>586.9</v>
      </c>
      <c r="S27" s="192">
        <v>608.20000000000005</v>
      </c>
      <c r="T27" s="192">
        <v>655.1</v>
      </c>
      <c r="U27" s="1322">
        <v>662</v>
      </c>
      <c r="V27" s="193">
        <v>712.8</v>
      </c>
      <c r="W27" s="1322">
        <v>724.4</v>
      </c>
      <c r="X27" s="193">
        <v>717.9</v>
      </c>
      <c r="Y27" s="193">
        <v>713.2</v>
      </c>
      <c r="Z27" s="1322">
        <v>573.79999999999995</v>
      </c>
      <c r="AA27" s="1322">
        <v>567.1</v>
      </c>
      <c r="AB27" s="1322">
        <v>760.7</v>
      </c>
      <c r="AC27" s="1322">
        <v>821</v>
      </c>
      <c r="AD27" s="1322">
        <v>1035.5</v>
      </c>
      <c r="AE27" s="1322">
        <v>1001</v>
      </c>
      <c r="AF27" s="195">
        <v>1026.9000000000001</v>
      </c>
      <c r="AG27" s="205"/>
    </row>
    <row r="28" spans="2:33" ht="19.5" customHeight="1">
      <c r="B28" s="71"/>
      <c r="C28" s="1512"/>
      <c r="D28" s="1937" t="s">
        <v>20</v>
      </c>
      <c r="E28" s="1938"/>
      <c r="F28" s="1521"/>
      <c r="H28" s="207" t="s">
        <v>216</v>
      </c>
      <c r="I28" s="192">
        <v>0</v>
      </c>
      <c r="J28" s="192">
        <v>0</v>
      </c>
      <c r="K28" s="192">
        <v>0</v>
      </c>
      <c r="L28" s="192">
        <v>0</v>
      </c>
      <c r="M28" s="192">
        <v>0</v>
      </c>
      <c r="N28" s="192">
        <v>0</v>
      </c>
      <c r="O28" s="192">
        <v>0</v>
      </c>
      <c r="P28" s="193">
        <v>0</v>
      </c>
      <c r="Q28" s="193">
        <v>0</v>
      </c>
      <c r="R28" s="193">
        <v>600</v>
      </c>
      <c r="S28" s="192">
        <v>0</v>
      </c>
      <c r="T28" s="192">
        <v>0</v>
      </c>
      <c r="U28" s="1322">
        <v>0</v>
      </c>
      <c r="V28" s="193">
        <v>45.2</v>
      </c>
      <c r="W28" s="1322">
        <v>47.1</v>
      </c>
      <c r="X28" s="193">
        <v>52.7</v>
      </c>
      <c r="Y28" s="193">
        <v>56.7</v>
      </c>
      <c r="Z28" s="1322">
        <v>65.599999999999994</v>
      </c>
      <c r="AA28" s="1322">
        <v>78.599999999999994</v>
      </c>
      <c r="AB28" s="1322">
        <v>94.9</v>
      </c>
      <c r="AC28" s="1322">
        <v>105.9</v>
      </c>
      <c r="AD28" s="1322">
        <v>107.5</v>
      </c>
      <c r="AE28" s="1322">
        <v>107.5</v>
      </c>
      <c r="AF28" s="195">
        <v>105.5</v>
      </c>
      <c r="AG28" s="205"/>
    </row>
    <row r="29" spans="2:33" ht="19.5" customHeight="1">
      <c r="B29" s="71"/>
      <c r="C29" s="227"/>
      <c r="D29" s="227"/>
      <c r="E29" s="228"/>
      <c r="F29" s="75"/>
      <c r="H29" s="207" t="s">
        <v>217</v>
      </c>
      <c r="I29" s="192">
        <v>0</v>
      </c>
      <c r="J29" s="192">
        <v>0</v>
      </c>
      <c r="K29" s="192">
        <v>0</v>
      </c>
      <c r="L29" s="192">
        <v>129.69999999999999</v>
      </c>
      <c r="M29" s="192">
        <v>199.6</v>
      </c>
      <c r="N29" s="192">
        <v>199.6</v>
      </c>
      <c r="O29" s="192">
        <v>199.6</v>
      </c>
      <c r="P29" s="193">
        <v>199.6</v>
      </c>
      <c r="Q29" s="193">
        <v>199.6</v>
      </c>
      <c r="R29" s="193">
        <v>199.7</v>
      </c>
      <c r="S29" s="192">
        <v>199.7</v>
      </c>
      <c r="T29" s="192">
        <v>199.7</v>
      </c>
      <c r="U29" s="1322">
        <v>199.7</v>
      </c>
      <c r="V29" s="193">
        <v>199.8</v>
      </c>
      <c r="W29" s="1322">
        <v>199.8</v>
      </c>
      <c r="X29" s="193">
        <v>199.8</v>
      </c>
      <c r="Y29" s="193">
        <v>199.8</v>
      </c>
      <c r="Z29" s="1322">
        <v>199.9</v>
      </c>
      <c r="AA29" s="1322">
        <v>199.9</v>
      </c>
      <c r="AB29" s="1322">
        <v>199.9</v>
      </c>
      <c r="AC29" s="1322">
        <v>199.9</v>
      </c>
      <c r="AD29" s="1322">
        <v>200</v>
      </c>
      <c r="AE29" s="1322">
        <v>200</v>
      </c>
      <c r="AF29" s="195">
        <v>70</v>
      </c>
      <c r="AG29" s="205"/>
    </row>
    <row r="30" spans="2:33" ht="19.5" customHeight="1">
      <c r="B30" s="245"/>
      <c r="C30" s="1875" t="s">
        <v>25</v>
      </c>
      <c r="D30" s="1875"/>
      <c r="E30" s="1890"/>
      <c r="F30" s="1512"/>
      <c r="H30" s="207" t="s">
        <v>615</v>
      </c>
      <c r="I30" s="1196"/>
      <c r="J30" s="1196"/>
      <c r="K30" s="1196"/>
      <c r="L30" s="1196"/>
      <c r="M30" s="1196"/>
      <c r="N30" s="1196"/>
      <c r="O30" s="192">
        <v>26525</v>
      </c>
      <c r="P30" s="193">
        <v>24757</v>
      </c>
      <c r="Q30" s="193">
        <v>23568.7</v>
      </c>
      <c r="R30" s="193">
        <v>24312.6</v>
      </c>
      <c r="S30" s="192">
        <v>24789.5</v>
      </c>
      <c r="T30" s="192">
        <v>24251.200000000001</v>
      </c>
      <c r="U30" s="1322">
        <v>23388.6</v>
      </c>
      <c r="V30" s="193">
        <v>26192.6</v>
      </c>
      <c r="W30" s="1322">
        <v>26527.7</v>
      </c>
      <c r="X30" s="193">
        <v>27751.8</v>
      </c>
      <c r="Y30" s="193">
        <v>28869.1</v>
      </c>
      <c r="Z30" s="1322">
        <v>29342.7</v>
      </c>
      <c r="AA30" s="1322">
        <v>31022</v>
      </c>
      <c r="AB30" s="1322">
        <v>31131.8</v>
      </c>
      <c r="AC30" s="1322">
        <v>31349</v>
      </c>
      <c r="AD30" s="1322">
        <v>30544.5</v>
      </c>
      <c r="AE30" s="1322">
        <v>29750.6</v>
      </c>
      <c r="AF30" s="195">
        <v>30077.1</v>
      </c>
      <c r="AG30" s="205"/>
    </row>
    <row r="31" spans="2:33" ht="19.5" customHeight="1">
      <c r="B31" s="245"/>
      <c r="C31" s="235"/>
      <c r="D31" s="235"/>
      <c r="E31" s="283"/>
      <c r="H31" s="207" t="s">
        <v>616</v>
      </c>
      <c r="I31" s="1196"/>
      <c r="J31" s="1196"/>
      <c r="K31" s="1196"/>
      <c r="L31" s="1196"/>
      <c r="M31" s="1196"/>
      <c r="N31" s="1196"/>
      <c r="O31" s="192">
        <v>36.4</v>
      </c>
      <c r="P31" s="193">
        <v>35</v>
      </c>
      <c r="Q31" s="193">
        <v>34</v>
      </c>
      <c r="R31" s="193">
        <v>28.6</v>
      </c>
      <c r="S31" s="192">
        <v>31</v>
      </c>
      <c r="T31" s="192">
        <v>30.4</v>
      </c>
      <c r="U31" s="1322">
        <v>28.6</v>
      </c>
      <c r="V31" s="193">
        <v>32.200000000000003</v>
      </c>
      <c r="W31" s="1322">
        <v>33.5</v>
      </c>
      <c r="X31" s="193">
        <v>34.799999999999997</v>
      </c>
      <c r="Y31" s="193">
        <v>35.700000000000003</v>
      </c>
      <c r="Z31" s="1322">
        <v>34.299999999999997</v>
      </c>
      <c r="AA31" s="1322">
        <v>34.6</v>
      </c>
      <c r="AB31" s="1322">
        <v>36.200000000000003</v>
      </c>
      <c r="AC31" s="1322">
        <v>37.200000000000003</v>
      </c>
      <c r="AD31" s="1322">
        <v>34.1</v>
      </c>
      <c r="AE31" s="1322">
        <v>30.3</v>
      </c>
      <c r="AF31" s="195">
        <v>23.9</v>
      </c>
      <c r="AG31" s="205"/>
    </row>
    <row r="32" spans="2:33" ht="19.5" customHeight="1">
      <c r="B32" s="245"/>
      <c r="C32" s="1875" t="s">
        <v>32</v>
      </c>
      <c r="D32" s="1875"/>
      <c r="E32" s="1890"/>
      <c r="F32" s="1512"/>
      <c r="H32" s="207" t="s">
        <v>220</v>
      </c>
      <c r="I32" s="192">
        <v>3.1999999999999997</v>
      </c>
      <c r="J32" s="192">
        <v>1.5</v>
      </c>
      <c r="K32" s="192">
        <v>9.6</v>
      </c>
      <c r="L32" s="192">
        <v>11.6</v>
      </c>
      <c r="M32" s="192">
        <v>59.2</v>
      </c>
      <c r="N32" s="192">
        <v>46</v>
      </c>
      <c r="O32" s="192">
        <v>68.099999999999994</v>
      </c>
      <c r="P32" s="193">
        <v>125.4</v>
      </c>
      <c r="Q32" s="193">
        <v>204.4</v>
      </c>
      <c r="R32" s="193">
        <v>31.2</v>
      </c>
      <c r="S32" s="192">
        <v>35.799999999999997</v>
      </c>
      <c r="T32" s="192">
        <v>29.6</v>
      </c>
      <c r="U32" s="1322">
        <v>54</v>
      </c>
      <c r="V32" s="193">
        <v>24</v>
      </c>
      <c r="W32" s="1322">
        <v>58.7</v>
      </c>
      <c r="X32" s="193">
        <v>75.3</v>
      </c>
      <c r="Y32" s="193">
        <v>20.9</v>
      </c>
      <c r="Z32" s="1322">
        <v>121.2</v>
      </c>
      <c r="AA32" s="1322">
        <v>123.8</v>
      </c>
      <c r="AB32" s="1322">
        <v>40.5</v>
      </c>
      <c r="AC32" s="1322">
        <v>79.7</v>
      </c>
      <c r="AD32" s="1322">
        <v>147.6</v>
      </c>
      <c r="AE32" s="1322">
        <v>273.8</v>
      </c>
      <c r="AF32" s="195">
        <v>349.9</v>
      </c>
      <c r="AG32" s="205"/>
    </row>
    <row r="33" spans="2:33" ht="19.5" customHeight="1" thickBot="1">
      <c r="B33" s="296"/>
      <c r="C33" s="297"/>
      <c r="D33" s="297"/>
      <c r="E33" s="298"/>
      <c r="H33" s="207" t="s">
        <v>221</v>
      </c>
      <c r="I33" s="192">
        <v>24</v>
      </c>
      <c r="J33" s="192">
        <v>5.9</v>
      </c>
      <c r="K33" s="192">
        <v>7.7</v>
      </c>
      <c r="L33" s="192">
        <v>9.5</v>
      </c>
      <c r="M33" s="192">
        <v>11.1</v>
      </c>
      <c r="N33" s="192">
        <v>0.6</v>
      </c>
      <c r="O33" s="192">
        <v>0.3</v>
      </c>
      <c r="P33" s="193">
        <v>0.3</v>
      </c>
      <c r="Q33" s="193">
        <v>0.3</v>
      </c>
      <c r="R33" s="193">
        <v>0.3</v>
      </c>
      <c r="S33" s="192">
        <v>1.3</v>
      </c>
      <c r="T33" s="192">
        <v>0</v>
      </c>
      <c r="U33" s="1322">
        <v>0</v>
      </c>
      <c r="V33" s="193">
        <v>0.7</v>
      </c>
      <c r="W33" s="1322">
        <v>0.9</v>
      </c>
      <c r="X33" s="193">
        <v>1</v>
      </c>
      <c r="Y33" s="193">
        <v>1.2</v>
      </c>
      <c r="Z33" s="1322">
        <v>1.8</v>
      </c>
      <c r="AA33" s="1322">
        <v>2.1</v>
      </c>
      <c r="AB33" s="1322">
        <v>2.2999999999999998</v>
      </c>
      <c r="AC33" s="1322">
        <v>2.4</v>
      </c>
      <c r="AD33" s="1322">
        <v>2.4</v>
      </c>
      <c r="AE33" s="1322">
        <v>2.5</v>
      </c>
      <c r="AF33" s="195">
        <v>2.7</v>
      </c>
      <c r="AG33" s="205"/>
    </row>
    <row r="34" spans="2:33" ht="19.5" customHeight="1" thickTop="1">
      <c r="H34" s="1" t="s">
        <v>222</v>
      </c>
      <c r="I34" s="192">
        <v>6.5</v>
      </c>
      <c r="J34" s="192">
        <v>26.5</v>
      </c>
      <c r="K34" s="192">
        <v>27.299999999999997</v>
      </c>
      <c r="L34" s="192">
        <v>26.400000000000002</v>
      </c>
      <c r="M34" s="192">
        <v>26.700000000000003</v>
      </c>
      <c r="N34" s="192">
        <v>27.7</v>
      </c>
      <c r="O34" s="192">
        <v>19.600000000000001</v>
      </c>
      <c r="P34" s="193">
        <v>19.600000000000001</v>
      </c>
      <c r="Q34" s="193">
        <v>19.8</v>
      </c>
      <c r="R34" s="193">
        <v>19.600000000000001</v>
      </c>
      <c r="S34" s="192">
        <v>24.6</v>
      </c>
      <c r="T34" s="192">
        <v>24.2</v>
      </c>
      <c r="U34" s="1322">
        <v>23.6</v>
      </c>
      <c r="V34" s="193">
        <v>22.4</v>
      </c>
      <c r="W34" s="1322">
        <v>21.4</v>
      </c>
      <c r="X34" s="193">
        <v>20.5</v>
      </c>
      <c r="Y34" s="193">
        <v>20.6</v>
      </c>
      <c r="Z34" s="1322">
        <v>21.5</v>
      </c>
      <c r="AA34" s="1322">
        <v>21.6</v>
      </c>
      <c r="AB34" s="1322">
        <v>22.1</v>
      </c>
      <c r="AC34" s="1322">
        <v>22.2</v>
      </c>
      <c r="AD34" s="1322">
        <v>13.2</v>
      </c>
      <c r="AE34" s="1322">
        <v>12.5</v>
      </c>
      <c r="AF34" s="195">
        <v>9.3000000000000007</v>
      </c>
      <c r="AG34" s="205"/>
    </row>
    <row r="35" spans="2:33" ht="19.5" customHeight="1">
      <c r="C35" s="206"/>
      <c r="H35" s="1" t="s">
        <v>223</v>
      </c>
      <c r="I35" s="192">
        <v>78.5</v>
      </c>
      <c r="J35" s="192">
        <v>82.7</v>
      </c>
      <c r="K35" s="192">
        <v>87.100000000000009</v>
      </c>
      <c r="L35" s="192">
        <v>82.3</v>
      </c>
      <c r="M35" s="192">
        <v>84.5</v>
      </c>
      <c r="N35" s="192">
        <v>86</v>
      </c>
      <c r="O35" s="192">
        <v>22.6</v>
      </c>
      <c r="P35" s="193">
        <v>14.5</v>
      </c>
      <c r="Q35" s="193">
        <v>54</v>
      </c>
      <c r="R35" s="193">
        <v>73.599999999999994</v>
      </c>
      <c r="S35" s="192">
        <v>88.8</v>
      </c>
      <c r="T35" s="192">
        <v>91.9</v>
      </c>
      <c r="U35" s="1322">
        <v>90.5</v>
      </c>
      <c r="V35" s="193">
        <v>118.2</v>
      </c>
      <c r="W35" s="1322">
        <v>118.3</v>
      </c>
      <c r="X35" s="193">
        <v>83.8</v>
      </c>
      <c r="Y35" s="193">
        <v>147.4</v>
      </c>
      <c r="Z35" s="1322">
        <v>138.19999999999999</v>
      </c>
      <c r="AA35" s="1322">
        <v>195.4</v>
      </c>
      <c r="AB35" s="1322">
        <v>142.4</v>
      </c>
      <c r="AC35" s="1322">
        <v>154</v>
      </c>
      <c r="AD35" s="1322">
        <v>123.4</v>
      </c>
      <c r="AE35" s="1322">
        <v>138.6</v>
      </c>
      <c r="AF35" s="195">
        <v>110</v>
      </c>
      <c r="AG35" s="205"/>
    </row>
    <row r="36" spans="2:33" ht="19.5" customHeight="1">
      <c r="H36" s="237" t="s">
        <v>224</v>
      </c>
      <c r="I36" s="233">
        <v>31342.300000000003</v>
      </c>
      <c r="J36" s="233">
        <v>32407.9</v>
      </c>
      <c r="K36" s="233">
        <v>32802.800000000003</v>
      </c>
      <c r="L36" s="233">
        <v>33335.699999999997</v>
      </c>
      <c r="M36" s="233">
        <v>33311.200000000004</v>
      </c>
      <c r="N36" s="233">
        <v>33806.999999999993</v>
      </c>
      <c r="O36" s="233">
        <v>718.2</v>
      </c>
      <c r="P36" s="232">
        <v>869.4</v>
      </c>
      <c r="Q36" s="232">
        <v>1021.2</v>
      </c>
      <c r="R36" s="232">
        <v>616.1</v>
      </c>
      <c r="S36" s="233">
        <v>800</v>
      </c>
      <c r="T36" s="233">
        <v>704.1</v>
      </c>
      <c r="U36" s="1325">
        <v>859</v>
      </c>
      <c r="V36" s="232">
        <v>703</v>
      </c>
      <c r="W36" s="1325">
        <v>961.79999999999927</v>
      </c>
      <c r="X36" s="232">
        <v>569.20000000000073</v>
      </c>
      <c r="Y36" s="232">
        <v>461</v>
      </c>
      <c r="Z36" s="1325">
        <v>485.40000000000146</v>
      </c>
      <c r="AA36" s="1325">
        <v>412.40000000000146</v>
      </c>
      <c r="AB36" s="1325">
        <v>516</v>
      </c>
      <c r="AC36" s="1325">
        <v>541.40000000000146</v>
      </c>
      <c r="AD36" s="1325">
        <v>587.70000000000005</v>
      </c>
      <c r="AE36" s="1325">
        <v>534.40000000000146</v>
      </c>
      <c r="AF36" s="234">
        <v>549.29999999999927</v>
      </c>
      <c r="AG36" s="205"/>
    </row>
    <row r="37" spans="2:33" ht="19.5" customHeight="1">
      <c r="H37" s="10" t="s">
        <v>225</v>
      </c>
      <c r="I37" s="202">
        <v>3167.3</v>
      </c>
      <c r="J37" s="202">
        <v>3022</v>
      </c>
      <c r="K37" s="202">
        <v>2733.2</v>
      </c>
      <c r="L37" s="202">
        <v>2817</v>
      </c>
      <c r="M37" s="202">
        <v>2723.7</v>
      </c>
      <c r="N37" s="202">
        <v>2754.8</v>
      </c>
      <c r="O37" s="202">
        <v>3586.7</v>
      </c>
      <c r="P37" s="203">
        <v>3785.9</v>
      </c>
      <c r="Q37" s="203">
        <v>3952</v>
      </c>
      <c r="R37" s="203">
        <v>3521.1</v>
      </c>
      <c r="S37" s="202">
        <v>3922.4</v>
      </c>
      <c r="T37" s="202">
        <v>4088.6</v>
      </c>
      <c r="U37" s="1323">
        <v>4329.7</v>
      </c>
      <c r="V37" s="203">
        <v>3902.3</v>
      </c>
      <c r="W37" s="1323">
        <v>3418.9</v>
      </c>
      <c r="X37" s="203">
        <v>3176.9</v>
      </c>
      <c r="Y37" s="203">
        <v>3055.8</v>
      </c>
      <c r="Z37" s="1323">
        <v>3063.2</v>
      </c>
      <c r="AA37" s="1323">
        <v>2703.1</v>
      </c>
      <c r="AB37" s="1323">
        <v>2823.3</v>
      </c>
      <c r="AC37" s="1323">
        <v>2860.4</v>
      </c>
      <c r="AD37" s="1323">
        <v>2790</v>
      </c>
      <c r="AE37" s="1323">
        <v>2916</v>
      </c>
      <c r="AF37" s="205">
        <v>2865.5</v>
      </c>
      <c r="AG37" s="205"/>
    </row>
    <row r="38" spans="2:33" ht="19.5" customHeight="1">
      <c r="H38" s="1" t="s">
        <v>226</v>
      </c>
      <c r="I38" s="192">
        <v>606</v>
      </c>
      <c r="J38" s="192">
        <v>606</v>
      </c>
      <c r="K38" s="192">
        <v>606</v>
      </c>
      <c r="L38" s="192">
        <v>606</v>
      </c>
      <c r="M38" s="192">
        <v>606</v>
      </c>
      <c r="N38" s="192">
        <v>456</v>
      </c>
      <c r="O38" s="192">
        <v>606</v>
      </c>
      <c r="P38" s="192">
        <v>606</v>
      </c>
      <c r="Q38" s="192">
        <v>606</v>
      </c>
      <c r="R38" s="193">
        <v>606</v>
      </c>
      <c r="S38" s="192">
        <v>162</v>
      </c>
      <c r="T38" s="192">
        <v>162</v>
      </c>
      <c r="U38" s="1322">
        <v>162</v>
      </c>
      <c r="V38" s="193">
        <v>162</v>
      </c>
      <c r="W38" s="1322">
        <v>162</v>
      </c>
      <c r="X38" s="193">
        <v>162</v>
      </c>
      <c r="Y38" s="193">
        <v>162</v>
      </c>
      <c r="Z38" s="1322">
        <v>162</v>
      </c>
      <c r="AA38" s="1322">
        <v>162</v>
      </c>
      <c r="AB38" s="1322">
        <v>162</v>
      </c>
      <c r="AC38" s="1322">
        <v>162</v>
      </c>
      <c r="AD38" s="1322">
        <v>162</v>
      </c>
      <c r="AE38" s="1322">
        <v>162</v>
      </c>
      <c r="AF38" s="195">
        <v>162</v>
      </c>
      <c r="AG38" s="205"/>
    </row>
    <row r="39" spans="2:33" ht="19.5" customHeight="1">
      <c r="H39" s="1" t="s">
        <v>712</v>
      </c>
      <c r="I39" s="192">
        <v>0</v>
      </c>
      <c r="J39" s="192">
        <v>0</v>
      </c>
      <c r="K39" s="192">
        <v>0</v>
      </c>
      <c r="L39" s="192">
        <v>0</v>
      </c>
      <c r="M39" s="192">
        <v>0</v>
      </c>
      <c r="N39" s="192">
        <v>0</v>
      </c>
      <c r="O39" s="192">
        <v>0</v>
      </c>
      <c r="P39" s="192">
        <v>49.8</v>
      </c>
      <c r="Q39" s="192">
        <v>49.8</v>
      </c>
      <c r="R39" s="193">
        <v>49.8</v>
      </c>
      <c r="S39" s="192">
        <v>49.8</v>
      </c>
      <c r="T39" s="192">
        <v>49.8</v>
      </c>
      <c r="U39" s="1322">
        <v>49.8</v>
      </c>
      <c r="V39" s="193">
        <v>49.8</v>
      </c>
      <c r="W39" s="1322">
        <v>49.8</v>
      </c>
      <c r="X39" s="193">
        <v>49.8</v>
      </c>
      <c r="Y39" s="193">
        <v>49.8</v>
      </c>
      <c r="Z39" s="1322">
        <v>49.8</v>
      </c>
      <c r="AA39" s="1322">
        <v>49.8</v>
      </c>
      <c r="AB39" s="1322">
        <v>49.8</v>
      </c>
      <c r="AC39" s="1322">
        <v>49.8</v>
      </c>
      <c r="AD39" s="1322">
        <v>49.8</v>
      </c>
      <c r="AE39" s="1322">
        <v>49.8</v>
      </c>
      <c r="AF39" s="195">
        <v>49.8</v>
      </c>
      <c r="AG39" s="205"/>
    </row>
    <row r="40" spans="2:33" ht="19.5" customHeight="1">
      <c r="H40" s="1" t="s">
        <v>229</v>
      </c>
      <c r="I40" s="192">
        <v>0</v>
      </c>
      <c r="J40" s="192">
        <v>0</v>
      </c>
      <c r="K40" s="192">
        <v>0</v>
      </c>
      <c r="L40" s="192">
        <v>0</v>
      </c>
      <c r="M40" s="192">
        <v>0</v>
      </c>
      <c r="N40" s="192">
        <v>0</v>
      </c>
      <c r="O40" s="192">
        <v>0</v>
      </c>
      <c r="P40" s="193">
        <v>0</v>
      </c>
      <c r="Q40" s="193">
        <v>0</v>
      </c>
      <c r="R40" s="193">
        <v>0</v>
      </c>
      <c r="S40" s="192">
        <v>902.8</v>
      </c>
      <c r="T40" s="192">
        <v>902.8</v>
      </c>
      <c r="U40" s="1322">
        <v>902.8</v>
      </c>
      <c r="V40" s="193">
        <v>799.7</v>
      </c>
      <c r="W40" s="1322">
        <v>799.7</v>
      </c>
      <c r="X40" s="193">
        <v>799.7</v>
      </c>
      <c r="Y40" s="193">
        <v>799.7</v>
      </c>
      <c r="Z40" s="1322">
        <v>799.7</v>
      </c>
      <c r="AA40" s="1322">
        <v>799.7</v>
      </c>
      <c r="AB40" s="1322">
        <v>799.7</v>
      </c>
      <c r="AC40" s="1322">
        <v>799.7</v>
      </c>
      <c r="AD40" s="1322">
        <v>799.7</v>
      </c>
      <c r="AE40" s="1322">
        <v>799.7</v>
      </c>
      <c r="AF40" s="195">
        <v>799.7</v>
      </c>
      <c r="AG40" s="205"/>
    </row>
    <row r="41" spans="2:33" ht="19.5" customHeight="1">
      <c r="H41" s="1" t="s">
        <v>230</v>
      </c>
      <c r="I41" s="192">
        <v>80.10000000000025</v>
      </c>
      <c r="J41" s="192">
        <v>-77.399999999999636</v>
      </c>
      <c r="K41" s="192">
        <v>-376.8000000000003</v>
      </c>
      <c r="L41" s="192">
        <v>-363.80000000000007</v>
      </c>
      <c r="M41" s="192">
        <v>-413.2000000000001</v>
      </c>
      <c r="N41" s="192">
        <v>-434.2</v>
      </c>
      <c r="O41" s="192">
        <v>473.09999999999991</v>
      </c>
      <c r="P41" s="193">
        <v>695.5</v>
      </c>
      <c r="Q41" s="193">
        <v>827.20000000000027</v>
      </c>
      <c r="R41" s="193">
        <v>463.4</v>
      </c>
      <c r="S41" s="192">
        <v>850.4</v>
      </c>
      <c r="T41" s="192">
        <v>988.2</v>
      </c>
      <c r="U41" s="1322">
        <v>1226.2</v>
      </c>
      <c r="V41" s="193">
        <v>879.2</v>
      </c>
      <c r="W41" s="1322">
        <v>474.30000000000018</v>
      </c>
      <c r="X41" s="193">
        <v>159.5</v>
      </c>
      <c r="Y41" s="193">
        <v>-9.2999999999997272</v>
      </c>
      <c r="Z41" s="1322">
        <v>28.699999999999818</v>
      </c>
      <c r="AA41" s="1322">
        <v>-261.5</v>
      </c>
      <c r="AB41" s="1322">
        <v>-196.3</v>
      </c>
      <c r="AC41" s="1322">
        <v>-212.5</v>
      </c>
      <c r="AD41" s="1322">
        <v>-131.1</v>
      </c>
      <c r="AE41" s="1322">
        <v>-79.7</v>
      </c>
      <c r="AF41" s="195">
        <v>-95.699999999999818</v>
      </c>
      <c r="AG41" s="205"/>
    </row>
    <row r="42" spans="2:33" ht="19.5" customHeight="1">
      <c r="H42" s="1" t="s">
        <v>231</v>
      </c>
      <c r="I42" s="192">
        <v>3296.6</v>
      </c>
      <c r="J42" s="192">
        <v>3308.7999999999997</v>
      </c>
      <c r="K42" s="192">
        <v>3319.4</v>
      </c>
      <c r="L42" s="192">
        <v>3390.2</v>
      </c>
      <c r="M42" s="192">
        <v>3346.3</v>
      </c>
      <c r="N42" s="192">
        <v>3398.4</v>
      </c>
      <c r="O42" s="192">
        <v>3323</v>
      </c>
      <c r="P42" s="193">
        <v>3250</v>
      </c>
      <c r="Q42" s="193">
        <v>3284.4</v>
      </c>
      <c r="R42" s="193">
        <v>3217.3</v>
      </c>
      <c r="S42" s="192">
        <v>2772.8</v>
      </c>
      <c r="T42" s="192">
        <v>2801.2</v>
      </c>
      <c r="U42" s="1322">
        <v>2804.3</v>
      </c>
      <c r="V42" s="193">
        <v>2827</v>
      </c>
      <c r="W42" s="1322">
        <v>2748.5</v>
      </c>
      <c r="X42" s="193">
        <v>2821.3</v>
      </c>
      <c r="Y42" s="193">
        <v>2869</v>
      </c>
      <c r="Z42" s="1322">
        <v>2838.4</v>
      </c>
      <c r="AA42" s="1322">
        <v>2768.5</v>
      </c>
      <c r="AB42" s="1322">
        <v>2823.5</v>
      </c>
      <c r="AC42" s="1322">
        <v>2876.8</v>
      </c>
      <c r="AD42" s="1322">
        <v>2725</v>
      </c>
      <c r="AE42" s="1322">
        <v>2799.6</v>
      </c>
      <c r="AF42" s="195">
        <v>2765.1</v>
      </c>
      <c r="AG42" s="205"/>
    </row>
    <row r="43" spans="2:33" ht="19.5" customHeight="1">
      <c r="H43" s="1197" t="s">
        <v>713</v>
      </c>
      <c r="I43" s="233">
        <v>-815.4</v>
      </c>
      <c r="J43" s="233">
        <v>-815.4</v>
      </c>
      <c r="K43" s="233">
        <v>-815.4</v>
      </c>
      <c r="L43" s="233">
        <v>-815.4</v>
      </c>
      <c r="M43" s="233">
        <v>-815.4</v>
      </c>
      <c r="N43" s="233">
        <v>-815.4</v>
      </c>
      <c r="O43" s="233">
        <v>-815.4</v>
      </c>
      <c r="P43" s="233">
        <v>-815.4</v>
      </c>
      <c r="Q43" s="233">
        <v>-815.4</v>
      </c>
      <c r="R43" s="232">
        <v>-815.4</v>
      </c>
      <c r="S43" s="233">
        <v>-815.4</v>
      </c>
      <c r="T43" s="233">
        <v>-815.4</v>
      </c>
      <c r="U43" s="1325">
        <v>-815.4</v>
      </c>
      <c r="V43" s="232">
        <v>-815.4</v>
      </c>
      <c r="W43" s="1325">
        <v>-815.4</v>
      </c>
      <c r="X43" s="232">
        <v>-815.4</v>
      </c>
      <c r="Y43" s="232">
        <v>-815.4</v>
      </c>
      <c r="Z43" s="1325">
        <v>-815.4</v>
      </c>
      <c r="AA43" s="1325">
        <v>-815.4</v>
      </c>
      <c r="AB43" s="1325">
        <v>-815.4</v>
      </c>
      <c r="AC43" s="1325">
        <v>-815.4</v>
      </c>
      <c r="AD43" s="1325">
        <v>-815.4</v>
      </c>
      <c r="AE43" s="1325">
        <v>-815.4</v>
      </c>
      <c r="AF43" s="234">
        <v>-815.4</v>
      </c>
      <c r="AG43" s="205"/>
    </row>
    <row r="44" spans="2:33" ht="17.25" customHeight="1">
      <c r="H44" s="1905" t="s">
        <v>841</v>
      </c>
      <c r="I44" s="1905"/>
      <c r="J44" s="1905"/>
      <c r="K44" s="1905"/>
      <c r="L44" s="1905"/>
      <c r="M44" s="1905"/>
      <c r="N44" s="1905"/>
      <c r="O44" s="1905"/>
      <c r="P44" s="1905"/>
      <c r="Q44" s="1905"/>
      <c r="R44" s="1905"/>
      <c r="S44" s="1905"/>
      <c r="T44" s="1905"/>
      <c r="U44" s="1905"/>
      <c r="V44" s="1905"/>
      <c r="W44" s="1905"/>
      <c r="X44" s="1905"/>
      <c r="Y44" s="1905"/>
      <c r="Z44" s="1905"/>
      <c r="AA44" s="1905"/>
      <c r="AB44" s="1905"/>
      <c r="AC44" s="1942"/>
      <c r="AD44" s="1905"/>
      <c r="AE44" s="1942"/>
      <c r="AF44" s="1905"/>
      <c r="AG44" s="205"/>
    </row>
    <row r="45" spans="2:33" ht="17.25" customHeight="1">
      <c r="H45" s="1939" t="s">
        <v>825</v>
      </c>
      <c r="I45" s="1939"/>
      <c r="J45" s="1939"/>
      <c r="K45" s="1939"/>
      <c r="L45" s="1939"/>
      <c r="M45" s="1939"/>
      <c r="N45" s="1939"/>
      <c r="O45" s="1939"/>
      <c r="P45" s="1939"/>
      <c r="Q45" s="1939"/>
      <c r="R45" s="1939"/>
      <c r="S45" s="1939"/>
      <c r="T45" s="1939"/>
      <c r="U45" s="1939"/>
      <c r="V45" s="1939"/>
      <c r="W45" s="1939"/>
      <c r="X45" s="1939"/>
      <c r="Y45" s="1939"/>
      <c r="Z45" s="1939"/>
      <c r="AA45" s="1939"/>
      <c r="AB45" s="1939"/>
      <c r="AC45" s="1939"/>
      <c r="AD45" s="1939"/>
      <c r="AE45" s="1939"/>
      <c r="AF45" s="1939"/>
      <c r="AG45" s="205"/>
    </row>
    <row r="46" spans="2:33" ht="14.25" customHeight="1">
      <c r="AG46" s="205"/>
    </row>
    <row r="47" spans="2:33" ht="19.5" customHeight="1">
      <c r="H47" s="673" t="s">
        <v>714</v>
      </c>
      <c r="I47" s="754"/>
      <c r="J47" s="754"/>
      <c r="AG47" s="205"/>
    </row>
    <row r="48" spans="2:33" ht="19.5" customHeight="1" thickBot="1">
      <c r="H48" s="77" t="s">
        <v>39</v>
      </c>
      <c r="I48" s="81" t="s">
        <v>498</v>
      </c>
      <c r="J48" s="81" t="s">
        <v>709</v>
      </c>
      <c r="K48" s="81" t="s">
        <v>345</v>
      </c>
      <c r="L48" s="81" t="s">
        <v>346</v>
      </c>
      <c r="M48" s="81" t="s">
        <v>347</v>
      </c>
      <c r="N48" s="81" t="s">
        <v>348</v>
      </c>
      <c r="O48" s="81" t="s">
        <v>192</v>
      </c>
      <c r="P48" s="81" t="s">
        <v>193</v>
      </c>
      <c r="Q48" s="81" t="s">
        <v>194</v>
      </c>
      <c r="R48" s="81" t="s">
        <v>195</v>
      </c>
      <c r="S48" s="81" t="str">
        <f>S9</f>
        <v>Mar. 23</v>
      </c>
      <c r="T48" s="81" t="str">
        <f t="shared" ref="T48:AB48" si="0">T9</f>
        <v>Jun. 23</v>
      </c>
      <c r="U48" s="81" t="str">
        <f t="shared" si="0"/>
        <v>Sep. 23</v>
      </c>
      <c r="V48" s="81" t="str">
        <f t="shared" si="0"/>
        <v>Dec. 23</v>
      </c>
      <c r="W48" s="81" t="str">
        <f t="shared" si="0"/>
        <v>Mar. 24</v>
      </c>
      <c r="X48" s="81" t="str">
        <f t="shared" si="0"/>
        <v>Jun. 24</v>
      </c>
      <c r="Y48" s="81" t="str">
        <f t="shared" si="0"/>
        <v>Sep. 24</v>
      </c>
      <c r="Z48" s="81" t="str">
        <f t="shared" si="0"/>
        <v>Dec. 24</v>
      </c>
      <c r="AA48" s="81" t="str">
        <f t="shared" si="0"/>
        <v>Mar. 25</v>
      </c>
      <c r="AB48" s="81" t="str">
        <f t="shared" si="0"/>
        <v>Jun. 25</v>
      </c>
      <c r="AC48" s="81" t="str">
        <f t="shared" ref="AC48:AF48" si="1">AC9</f>
        <v>Sep. 25</v>
      </c>
      <c r="AD48" s="81" t="str">
        <f t="shared" si="1"/>
        <v>Dec. 25</v>
      </c>
      <c r="AE48" s="1778" t="str">
        <f t="shared" ref="AE48" si="2">AE9</f>
        <v>Mar. 26</v>
      </c>
      <c r="AF48" s="81" t="str">
        <f t="shared" si="1"/>
        <v>Jun. 26(E)</v>
      </c>
      <c r="AG48" s="205"/>
    </row>
    <row r="49" spans="8:33" ht="19.5" customHeight="1">
      <c r="H49" s="1422" t="s">
        <v>198</v>
      </c>
      <c r="I49" s="202">
        <v>32660.746734600001</v>
      </c>
      <c r="J49" s="202">
        <v>33596.466055336998</v>
      </c>
      <c r="K49" s="202">
        <v>33728.489286226002</v>
      </c>
      <c r="L49" s="202">
        <v>34484.134898117998</v>
      </c>
      <c r="M49" s="202">
        <v>34506.846118203001</v>
      </c>
      <c r="N49" s="202">
        <v>35032.404459539997</v>
      </c>
      <c r="O49" s="202">
        <v>32077</v>
      </c>
      <c r="P49" s="203">
        <v>31223</v>
      </c>
      <c r="Q49" s="203">
        <v>30868</v>
      </c>
      <c r="R49" s="203">
        <v>30449</v>
      </c>
      <c r="S49" s="202">
        <v>30280.2</v>
      </c>
      <c r="T49" s="1323">
        <v>29855.8</v>
      </c>
      <c r="U49" s="1323">
        <v>29417.4</v>
      </c>
      <c r="V49" s="203">
        <v>31735.8</v>
      </c>
      <c r="W49" s="1323">
        <v>31894.400000000001</v>
      </c>
      <c r="X49" s="203">
        <v>32467.9</v>
      </c>
      <c r="Y49" s="203">
        <v>33366.300000000003</v>
      </c>
      <c r="Z49" s="1323">
        <v>33833.300000000003</v>
      </c>
      <c r="AA49" s="1323">
        <v>35147.199999999997</v>
      </c>
      <c r="AB49" s="1323">
        <v>35557.5</v>
      </c>
      <c r="AC49" s="1323">
        <v>35961.300000000003</v>
      </c>
      <c r="AD49" s="1323">
        <v>35374.9</v>
      </c>
      <c r="AE49" s="1323">
        <v>34757</v>
      </c>
      <c r="AF49" s="1198">
        <v>34981.5</v>
      </c>
      <c r="AG49" s="205"/>
    </row>
    <row r="50" spans="8:33" ht="19.5" customHeight="1">
      <c r="H50" s="1423" t="s">
        <v>199</v>
      </c>
      <c r="I50" s="192">
        <v>934.70147864099999</v>
      </c>
      <c r="J50" s="192">
        <v>693.02756327299994</v>
      </c>
      <c r="K50" s="192">
        <v>587.84437351599991</v>
      </c>
      <c r="L50" s="192">
        <v>610.14681510800006</v>
      </c>
      <c r="M50" s="192">
        <v>538.33729285899994</v>
      </c>
      <c r="N50" s="192">
        <v>873.65905010799997</v>
      </c>
      <c r="O50" s="192">
        <v>1171</v>
      </c>
      <c r="P50" s="193">
        <v>1229</v>
      </c>
      <c r="Q50" s="193">
        <v>1015</v>
      </c>
      <c r="R50" s="193">
        <v>1073</v>
      </c>
      <c r="S50" s="192">
        <v>1050.7</v>
      </c>
      <c r="T50" s="1322">
        <v>797.2</v>
      </c>
      <c r="U50" s="1322">
        <v>840.8</v>
      </c>
      <c r="V50" s="193">
        <v>1159.9000000000001</v>
      </c>
      <c r="W50" s="1322">
        <v>831.9</v>
      </c>
      <c r="X50" s="193">
        <v>753.6</v>
      </c>
      <c r="Y50" s="193">
        <v>787</v>
      </c>
      <c r="Z50" s="1322">
        <v>1002.4</v>
      </c>
      <c r="AA50" s="1322">
        <v>888.7</v>
      </c>
      <c r="AB50" s="1322">
        <v>997.2</v>
      </c>
      <c r="AC50" s="1322">
        <v>932.6</v>
      </c>
      <c r="AD50" s="1322">
        <v>1105</v>
      </c>
      <c r="AE50" s="1322">
        <v>901</v>
      </c>
      <c r="AF50" s="1199">
        <v>854.4</v>
      </c>
      <c r="AG50" s="205"/>
    </row>
    <row r="51" spans="8:33" ht="19.5" customHeight="1">
      <c r="H51" s="1423" t="s">
        <v>200</v>
      </c>
      <c r="I51" s="192">
        <v>2711.002281517</v>
      </c>
      <c r="J51" s="192">
        <v>2649.1338064620004</v>
      </c>
      <c r="K51" s="192">
        <v>2678.8904777940002</v>
      </c>
      <c r="L51" s="192">
        <v>2676.9072890480002</v>
      </c>
      <c r="M51" s="192">
        <v>2709.4129834949999</v>
      </c>
      <c r="N51" s="192">
        <v>2728.7427675829999</v>
      </c>
      <c r="O51" s="192">
        <v>6915</v>
      </c>
      <c r="P51" s="193">
        <v>6777</v>
      </c>
      <c r="Q51" s="193">
        <v>6749</v>
      </c>
      <c r="R51" s="193">
        <v>6601</v>
      </c>
      <c r="S51" s="192">
        <v>7939.7</v>
      </c>
      <c r="T51" s="1322">
        <v>8094.9</v>
      </c>
      <c r="U51" s="1322">
        <v>7993.8</v>
      </c>
      <c r="V51" s="193">
        <v>8312</v>
      </c>
      <c r="W51" s="1322">
        <v>8695.2000000000007</v>
      </c>
      <c r="X51" s="193">
        <v>8598.4</v>
      </c>
      <c r="Y51" s="193">
        <v>8621.7999999999993</v>
      </c>
      <c r="Z51" s="1322">
        <v>8505.2999999999993</v>
      </c>
      <c r="AA51" s="1322">
        <v>8570.9</v>
      </c>
      <c r="AB51" s="1322">
        <v>8853.2000000000007</v>
      </c>
      <c r="AC51" s="1322">
        <v>8985.4</v>
      </c>
      <c r="AD51" s="1322">
        <v>9253.5</v>
      </c>
      <c r="AE51" s="1322">
        <v>9714.4</v>
      </c>
      <c r="AF51" s="1199">
        <v>10403.799999999999</v>
      </c>
      <c r="AG51" s="205"/>
    </row>
    <row r="52" spans="8:33" ht="19.5" customHeight="1">
      <c r="H52" s="1423" t="s">
        <v>201</v>
      </c>
      <c r="I52" s="192">
        <v>15.683966548999999</v>
      </c>
      <c r="J52" s="192">
        <v>83.598626179999997</v>
      </c>
      <c r="K52" s="192">
        <v>33.743032389999996</v>
      </c>
      <c r="L52" s="192">
        <v>24.651925468999998</v>
      </c>
      <c r="M52" s="192">
        <v>1.211137431</v>
      </c>
      <c r="N52" s="192">
        <v>2.2662658000000002</v>
      </c>
      <c r="O52" s="192">
        <v>0</v>
      </c>
      <c r="P52" s="193">
        <v>2</v>
      </c>
      <c r="Q52" s="193">
        <v>0</v>
      </c>
      <c r="R52" s="193">
        <v>36</v>
      </c>
      <c r="S52" s="192">
        <v>19.8</v>
      </c>
      <c r="T52" s="1322">
        <v>20.8</v>
      </c>
      <c r="U52" s="1322">
        <v>15.6</v>
      </c>
      <c r="V52" s="193">
        <v>19</v>
      </c>
      <c r="W52" s="1322">
        <v>6.9</v>
      </c>
      <c r="X52" s="193">
        <v>0.4</v>
      </c>
      <c r="Y52" s="193">
        <v>23.3</v>
      </c>
      <c r="Z52" s="1322">
        <v>0</v>
      </c>
      <c r="AA52" s="1322">
        <v>0.1</v>
      </c>
      <c r="AB52" s="1322">
        <v>22.2</v>
      </c>
      <c r="AC52" s="1322">
        <v>4.9000000000000004</v>
      </c>
      <c r="AD52" s="1322">
        <v>3</v>
      </c>
      <c r="AE52" s="1322">
        <v>0.2</v>
      </c>
      <c r="AF52" s="1199">
        <v>0.3</v>
      </c>
      <c r="AG52" s="205"/>
    </row>
    <row r="53" spans="8:33" ht="19.5" customHeight="1">
      <c r="H53" s="1423" t="s">
        <v>202</v>
      </c>
      <c r="I53" s="192">
        <v>20030.524849681999</v>
      </c>
      <c r="J53" s="192">
        <v>20407.609370586</v>
      </c>
      <c r="K53" s="192">
        <v>20421.164329315001</v>
      </c>
      <c r="L53" s="192">
        <v>20841.374379861001</v>
      </c>
      <c r="M53" s="192">
        <v>20851.394623569999</v>
      </c>
      <c r="N53" s="192">
        <v>20733.731608888</v>
      </c>
      <c r="O53" s="192">
        <v>22050</v>
      </c>
      <c r="P53" s="193">
        <v>21336</v>
      </c>
      <c r="Q53" s="193">
        <v>21140</v>
      </c>
      <c r="R53" s="193">
        <v>20804</v>
      </c>
      <c r="S53" s="192">
        <v>19429.5</v>
      </c>
      <c r="T53" s="1322">
        <v>19077.2</v>
      </c>
      <c r="U53" s="1322">
        <v>18592</v>
      </c>
      <c r="V53" s="193">
        <v>20113.7</v>
      </c>
      <c r="W53" s="1322">
        <v>20210.400000000001</v>
      </c>
      <c r="X53" s="193">
        <v>20993.4</v>
      </c>
      <c r="Y53" s="193">
        <v>21945.4</v>
      </c>
      <c r="Z53" s="1322">
        <v>22287.5</v>
      </c>
      <c r="AA53" s="1322">
        <v>23534.7</v>
      </c>
      <c r="AB53" s="1322">
        <v>23570</v>
      </c>
      <c r="AC53" s="1322">
        <v>24017.3</v>
      </c>
      <c r="AD53" s="1322">
        <v>22881.200000000001</v>
      </c>
      <c r="AE53" s="1322">
        <v>22209</v>
      </c>
      <c r="AF53" s="1199">
        <v>21761.200000000001</v>
      </c>
      <c r="AG53" s="205"/>
    </row>
    <row r="54" spans="8:33" ht="19.5" customHeight="1">
      <c r="H54" s="1423" t="s">
        <v>203</v>
      </c>
      <c r="I54" s="192">
        <v>1880.821891798</v>
      </c>
      <c r="J54" s="192">
        <v>1963.1579549490002</v>
      </c>
      <c r="K54" s="192">
        <v>2046.4521099439999</v>
      </c>
      <c r="L54" s="192">
        <v>2222.1594998379996</v>
      </c>
      <c r="M54" s="192">
        <v>2349.8347260700002</v>
      </c>
      <c r="N54" s="192">
        <v>2414.1881589459999</v>
      </c>
      <c r="O54" s="192">
        <v>1320</v>
      </c>
      <c r="P54" s="193">
        <v>1298</v>
      </c>
      <c r="Q54" s="193">
        <v>1309</v>
      </c>
      <c r="R54" s="193">
        <v>1357</v>
      </c>
      <c r="S54" s="192">
        <v>1212.5</v>
      </c>
      <c r="T54" s="1322">
        <v>1266.7</v>
      </c>
      <c r="U54" s="1322">
        <v>1216.4000000000001</v>
      </c>
      <c r="V54" s="193">
        <v>1267.7</v>
      </c>
      <c r="W54" s="1322">
        <v>1219.3</v>
      </c>
      <c r="X54" s="193">
        <v>1213.8</v>
      </c>
      <c r="Y54" s="193">
        <v>1141.2</v>
      </c>
      <c r="Z54" s="1322">
        <v>1092.7</v>
      </c>
      <c r="AA54" s="1322">
        <v>1137.8999999999999</v>
      </c>
      <c r="AB54" s="1322">
        <v>998.7</v>
      </c>
      <c r="AC54" s="1322">
        <v>998.2</v>
      </c>
      <c r="AD54" s="1322">
        <v>977.8</v>
      </c>
      <c r="AE54" s="1322">
        <v>846.9</v>
      </c>
      <c r="AF54" s="1199">
        <v>855.2</v>
      </c>
      <c r="AG54" s="205"/>
    </row>
    <row r="55" spans="8:33" ht="19.5" customHeight="1">
      <c r="H55" s="1424" t="s">
        <v>449</v>
      </c>
      <c r="I55" s="192">
        <v>-7.5</v>
      </c>
      <c r="J55" s="192">
        <v>-7</v>
      </c>
      <c r="K55" s="192">
        <v>-7</v>
      </c>
      <c r="L55" s="192">
        <v>-7</v>
      </c>
      <c r="M55" s="192">
        <v>-3.6</v>
      </c>
      <c r="N55" s="192">
        <v>-4</v>
      </c>
      <c r="O55" s="192">
        <v>-4</v>
      </c>
      <c r="P55" s="193">
        <v>-4</v>
      </c>
      <c r="Q55" s="193">
        <v>-4</v>
      </c>
      <c r="R55" s="193">
        <v>-3</v>
      </c>
      <c r="S55" s="192">
        <v>-3</v>
      </c>
      <c r="T55" s="1322">
        <v>-3</v>
      </c>
      <c r="U55" s="1322">
        <v>-2.9</v>
      </c>
      <c r="V55" s="193">
        <v>-3.7</v>
      </c>
      <c r="W55" s="1322">
        <v>-3.1</v>
      </c>
      <c r="X55" s="193">
        <v>-3.2</v>
      </c>
      <c r="Y55" s="193">
        <v>-3.7</v>
      </c>
      <c r="Z55" s="1322">
        <v>-3</v>
      </c>
      <c r="AA55" s="1322">
        <v>-3</v>
      </c>
      <c r="AB55" s="1322">
        <v>-3.5</v>
      </c>
      <c r="AC55" s="1322">
        <v>-3.9</v>
      </c>
      <c r="AD55" s="1322">
        <v>-3.8</v>
      </c>
      <c r="AE55" s="1322">
        <v>-3.6</v>
      </c>
      <c r="AF55" s="1199">
        <v>-5.3</v>
      </c>
      <c r="AG55" s="205"/>
    </row>
    <row r="56" spans="8:33" ht="19.5" customHeight="1">
      <c r="H56" s="1423" t="s">
        <v>205</v>
      </c>
      <c r="I56" s="192">
        <v>0</v>
      </c>
      <c r="J56" s="192">
        <v>0</v>
      </c>
      <c r="K56" s="192">
        <v>0</v>
      </c>
      <c r="L56" s="192">
        <v>0</v>
      </c>
      <c r="M56" s="192">
        <v>0</v>
      </c>
      <c r="N56" s="192">
        <v>0</v>
      </c>
      <c r="O56" s="192">
        <v>0</v>
      </c>
      <c r="P56" s="193">
        <v>0</v>
      </c>
      <c r="Q56" s="193">
        <v>0</v>
      </c>
      <c r="R56" s="193">
        <v>0</v>
      </c>
      <c r="S56" s="192">
        <v>0</v>
      </c>
      <c r="T56" s="1322">
        <v>0</v>
      </c>
      <c r="U56" s="1322">
        <v>0</v>
      </c>
      <c r="V56" s="193">
        <v>9</v>
      </c>
      <c r="W56" s="1322">
        <v>9</v>
      </c>
      <c r="X56" s="193">
        <v>8.9</v>
      </c>
      <c r="Y56" s="193">
        <v>8.8000000000000007</v>
      </c>
      <c r="Z56" s="1322">
        <v>15.6</v>
      </c>
      <c r="AA56" s="1322">
        <v>15.5</v>
      </c>
      <c r="AB56" s="1322">
        <v>15.7</v>
      </c>
      <c r="AC56" s="1322">
        <v>17.399999999999999</v>
      </c>
      <c r="AD56" s="1322">
        <v>29.2</v>
      </c>
      <c r="AE56" s="1322">
        <v>25.5</v>
      </c>
      <c r="AF56" s="1199">
        <v>24.2</v>
      </c>
      <c r="AG56" s="205"/>
    </row>
    <row r="57" spans="8:33" ht="19.5" customHeight="1">
      <c r="H57" s="1423" t="s">
        <v>710</v>
      </c>
      <c r="I57" s="1196"/>
      <c r="J57" s="1196"/>
      <c r="K57" s="1196"/>
      <c r="L57" s="1196"/>
      <c r="M57" s="1196"/>
      <c r="N57" s="1196"/>
      <c r="O57" s="192">
        <v>0</v>
      </c>
      <c r="P57" s="193">
        <v>0</v>
      </c>
      <c r="Q57" s="193">
        <v>0</v>
      </c>
      <c r="R57" s="193">
        <v>0</v>
      </c>
      <c r="S57" s="192">
        <v>0</v>
      </c>
      <c r="T57" s="1322">
        <v>0</v>
      </c>
      <c r="U57" s="1322">
        <v>0</v>
      </c>
      <c r="V57" s="193">
        <v>0</v>
      </c>
      <c r="W57" s="1322">
        <v>0</v>
      </c>
      <c r="X57" s="193">
        <v>0</v>
      </c>
      <c r="Y57" s="193">
        <v>0</v>
      </c>
      <c r="Z57" s="1322">
        <v>0</v>
      </c>
      <c r="AA57" s="1322">
        <v>0</v>
      </c>
      <c r="AB57" s="1322">
        <v>0</v>
      </c>
      <c r="AC57" s="1322">
        <v>0</v>
      </c>
      <c r="AD57" s="1322">
        <v>0</v>
      </c>
      <c r="AE57" s="1322">
        <v>0</v>
      </c>
      <c r="AF57" s="1199">
        <v>0</v>
      </c>
      <c r="AG57" s="205"/>
    </row>
    <row r="58" spans="8:33" ht="19.5" customHeight="1">
      <c r="H58" s="1423" t="s">
        <v>711</v>
      </c>
      <c r="I58" s="1196"/>
      <c r="J58" s="1196"/>
      <c r="K58" s="1196"/>
      <c r="L58" s="1196"/>
      <c r="M58" s="1196"/>
      <c r="N58" s="1196"/>
      <c r="O58" s="192">
        <v>3</v>
      </c>
      <c r="P58" s="193">
        <v>3</v>
      </c>
      <c r="Q58" s="193">
        <v>4</v>
      </c>
      <c r="R58" s="193">
        <v>5</v>
      </c>
      <c r="S58" s="192">
        <v>2.8</v>
      </c>
      <c r="T58" s="1322">
        <v>3.9</v>
      </c>
      <c r="U58" s="1322">
        <v>4.9000000000000004</v>
      </c>
      <c r="V58" s="193">
        <v>5.9</v>
      </c>
      <c r="W58" s="1322">
        <v>4.4000000000000004</v>
      </c>
      <c r="X58" s="193">
        <v>5.6</v>
      </c>
      <c r="Y58" s="193">
        <v>5.7</v>
      </c>
      <c r="Z58" s="1322">
        <v>2.5</v>
      </c>
      <c r="AA58" s="1322">
        <v>7.3999999999999995</v>
      </c>
      <c r="AB58" s="1322">
        <v>7.5</v>
      </c>
      <c r="AC58" s="1322">
        <v>6.9</v>
      </c>
      <c r="AD58" s="1322">
        <v>8.6999999999999993</v>
      </c>
      <c r="AE58" s="1322">
        <v>9.8000000000000007</v>
      </c>
      <c r="AF58" s="1199">
        <v>11.6</v>
      </c>
      <c r="AG58" s="205"/>
    </row>
    <row r="59" spans="8:33" ht="19.5" customHeight="1">
      <c r="H59" s="1410" t="s">
        <v>208</v>
      </c>
      <c r="I59" s="192">
        <v>107.801077248</v>
      </c>
      <c r="J59" s="192">
        <v>114.88128272</v>
      </c>
      <c r="K59" s="192">
        <v>114.90759825399999</v>
      </c>
      <c r="L59" s="192">
        <v>115.218238103</v>
      </c>
      <c r="M59" s="192">
        <v>122.678350455</v>
      </c>
      <c r="N59" s="192">
        <v>121.54796791</v>
      </c>
      <c r="O59" s="192">
        <v>119</v>
      </c>
      <c r="P59" s="193">
        <v>119</v>
      </c>
      <c r="Q59" s="193">
        <v>117</v>
      </c>
      <c r="R59" s="193">
        <v>122</v>
      </c>
      <c r="S59" s="192">
        <v>112.8</v>
      </c>
      <c r="T59" s="1322">
        <v>115.8</v>
      </c>
      <c r="U59" s="1322">
        <v>113.1</v>
      </c>
      <c r="V59" s="193">
        <v>227.4</v>
      </c>
      <c r="W59" s="1322">
        <v>231</v>
      </c>
      <c r="X59" s="193">
        <v>232.7</v>
      </c>
      <c r="Y59" s="193">
        <v>238.2</v>
      </c>
      <c r="Z59" s="1322">
        <v>250</v>
      </c>
      <c r="AA59" s="1322">
        <v>263.3</v>
      </c>
      <c r="AB59" s="1322">
        <v>285.60000000000002</v>
      </c>
      <c r="AC59" s="1322">
        <v>300.2</v>
      </c>
      <c r="AD59" s="1322">
        <v>304.8</v>
      </c>
      <c r="AE59" s="1322">
        <v>300.10000000000002</v>
      </c>
      <c r="AF59" s="1199">
        <v>298</v>
      </c>
      <c r="AG59" s="205"/>
    </row>
    <row r="60" spans="8:33" ht="19.5" customHeight="1">
      <c r="H60" s="1423" t="s">
        <v>209</v>
      </c>
      <c r="I60" s="192">
        <v>23.582817264999999</v>
      </c>
      <c r="J60" s="192">
        <v>38.548227146000002</v>
      </c>
      <c r="K60" s="192">
        <v>38.005536653</v>
      </c>
      <c r="L60" s="192">
        <v>38.717719994999996</v>
      </c>
      <c r="M60" s="192">
        <v>36.204054810999999</v>
      </c>
      <c r="N60" s="192">
        <v>37.474973380000002</v>
      </c>
      <c r="O60" s="192">
        <v>53</v>
      </c>
      <c r="P60" s="193">
        <v>50</v>
      </c>
      <c r="Q60" s="193">
        <v>52</v>
      </c>
      <c r="R60" s="193">
        <v>78</v>
      </c>
      <c r="S60" s="192">
        <v>91.3</v>
      </c>
      <c r="T60" s="1322">
        <v>94</v>
      </c>
      <c r="U60" s="1322">
        <v>120.7</v>
      </c>
      <c r="V60" s="193">
        <v>126.2</v>
      </c>
      <c r="W60" s="1322">
        <v>168</v>
      </c>
      <c r="X60" s="193">
        <v>169.7</v>
      </c>
      <c r="Y60" s="193">
        <v>166.4</v>
      </c>
      <c r="Z60" s="1322">
        <v>177.5</v>
      </c>
      <c r="AA60" s="1322">
        <v>166.8</v>
      </c>
      <c r="AB60" s="1322">
        <v>158.6</v>
      </c>
      <c r="AC60" s="1322">
        <v>148.4</v>
      </c>
      <c r="AD60" s="1322">
        <v>148.19999999999999</v>
      </c>
      <c r="AE60" s="1322">
        <v>137.80000000000001</v>
      </c>
      <c r="AF60" s="1199">
        <v>129</v>
      </c>
      <c r="AG60" s="205"/>
    </row>
    <row r="61" spans="8:33" ht="19.5" customHeight="1">
      <c r="H61" s="1423" t="s">
        <v>210</v>
      </c>
      <c r="I61" s="192">
        <v>49.043551287</v>
      </c>
      <c r="J61" s="192">
        <v>48.767878314000001</v>
      </c>
      <c r="K61" s="192">
        <v>65.137684778999997</v>
      </c>
      <c r="L61" s="192">
        <v>10.221020515999999</v>
      </c>
      <c r="M61" s="192">
        <v>28.107762249</v>
      </c>
      <c r="N61" s="192">
        <v>28.891149913</v>
      </c>
      <c r="O61" s="192">
        <v>46</v>
      </c>
      <c r="P61" s="193">
        <v>29</v>
      </c>
      <c r="Q61" s="193">
        <v>50</v>
      </c>
      <c r="R61" s="193">
        <v>0</v>
      </c>
      <c r="S61" s="192">
        <v>0</v>
      </c>
      <c r="T61" s="1322">
        <v>0.1</v>
      </c>
      <c r="U61" s="1322">
        <v>0.2</v>
      </c>
      <c r="V61" s="193">
        <v>0</v>
      </c>
      <c r="W61" s="1322">
        <v>0.1</v>
      </c>
      <c r="X61" s="193">
        <v>0.2</v>
      </c>
      <c r="Y61" s="193">
        <v>7.7</v>
      </c>
      <c r="Z61" s="1322">
        <v>7.3</v>
      </c>
      <c r="AA61" s="1322">
        <v>9.1</v>
      </c>
      <c r="AB61" s="1322">
        <v>7.6</v>
      </c>
      <c r="AC61" s="1322">
        <v>7.5</v>
      </c>
      <c r="AD61" s="1322">
        <v>7.2</v>
      </c>
      <c r="AE61" s="1322">
        <v>5.9</v>
      </c>
      <c r="AF61" s="1199">
        <v>6.3</v>
      </c>
      <c r="AG61" s="205"/>
    </row>
    <row r="62" spans="8:33" ht="19.5" customHeight="1">
      <c r="H62" s="1423" t="s">
        <v>211</v>
      </c>
      <c r="I62" s="192">
        <v>0</v>
      </c>
      <c r="J62" s="192">
        <v>13.305232186</v>
      </c>
      <c r="K62" s="192">
        <v>29.110706108999999</v>
      </c>
      <c r="L62" s="192">
        <v>26.297146862999998</v>
      </c>
      <c r="M62" s="192">
        <v>26.889708366000001</v>
      </c>
      <c r="N62" s="192">
        <v>33.896918991</v>
      </c>
      <c r="O62" s="192">
        <v>0</v>
      </c>
      <c r="P62" s="193">
        <v>0</v>
      </c>
      <c r="Q62" s="193">
        <v>82</v>
      </c>
      <c r="R62" s="193">
        <v>0</v>
      </c>
      <c r="S62" s="192">
        <v>0</v>
      </c>
      <c r="T62" s="1322">
        <v>0</v>
      </c>
      <c r="U62" s="1322">
        <v>0</v>
      </c>
      <c r="V62" s="193">
        <v>0</v>
      </c>
      <c r="W62" s="1322">
        <v>0</v>
      </c>
      <c r="X62" s="193">
        <v>0</v>
      </c>
      <c r="Y62" s="193">
        <v>0</v>
      </c>
      <c r="Z62" s="1322">
        <v>0</v>
      </c>
      <c r="AA62" s="1322">
        <v>0</v>
      </c>
      <c r="AB62" s="1322">
        <v>0</v>
      </c>
      <c r="AC62" s="1322">
        <v>0</v>
      </c>
      <c r="AD62" s="1322">
        <v>0</v>
      </c>
      <c r="AE62" s="1322">
        <v>0</v>
      </c>
      <c r="AF62" s="1199">
        <v>0</v>
      </c>
      <c r="AG62" s="205"/>
    </row>
    <row r="63" spans="8:33" ht="19.5" customHeight="1">
      <c r="H63" s="1423" t="s">
        <v>212</v>
      </c>
      <c r="I63" s="233">
        <v>6907.5848206130004</v>
      </c>
      <c r="J63" s="233">
        <v>7584.4361135210002</v>
      </c>
      <c r="K63" s="233">
        <v>7713.2334374720003</v>
      </c>
      <c r="L63" s="233">
        <v>7918.4408633169987</v>
      </c>
      <c r="M63" s="233">
        <v>7842.7754788969996</v>
      </c>
      <c r="N63" s="233">
        <v>8058.005598021</v>
      </c>
      <c r="O63" s="233">
        <v>400</v>
      </c>
      <c r="P63" s="232">
        <v>380</v>
      </c>
      <c r="Q63" s="232">
        <v>350</v>
      </c>
      <c r="R63" s="232">
        <v>373</v>
      </c>
      <c r="S63" s="233">
        <v>421.1</v>
      </c>
      <c r="T63" s="1325">
        <v>385.2</v>
      </c>
      <c r="U63" s="1325">
        <v>519.9</v>
      </c>
      <c r="V63" s="232">
        <v>495</v>
      </c>
      <c r="W63" s="1325">
        <v>518.19999999999993</v>
      </c>
      <c r="X63" s="232">
        <v>491.2</v>
      </c>
      <c r="Y63" s="232">
        <v>420.79999999999995</v>
      </c>
      <c r="Z63" s="1325">
        <v>492.5</v>
      </c>
      <c r="AA63" s="1325">
        <v>552.80000000000007</v>
      </c>
      <c r="AB63" s="1325">
        <v>641.1</v>
      </c>
      <c r="AC63" s="1325">
        <v>542.5</v>
      </c>
      <c r="AD63" s="1325">
        <v>656.3</v>
      </c>
      <c r="AE63" s="1325">
        <v>606.4</v>
      </c>
      <c r="AF63" s="1200">
        <v>637.5</v>
      </c>
      <c r="AG63" s="205"/>
    </row>
    <row r="64" spans="8:33" ht="19.5" customHeight="1">
      <c r="H64" s="1422" t="s">
        <v>213</v>
      </c>
      <c r="I64" s="202">
        <v>28884.509063717</v>
      </c>
      <c r="J64" s="202">
        <v>30039.626582342</v>
      </c>
      <c r="K64" s="202">
        <v>30509.272452514997</v>
      </c>
      <c r="L64" s="202">
        <v>31225.373272162</v>
      </c>
      <c r="M64" s="202">
        <v>31382.608471863998</v>
      </c>
      <c r="N64" s="202">
        <v>31914.115290645001</v>
      </c>
      <c r="O64" s="202">
        <v>27244</v>
      </c>
      <c r="P64" s="203">
        <v>25681</v>
      </c>
      <c r="Q64" s="203">
        <v>24824</v>
      </c>
      <c r="R64" s="203">
        <v>24656</v>
      </c>
      <c r="S64" s="202">
        <v>25059.200000000001</v>
      </c>
      <c r="T64" s="1323">
        <v>24527.7</v>
      </c>
      <c r="U64" s="1323">
        <v>23888.6</v>
      </c>
      <c r="V64" s="203">
        <v>26386.799999999999</v>
      </c>
      <c r="W64" s="1323">
        <v>27049.8</v>
      </c>
      <c r="X64" s="203">
        <v>27882.100000000002</v>
      </c>
      <c r="Y64" s="203">
        <v>28918</v>
      </c>
      <c r="Z64" s="1323">
        <v>29341.5</v>
      </c>
      <c r="AA64" s="1323">
        <v>31034.5</v>
      </c>
      <c r="AB64" s="1323">
        <v>31350.3</v>
      </c>
      <c r="AC64" s="1323">
        <v>31738.799999999999</v>
      </c>
      <c r="AD64" s="1323">
        <v>31223.5</v>
      </c>
      <c r="AE64" s="1323">
        <v>30504.1</v>
      </c>
      <c r="AF64" s="1198">
        <v>30792.3</v>
      </c>
      <c r="AG64" s="205"/>
    </row>
    <row r="65" spans="8:33" ht="19.5" customHeight="1">
      <c r="H65" s="1423" t="s">
        <v>214</v>
      </c>
      <c r="I65" s="192">
        <v>0</v>
      </c>
      <c r="J65" s="192">
        <v>0</v>
      </c>
      <c r="K65" s="192">
        <v>0</v>
      </c>
      <c r="L65" s="192">
        <v>0</v>
      </c>
      <c r="M65" s="192">
        <v>0</v>
      </c>
      <c r="N65" s="192">
        <v>0</v>
      </c>
      <c r="O65" s="192">
        <v>0</v>
      </c>
      <c r="P65" s="192">
        <v>0</v>
      </c>
      <c r="Q65" s="192">
        <v>0</v>
      </c>
      <c r="R65" s="193">
        <v>0</v>
      </c>
      <c r="S65" s="192">
        <v>0</v>
      </c>
      <c r="T65" s="1322">
        <v>0</v>
      </c>
      <c r="U65" s="1322">
        <v>0</v>
      </c>
      <c r="V65" s="193">
        <v>0</v>
      </c>
      <c r="W65" s="1322">
        <v>0</v>
      </c>
      <c r="X65" s="193">
        <v>0</v>
      </c>
      <c r="Y65" s="193">
        <v>0</v>
      </c>
      <c r="Z65" s="1322">
        <v>0</v>
      </c>
      <c r="AA65" s="1322">
        <v>0</v>
      </c>
      <c r="AB65" s="1322">
        <v>0</v>
      </c>
      <c r="AC65" s="1322">
        <v>0</v>
      </c>
      <c r="AD65" s="1322">
        <v>0</v>
      </c>
      <c r="AE65" s="1322">
        <v>0</v>
      </c>
      <c r="AF65" s="1199">
        <v>0</v>
      </c>
      <c r="AG65" s="205"/>
    </row>
    <row r="66" spans="8:33" ht="19.5" customHeight="1">
      <c r="H66" s="1423" t="s">
        <v>215</v>
      </c>
      <c r="I66" s="192">
        <v>0</v>
      </c>
      <c r="J66" s="192">
        <v>0</v>
      </c>
      <c r="K66" s="192">
        <v>0</v>
      </c>
      <c r="L66" s="192">
        <v>0</v>
      </c>
      <c r="M66" s="192">
        <v>0</v>
      </c>
      <c r="N66" s="192">
        <v>0</v>
      </c>
      <c r="O66" s="192">
        <v>1343</v>
      </c>
      <c r="P66" s="193">
        <v>1244</v>
      </c>
      <c r="Q66" s="193">
        <v>1160</v>
      </c>
      <c r="R66" s="193">
        <v>586</v>
      </c>
      <c r="S66" s="192">
        <v>608.20000000000005</v>
      </c>
      <c r="T66" s="1322">
        <v>655.1</v>
      </c>
      <c r="U66" s="1322">
        <v>662</v>
      </c>
      <c r="V66" s="193">
        <v>712.8</v>
      </c>
      <c r="W66" s="1322">
        <v>724.4</v>
      </c>
      <c r="X66" s="193">
        <v>717.9</v>
      </c>
      <c r="Y66" s="193">
        <v>713.2</v>
      </c>
      <c r="Z66" s="1322">
        <v>573.79999999999995</v>
      </c>
      <c r="AA66" s="1322">
        <v>567.1</v>
      </c>
      <c r="AB66" s="1322">
        <v>760.7</v>
      </c>
      <c r="AC66" s="1322">
        <v>821</v>
      </c>
      <c r="AD66" s="1322">
        <v>1035.5</v>
      </c>
      <c r="AE66" s="1322">
        <v>1001</v>
      </c>
      <c r="AF66" s="1199">
        <v>1026.9000000000001</v>
      </c>
      <c r="AG66" s="205"/>
    </row>
    <row r="67" spans="8:33" ht="19.5" customHeight="1">
      <c r="H67" s="1423" t="s">
        <v>216</v>
      </c>
      <c r="I67" s="192">
        <v>0</v>
      </c>
      <c r="J67" s="192">
        <v>0</v>
      </c>
      <c r="K67" s="192">
        <v>0</v>
      </c>
      <c r="L67" s="192">
        <v>0</v>
      </c>
      <c r="M67" s="192">
        <v>0</v>
      </c>
      <c r="N67" s="192">
        <v>0</v>
      </c>
      <c r="O67" s="192">
        <v>200</v>
      </c>
      <c r="P67" s="193">
        <v>200</v>
      </c>
      <c r="Q67" s="193">
        <v>200</v>
      </c>
      <c r="R67" s="193">
        <v>200</v>
      </c>
      <c r="S67" s="192">
        <v>0</v>
      </c>
      <c r="T67" s="1322">
        <v>0</v>
      </c>
      <c r="U67" s="1322">
        <v>0</v>
      </c>
      <c r="V67" s="193">
        <v>45.2</v>
      </c>
      <c r="W67" s="1322">
        <v>47.1</v>
      </c>
      <c r="X67" s="193">
        <v>52.7</v>
      </c>
      <c r="Y67" s="193">
        <v>56.7</v>
      </c>
      <c r="Z67" s="1322">
        <v>65.599999999999994</v>
      </c>
      <c r="AA67" s="1322">
        <v>78.599999999999994</v>
      </c>
      <c r="AB67" s="1322">
        <v>94.9</v>
      </c>
      <c r="AC67" s="1322">
        <v>105.9</v>
      </c>
      <c r="AD67" s="1322">
        <v>107.4</v>
      </c>
      <c r="AE67" s="1322">
        <v>107.5</v>
      </c>
      <c r="AF67" s="1199">
        <v>105.5</v>
      </c>
      <c r="AG67" s="205"/>
    </row>
    <row r="68" spans="8:33" ht="19.5" customHeight="1">
      <c r="H68" s="1423" t="s">
        <v>217</v>
      </c>
      <c r="I68" s="192">
        <v>0</v>
      </c>
      <c r="J68" s="192">
        <v>0</v>
      </c>
      <c r="K68" s="192">
        <v>0</v>
      </c>
      <c r="L68" s="192">
        <v>129.69999999999999</v>
      </c>
      <c r="M68" s="192">
        <v>199.6</v>
      </c>
      <c r="N68" s="192">
        <v>199.6</v>
      </c>
      <c r="O68" s="192">
        <v>0</v>
      </c>
      <c r="P68" s="193">
        <v>0</v>
      </c>
      <c r="Q68" s="193">
        <v>0</v>
      </c>
      <c r="R68" s="193">
        <v>600</v>
      </c>
      <c r="S68" s="192">
        <v>199.7</v>
      </c>
      <c r="T68" s="1322">
        <v>199.7</v>
      </c>
      <c r="U68" s="1322">
        <v>199.7</v>
      </c>
      <c r="V68" s="193">
        <v>199.8</v>
      </c>
      <c r="W68" s="1322">
        <v>199.8</v>
      </c>
      <c r="X68" s="193">
        <v>199.8</v>
      </c>
      <c r="Y68" s="193">
        <v>199.8</v>
      </c>
      <c r="Z68" s="1322">
        <v>199.9</v>
      </c>
      <c r="AA68" s="1322">
        <v>199.9</v>
      </c>
      <c r="AB68" s="1322">
        <v>199.9</v>
      </c>
      <c r="AC68" s="1322">
        <v>199.9</v>
      </c>
      <c r="AD68" s="1322">
        <v>200</v>
      </c>
      <c r="AE68" s="1322">
        <v>200</v>
      </c>
      <c r="AF68" s="1199">
        <v>70</v>
      </c>
      <c r="AG68" s="205"/>
    </row>
    <row r="69" spans="8:33" ht="19.5" customHeight="1">
      <c r="H69" s="1423" t="s">
        <v>615</v>
      </c>
      <c r="I69" s="1196"/>
      <c r="J69" s="1196"/>
      <c r="K69" s="1196"/>
      <c r="L69" s="1196"/>
      <c r="M69" s="1196"/>
      <c r="N69" s="1196"/>
      <c r="O69" s="192">
        <v>24391</v>
      </c>
      <c r="P69" s="193">
        <v>22640</v>
      </c>
      <c r="Q69" s="193">
        <v>21467</v>
      </c>
      <c r="R69" s="193">
        <v>21716</v>
      </c>
      <c r="S69" s="192">
        <v>22831.3</v>
      </c>
      <c r="T69" s="1322">
        <v>22371.1</v>
      </c>
      <c r="U69" s="1322">
        <v>21564</v>
      </c>
      <c r="V69" s="193">
        <v>24031.9</v>
      </c>
      <c r="W69" s="1322">
        <v>24394.7</v>
      </c>
      <c r="X69" s="193">
        <v>25643.7</v>
      </c>
      <c r="Y69" s="193">
        <v>26783.8</v>
      </c>
      <c r="Z69" s="1322">
        <v>27209.7</v>
      </c>
      <c r="AA69" s="1322">
        <v>28915.599999999999</v>
      </c>
      <c r="AB69" s="1322">
        <v>29060.9</v>
      </c>
      <c r="AC69" s="1322">
        <v>29308.5</v>
      </c>
      <c r="AD69" s="1322">
        <v>28477.4</v>
      </c>
      <c r="AE69" s="1322">
        <v>27718</v>
      </c>
      <c r="AF69" s="1199">
        <v>28062.799999999999</v>
      </c>
      <c r="AG69" s="205"/>
    </row>
    <row r="70" spans="8:33" ht="19.5" customHeight="1">
      <c r="H70" s="1423" t="s">
        <v>616</v>
      </c>
      <c r="I70" s="1196"/>
      <c r="J70" s="1196"/>
      <c r="K70" s="1196"/>
      <c r="L70" s="1196"/>
      <c r="M70" s="1196"/>
      <c r="N70" s="1196"/>
      <c r="O70" s="192">
        <v>10</v>
      </c>
      <c r="P70" s="193">
        <v>9</v>
      </c>
      <c r="Q70" s="193">
        <v>9</v>
      </c>
      <c r="R70" s="193">
        <v>5</v>
      </c>
      <c r="S70" s="192">
        <v>7.7</v>
      </c>
      <c r="T70" s="1322">
        <v>7.4</v>
      </c>
      <c r="U70" s="1322">
        <v>5.8</v>
      </c>
      <c r="V70" s="193">
        <v>9.8000000000000007</v>
      </c>
      <c r="W70" s="1322">
        <v>11.3</v>
      </c>
      <c r="X70" s="193">
        <v>12.8</v>
      </c>
      <c r="Y70" s="193">
        <v>14.1</v>
      </c>
      <c r="Z70" s="1322">
        <v>11.9</v>
      </c>
      <c r="AA70" s="1322">
        <v>12.3</v>
      </c>
      <c r="AB70" s="1322">
        <v>14.1</v>
      </c>
      <c r="AC70" s="1322">
        <v>15.3</v>
      </c>
      <c r="AD70" s="1322">
        <v>12.4</v>
      </c>
      <c r="AE70" s="1322">
        <v>8.8000000000000007</v>
      </c>
      <c r="AF70" s="1199">
        <v>3.7</v>
      </c>
      <c r="AG70" s="205"/>
    </row>
    <row r="71" spans="8:33" ht="19.5" customHeight="1">
      <c r="H71" s="1423" t="s">
        <v>220</v>
      </c>
      <c r="I71" s="192">
        <v>3.1730997090000002</v>
      </c>
      <c r="J71" s="192">
        <v>1.530124308</v>
      </c>
      <c r="K71" s="192">
        <v>9.5600926210000008</v>
      </c>
      <c r="L71" s="192">
        <v>11.620663964</v>
      </c>
      <c r="M71" s="192">
        <v>59.229768450999998</v>
      </c>
      <c r="N71" s="192">
        <v>45.945396402</v>
      </c>
      <c r="O71" s="192">
        <v>68</v>
      </c>
      <c r="P71" s="193">
        <v>125</v>
      </c>
      <c r="Q71" s="193">
        <v>204</v>
      </c>
      <c r="R71" s="193">
        <v>31</v>
      </c>
      <c r="S71" s="192">
        <v>35.799999999999997</v>
      </c>
      <c r="T71" s="1322">
        <v>29.6</v>
      </c>
      <c r="U71" s="1322">
        <v>54</v>
      </c>
      <c r="V71" s="193">
        <v>24</v>
      </c>
      <c r="W71" s="1322">
        <v>58.7</v>
      </c>
      <c r="X71" s="193">
        <v>75.3</v>
      </c>
      <c r="Y71" s="193">
        <v>20.9</v>
      </c>
      <c r="Z71" s="1322">
        <v>121.2</v>
      </c>
      <c r="AA71" s="1322">
        <v>123.8</v>
      </c>
      <c r="AB71" s="1322">
        <v>40.5</v>
      </c>
      <c r="AC71" s="1322">
        <v>79.7</v>
      </c>
      <c r="AD71" s="1322">
        <v>147.6</v>
      </c>
      <c r="AE71" s="1322">
        <v>273.8</v>
      </c>
      <c r="AF71" s="1199">
        <v>349.9</v>
      </c>
      <c r="AG71" s="205"/>
    </row>
    <row r="72" spans="8:33" ht="19.5" customHeight="1">
      <c r="H72" s="1423" t="s">
        <v>221</v>
      </c>
      <c r="I72" s="192">
        <v>23.982428679000002</v>
      </c>
      <c r="J72" s="192">
        <v>5.9714809199999994</v>
      </c>
      <c r="K72" s="192">
        <v>7.7169933589999999</v>
      </c>
      <c r="L72" s="192">
        <v>9.4538546500000002</v>
      </c>
      <c r="M72" s="192">
        <v>11.156180062999999</v>
      </c>
      <c r="N72" s="192">
        <v>-1.349487842</v>
      </c>
      <c r="O72" s="192">
        <v>-1</v>
      </c>
      <c r="P72" s="193">
        <v>-5</v>
      </c>
      <c r="Q72" s="193">
        <v>-3</v>
      </c>
      <c r="R72" s="193">
        <v>-12</v>
      </c>
      <c r="S72" s="192">
        <v>0</v>
      </c>
      <c r="T72" s="1322">
        <v>0</v>
      </c>
      <c r="U72" s="1322">
        <v>0</v>
      </c>
      <c r="V72" s="193">
        <v>0.7</v>
      </c>
      <c r="W72" s="1322">
        <v>0.9</v>
      </c>
      <c r="X72" s="193">
        <v>1</v>
      </c>
      <c r="Y72" s="193">
        <v>1.2</v>
      </c>
      <c r="Z72" s="1322">
        <v>1.8</v>
      </c>
      <c r="AA72" s="1322">
        <v>2.1</v>
      </c>
      <c r="AB72" s="1322">
        <v>2.2999999999999998</v>
      </c>
      <c r="AC72" s="1322">
        <v>2.4</v>
      </c>
      <c r="AD72" s="1322">
        <v>2.4</v>
      </c>
      <c r="AE72" s="1322">
        <v>2.5</v>
      </c>
      <c r="AF72" s="1199">
        <v>2.7</v>
      </c>
      <c r="AG72" s="205"/>
    </row>
    <row r="73" spans="8:33" ht="19.5" customHeight="1">
      <c r="H73" s="1410" t="s">
        <v>222</v>
      </c>
      <c r="I73" s="192">
        <v>6.4476014050000003</v>
      </c>
      <c r="J73" s="192">
        <v>26.509189580999998</v>
      </c>
      <c r="K73" s="192">
        <v>27.255962370000002</v>
      </c>
      <c r="L73" s="192">
        <v>26.406491364999997</v>
      </c>
      <c r="M73" s="192">
        <v>26.702113371000003</v>
      </c>
      <c r="N73" s="192">
        <v>27.712893088999998</v>
      </c>
      <c r="O73" s="192">
        <v>19</v>
      </c>
      <c r="P73" s="193">
        <v>19</v>
      </c>
      <c r="Q73" s="193">
        <v>20</v>
      </c>
      <c r="R73" s="193">
        <v>25</v>
      </c>
      <c r="S73" s="192">
        <v>24.6</v>
      </c>
      <c r="T73" s="1322">
        <v>24.2</v>
      </c>
      <c r="U73" s="1322">
        <v>23.6</v>
      </c>
      <c r="V73" s="193">
        <v>22.4</v>
      </c>
      <c r="W73" s="1322">
        <v>21.4</v>
      </c>
      <c r="X73" s="193">
        <v>20.5</v>
      </c>
      <c r="Y73" s="193">
        <v>20.6</v>
      </c>
      <c r="Z73" s="1322">
        <v>21.5</v>
      </c>
      <c r="AA73" s="1322">
        <v>21.6</v>
      </c>
      <c r="AB73" s="1322">
        <v>22.1</v>
      </c>
      <c r="AC73" s="1322">
        <v>22.2</v>
      </c>
      <c r="AD73" s="1322">
        <v>13.1</v>
      </c>
      <c r="AE73" s="1322">
        <v>12.5</v>
      </c>
      <c r="AF73" s="1199">
        <v>9.3000000000000007</v>
      </c>
      <c r="AG73" s="205"/>
    </row>
    <row r="74" spans="8:33" ht="19.5" customHeight="1">
      <c r="H74" s="1410" t="s">
        <v>223</v>
      </c>
      <c r="I74" s="192">
        <v>76.705955195999991</v>
      </c>
      <c r="J74" s="192">
        <v>80.420328909000006</v>
      </c>
      <c r="K74" s="192">
        <v>84.160637922999996</v>
      </c>
      <c r="L74" s="192">
        <v>78.600407746999991</v>
      </c>
      <c r="M74" s="192">
        <v>80.067052071999996</v>
      </c>
      <c r="N74" s="192">
        <v>77.664157804000013</v>
      </c>
      <c r="O74" s="192">
        <v>23</v>
      </c>
      <c r="P74" s="193">
        <v>15</v>
      </c>
      <c r="Q74" s="193">
        <v>56</v>
      </c>
      <c r="R74" s="193">
        <v>79</v>
      </c>
      <c r="S74" s="192">
        <v>47.2</v>
      </c>
      <c r="T74" s="1322">
        <v>53.3</v>
      </c>
      <c r="U74" s="1322">
        <v>79.599999999999994</v>
      </c>
      <c r="V74" s="193">
        <v>81.8</v>
      </c>
      <c r="W74" s="1322">
        <v>79</v>
      </c>
      <c r="X74" s="193">
        <v>65.900000000000006</v>
      </c>
      <c r="Y74" s="193">
        <v>124.7</v>
      </c>
      <c r="Z74" s="1322">
        <v>110.3</v>
      </c>
      <c r="AA74" s="1322">
        <v>173.4</v>
      </c>
      <c r="AB74" s="1322">
        <v>122.8</v>
      </c>
      <c r="AC74" s="1322">
        <v>129.4</v>
      </c>
      <c r="AD74" s="1322">
        <v>89.4</v>
      </c>
      <c r="AE74" s="1322">
        <v>105.9</v>
      </c>
      <c r="AF74" s="1199">
        <v>81.8</v>
      </c>
      <c r="AG74" s="205"/>
    </row>
    <row r="75" spans="8:33" ht="19.5" customHeight="1">
      <c r="H75" s="1425" t="s">
        <v>224</v>
      </c>
      <c r="I75" s="233">
        <v>28774.199978728</v>
      </c>
      <c r="J75" s="233">
        <v>29925.195458623999</v>
      </c>
      <c r="K75" s="233">
        <v>30380.578766242001</v>
      </c>
      <c r="L75" s="233">
        <v>30969.591854435999</v>
      </c>
      <c r="M75" s="233">
        <v>31005.853357906999</v>
      </c>
      <c r="N75" s="233">
        <v>31564.542331192002</v>
      </c>
      <c r="O75" s="233">
        <v>1191</v>
      </c>
      <c r="P75" s="232">
        <v>1434</v>
      </c>
      <c r="Q75" s="232">
        <v>1711</v>
      </c>
      <c r="R75" s="232">
        <v>1426</v>
      </c>
      <c r="S75" s="233">
        <v>1304.7</v>
      </c>
      <c r="T75" s="1325">
        <v>1187.3000000000002</v>
      </c>
      <c r="U75" s="1325">
        <v>1299.9000000000001</v>
      </c>
      <c r="V75" s="232">
        <v>1258.4000000000001</v>
      </c>
      <c r="W75" s="1325">
        <v>1512.5</v>
      </c>
      <c r="X75" s="232">
        <v>1092.5</v>
      </c>
      <c r="Y75" s="232">
        <v>983</v>
      </c>
      <c r="Z75" s="1325">
        <v>1025.8</v>
      </c>
      <c r="AA75" s="1325">
        <v>940.1</v>
      </c>
      <c r="AB75" s="1325">
        <v>1032.0999999999999</v>
      </c>
      <c r="AC75" s="1325">
        <v>1054.3</v>
      </c>
      <c r="AD75" s="1325">
        <v>1138.3</v>
      </c>
      <c r="AE75" s="1325">
        <v>1074.2</v>
      </c>
      <c r="AF75" s="1200">
        <v>1079.6999999999998</v>
      </c>
      <c r="AG75" s="205"/>
    </row>
    <row r="76" spans="8:33" ht="19.5" customHeight="1">
      <c r="H76" s="1426" t="s">
        <v>225</v>
      </c>
      <c r="I76" s="202">
        <v>3776.1376708830003</v>
      </c>
      <c r="J76" s="202">
        <v>3556.8394729950001</v>
      </c>
      <c r="K76" s="202">
        <v>3219.2168337110002</v>
      </c>
      <c r="L76" s="202">
        <v>3258.761625956</v>
      </c>
      <c r="M76" s="202">
        <v>3124.2376463389996</v>
      </c>
      <c r="N76" s="202">
        <v>3118.2891688950003</v>
      </c>
      <c r="O76" s="202">
        <v>4833</v>
      </c>
      <c r="P76" s="203">
        <v>5542</v>
      </c>
      <c r="Q76" s="203">
        <v>6044</v>
      </c>
      <c r="R76" s="203">
        <v>5793</v>
      </c>
      <c r="S76" s="202">
        <v>5221</v>
      </c>
      <c r="T76" s="1323">
        <v>5328.1</v>
      </c>
      <c r="U76" s="1323">
        <v>5528.8</v>
      </c>
      <c r="V76" s="203">
        <v>5349</v>
      </c>
      <c r="W76" s="1323">
        <v>4844.6000000000004</v>
      </c>
      <c r="X76" s="203">
        <v>4585.8</v>
      </c>
      <c r="Y76" s="203">
        <v>4448.3</v>
      </c>
      <c r="Z76" s="1323">
        <v>4491.8</v>
      </c>
      <c r="AA76" s="1323">
        <v>4112.7</v>
      </c>
      <c r="AB76" s="1323">
        <v>4207.2</v>
      </c>
      <c r="AC76" s="1323">
        <v>4222.5</v>
      </c>
      <c r="AD76" s="1323">
        <v>4151.3999999999996</v>
      </c>
      <c r="AE76" s="1323">
        <v>4252.8999999999996</v>
      </c>
      <c r="AF76" s="1198">
        <v>4189.2</v>
      </c>
      <c r="AG76" s="205"/>
    </row>
    <row r="77" spans="8:33" ht="19.5" customHeight="1">
      <c r="H77" s="1410" t="s">
        <v>226</v>
      </c>
      <c r="I77" s="192">
        <v>606</v>
      </c>
      <c r="J77" s="192">
        <v>606</v>
      </c>
      <c r="K77" s="192">
        <v>606</v>
      </c>
      <c r="L77" s="192">
        <v>606</v>
      </c>
      <c r="M77" s="192">
        <v>606</v>
      </c>
      <c r="N77" s="192">
        <v>606</v>
      </c>
      <c r="O77" s="192">
        <v>606</v>
      </c>
      <c r="P77" s="192">
        <v>606</v>
      </c>
      <c r="Q77" s="192">
        <v>606</v>
      </c>
      <c r="R77" s="193">
        <v>606</v>
      </c>
      <c r="S77" s="192">
        <v>162</v>
      </c>
      <c r="T77" s="1322">
        <v>162</v>
      </c>
      <c r="U77" s="1322">
        <v>162</v>
      </c>
      <c r="V77" s="193">
        <v>162</v>
      </c>
      <c r="W77" s="1322">
        <v>162</v>
      </c>
      <c r="X77" s="193">
        <v>162</v>
      </c>
      <c r="Y77" s="193">
        <v>162</v>
      </c>
      <c r="Z77" s="1322">
        <v>162</v>
      </c>
      <c r="AA77" s="1322">
        <v>162</v>
      </c>
      <c r="AB77" s="1322">
        <v>162</v>
      </c>
      <c r="AC77" s="1322">
        <v>162</v>
      </c>
      <c r="AD77" s="1322">
        <v>162</v>
      </c>
      <c r="AE77" s="1322">
        <v>162</v>
      </c>
      <c r="AF77" s="1199">
        <v>162</v>
      </c>
      <c r="AG77" s="205"/>
    </row>
    <row r="78" spans="8:33" ht="19.5" customHeight="1">
      <c r="H78" s="1410" t="s">
        <v>712</v>
      </c>
      <c r="I78" s="192">
        <v>0</v>
      </c>
      <c r="J78" s="192">
        <v>0</v>
      </c>
      <c r="K78" s="192">
        <v>0</v>
      </c>
      <c r="L78" s="192">
        <v>0</v>
      </c>
      <c r="M78" s="192">
        <v>0</v>
      </c>
      <c r="N78" s="192">
        <v>0</v>
      </c>
      <c r="O78" s="192">
        <v>0</v>
      </c>
      <c r="P78" s="192">
        <v>50</v>
      </c>
      <c r="Q78" s="192">
        <v>50</v>
      </c>
      <c r="R78" s="193">
        <v>50</v>
      </c>
      <c r="S78" s="192">
        <v>49.8</v>
      </c>
      <c r="T78" s="1322">
        <v>49.8</v>
      </c>
      <c r="U78" s="1322">
        <v>49.8</v>
      </c>
      <c r="V78" s="193">
        <v>49.8</v>
      </c>
      <c r="W78" s="1322">
        <v>49.8</v>
      </c>
      <c r="X78" s="193">
        <v>49.8</v>
      </c>
      <c r="Y78" s="193">
        <v>49.8</v>
      </c>
      <c r="Z78" s="1322">
        <v>49.8</v>
      </c>
      <c r="AA78" s="1322">
        <v>49.8</v>
      </c>
      <c r="AB78" s="1322">
        <v>49.8</v>
      </c>
      <c r="AC78" s="1322">
        <v>49.8</v>
      </c>
      <c r="AD78" s="1322">
        <v>49.8</v>
      </c>
      <c r="AE78" s="1322">
        <v>49.8</v>
      </c>
      <c r="AF78" s="1199">
        <v>49.8</v>
      </c>
      <c r="AG78" s="205"/>
    </row>
    <row r="79" spans="8:33" ht="19.5" customHeight="1">
      <c r="H79" s="1410" t="s">
        <v>229</v>
      </c>
      <c r="I79" s="192">
        <v>0</v>
      </c>
      <c r="J79" s="192">
        <v>0</v>
      </c>
      <c r="K79" s="192">
        <v>0</v>
      </c>
      <c r="L79" s="192">
        <v>0</v>
      </c>
      <c r="M79" s="192">
        <v>0</v>
      </c>
      <c r="N79" s="192">
        <v>0</v>
      </c>
      <c r="O79" s="192">
        <v>0</v>
      </c>
      <c r="P79" s="193">
        <v>0</v>
      </c>
      <c r="Q79" s="193">
        <v>0</v>
      </c>
      <c r="R79" s="193">
        <v>0</v>
      </c>
      <c r="S79" s="192">
        <v>816.3</v>
      </c>
      <c r="T79" s="1322">
        <v>816.3</v>
      </c>
      <c r="U79" s="1322">
        <v>816.3</v>
      </c>
      <c r="V79" s="193">
        <v>799.7</v>
      </c>
      <c r="W79" s="1322">
        <v>799.7</v>
      </c>
      <c r="X79" s="193">
        <v>799.7</v>
      </c>
      <c r="Y79" s="193">
        <v>799.7</v>
      </c>
      <c r="Z79" s="1322">
        <v>799.7</v>
      </c>
      <c r="AA79" s="1322">
        <v>799.7</v>
      </c>
      <c r="AB79" s="1322">
        <v>799.7</v>
      </c>
      <c r="AC79" s="1322">
        <v>799.7</v>
      </c>
      <c r="AD79" s="1322">
        <v>799.7</v>
      </c>
      <c r="AE79" s="1322">
        <v>799.7</v>
      </c>
      <c r="AF79" s="1199">
        <v>799.7</v>
      </c>
      <c r="AG79" s="205"/>
    </row>
    <row r="80" spans="8:33" ht="19.5" customHeight="1">
      <c r="H80" s="1410" t="s">
        <v>230</v>
      </c>
      <c r="I80" s="192">
        <v>832.37943891099997</v>
      </c>
      <c r="J80" s="192">
        <v>659.99839542699999</v>
      </c>
      <c r="K80" s="192">
        <v>333.093536578</v>
      </c>
      <c r="L80" s="192">
        <v>329.99288723200004</v>
      </c>
      <c r="M80" s="192">
        <v>267.26748026299998</v>
      </c>
      <c r="N80" s="192">
        <v>243.00193987500001</v>
      </c>
      <c r="O80" s="192">
        <v>1018</v>
      </c>
      <c r="P80" s="193">
        <v>1702</v>
      </c>
      <c r="Q80" s="193">
        <v>2139</v>
      </c>
      <c r="R80" s="193">
        <v>1885</v>
      </c>
      <c r="S80" s="192">
        <v>1323.8</v>
      </c>
      <c r="T80" s="1322">
        <v>1341.1</v>
      </c>
      <c r="U80" s="1322">
        <v>1485.9</v>
      </c>
      <c r="V80" s="193">
        <v>1336.8</v>
      </c>
      <c r="W80" s="1322">
        <v>888.8</v>
      </c>
      <c r="X80" s="193">
        <v>540.20000000000005</v>
      </c>
      <c r="Y80" s="193">
        <v>327.39999999999998</v>
      </c>
      <c r="Z80" s="1322">
        <v>363.1</v>
      </c>
      <c r="AA80" s="1322">
        <v>27.7</v>
      </c>
      <c r="AB80" s="1322">
        <v>20.7</v>
      </c>
      <c r="AC80" s="1322">
        <v>-29</v>
      </c>
      <c r="AD80" s="1322">
        <v>31.5</v>
      </c>
      <c r="AE80" s="1322">
        <v>53.9</v>
      </c>
      <c r="AF80" s="1199">
        <v>20.100000000000001</v>
      </c>
      <c r="AG80" s="205"/>
    </row>
    <row r="81" spans="8:33" ht="19.5" customHeight="1">
      <c r="H81" s="1410" t="s">
        <v>231</v>
      </c>
      <c r="I81" s="192">
        <v>2337.758231972</v>
      </c>
      <c r="J81" s="192">
        <v>2290.8410775679999</v>
      </c>
      <c r="K81" s="192">
        <v>2280.1232971330001</v>
      </c>
      <c r="L81" s="192">
        <v>2322.7687387239998</v>
      </c>
      <c r="M81" s="192">
        <v>2250.9701660760002</v>
      </c>
      <c r="N81" s="192">
        <v>2269.2872290199998</v>
      </c>
      <c r="O81" s="192">
        <v>3209</v>
      </c>
      <c r="P81" s="193">
        <v>3184</v>
      </c>
      <c r="Q81" s="193">
        <v>3249</v>
      </c>
      <c r="R81" s="193">
        <v>3252</v>
      </c>
      <c r="S81" s="192">
        <v>2869.1</v>
      </c>
      <c r="T81" s="1322">
        <v>2958.9</v>
      </c>
      <c r="U81" s="1322">
        <v>3014.8</v>
      </c>
      <c r="V81" s="193">
        <v>3000.7</v>
      </c>
      <c r="W81" s="1322">
        <v>2944.2999999999997</v>
      </c>
      <c r="X81" s="193">
        <v>3034.1</v>
      </c>
      <c r="Y81" s="193">
        <v>3109.4</v>
      </c>
      <c r="Z81" s="1322">
        <v>3117.2000000000003</v>
      </c>
      <c r="AA81" s="1322">
        <v>3073.5</v>
      </c>
      <c r="AB81" s="1322">
        <v>3175</v>
      </c>
      <c r="AC81" s="1322">
        <v>3240</v>
      </c>
      <c r="AD81" s="1322">
        <v>3108.4</v>
      </c>
      <c r="AE81" s="1322">
        <v>3187.6</v>
      </c>
      <c r="AF81" s="1199">
        <v>3157.6</v>
      </c>
      <c r="AG81" s="205"/>
    </row>
    <row r="82" spans="8:33" ht="19.5" customHeight="1">
      <c r="H82" s="1425" t="s">
        <v>713</v>
      </c>
      <c r="I82" s="233">
        <v>0</v>
      </c>
      <c r="J82" s="233">
        <v>0</v>
      </c>
      <c r="K82" s="233">
        <v>0</v>
      </c>
      <c r="L82" s="233">
        <v>0</v>
      </c>
      <c r="M82" s="233">
        <v>0</v>
      </c>
      <c r="N82" s="233">
        <v>0</v>
      </c>
      <c r="O82" s="233">
        <v>0</v>
      </c>
      <c r="P82" s="233">
        <v>0</v>
      </c>
      <c r="Q82" s="233">
        <v>0</v>
      </c>
      <c r="R82" s="232">
        <v>0</v>
      </c>
      <c r="S82" s="233">
        <v>0</v>
      </c>
      <c r="T82" s="1325">
        <v>0</v>
      </c>
      <c r="U82" s="1325">
        <v>0</v>
      </c>
      <c r="V82" s="232">
        <v>0</v>
      </c>
      <c r="W82" s="1325">
        <v>0</v>
      </c>
      <c r="X82" s="232">
        <v>0</v>
      </c>
      <c r="Y82" s="232">
        <v>0</v>
      </c>
      <c r="Z82" s="1325">
        <v>0</v>
      </c>
      <c r="AA82" s="1325">
        <v>0</v>
      </c>
      <c r="AB82" s="1325">
        <v>0</v>
      </c>
      <c r="AC82" s="1325">
        <v>0</v>
      </c>
      <c r="AD82" s="1325">
        <v>0</v>
      </c>
      <c r="AE82" s="1325">
        <v>0</v>
      </c>
      <c r="AF82" s="1200">
        <v>0</v>
      </c>
      <c r="AG82" s="205"/>
    </row>
    <row r="83" spans="8:33" ht="18" customHeight="1">
      <c r="H83" s="1905"/>
      <c r="I83" s="1905"/>
      <c r="J83" s="1905"/>
      <c r="K83" s="1905"/>
      <c r="L83" s="1905"/>
      <c r="M83" s="1905"/>
      <c r="N83" s="1905"/>
      <c r="O83" s="1905"/>
      <c r="P83" s="1905"/>
      <c r="Q83" s="1905"/>
      <c r="R83" s="1905"/>
      <c r="S83" s="1905"/>
      <c r="T83" s="1905"/>
      <c r="U83" s="1905"/>
      <c r="V83" s="1905"/>
      <c r="W83" s="1905"/>
      <c r="X83" s="1905"/>
      <c r="Y83" s="1905"/>
      <c r="Z83" s="1905"/>
      <c r="AA83" s="1617"/>
      <c r="AB83" s="1646"/>
      <c r="AC83" s="1736"/>
      <c r="AD83" s="1698"/>
      <c r="AE83" s="1795"/>
      <c r="AF83" s="1720"/>
      <c r="AG83" s="1564"/>
    </row>
  </sheetData>
  <mergeCells count="20">
    <mergeCell ref="C32:E32"/>
    <mergeCell ref="H83:Z83"/>
    <mergeCell ref="D25:E25"/>
    <mergeCell ref="D26:E26"/>
    <mergeCell ref="D27:E27"/>
    <mergeCell ref="D28:E28"/>
    <mergeCell ref="C30:E30"/>
    <mergeCell ref="H44:AF44"/>
    <mergeCell ref="H45:AF45"/>
    <mergeCell ref="C18:E18"/>
    <mergeCell ref="C20:E20"/>
    <mergeCell ref="C22:E22"/>
    <mergeCell ref="D23:E23"/>
    <mergeCell ref="D24:F24"/>
    <mergeCell ref="C16:E16"/>
    <mergeCell ref="B4:E4"/>
    <mergeCell ref="C8:E8"/>
    <mergeCell ref="C10:E10"/>
    <mergeCell ref="C12:E12"/>
    <mergeCell ref="C14:E14"/>
  </mergeCells>
  <phoneticPr fontId="3" type="noConversion"/>
  <hyperlinks>
    <hyperlink ref="D23" location="L_IS!A1" display="Condensed Income Statement" xr:uid="{00000000-0004-0000-2B00-000000000000}"/>
    <hyperlink ref="C22:E22" location="P_IS!A1" display="Prudential life Insurance" xr:uid="{00000000-0004-0000-2B00-000001000000}"/>
    <hyperlink ref="C12" location="G_IS!A1" display="KB Financial Group" xr:uid="{00000000-0004-0000-2B00-000002000000}"/>
    <hyperlink ref="C14" location="B_IS!A1" display="KB Kookmin Bank" xr:uid="{00000000-0004-0000-2B00-000003000000}"/>
    <hyperlink ref="C16" location="S_IS!A1" display="KB Securities" xr:uid="{00000000-0004-0000-2B00-000004000000}"/>
    <hyperlink ref="C20" location="C_IS!A1" display="KB Kookmin Card" xr:uid="{00000000-0004-0000-2B00-000005000000}"/>
    <hyperlink ref="C18" location="I_Key!A1" display="KB Insurance" xr:uid="{00000000-0004-0000-2B00-000006000000}"/>
    <hyperlink ref="C18:E18" location="I_IS!A1" display="KB Insurance" xr:uid="{00000000-0004-0000-2B00-000007000000}"/>
    <hyperlink ref="C10" location="Hightlights!A1" display="Highlights" xr:uid="{00000000-0004-0000-2B00-000008000000}"/>
    <hyperlink ref="C10:E10" location="'Financial Highlights'!A1" display="Finanial Highlights" xr:uid="{00000000-0004-0000-2B00-000009000000}"/>
    <hyperlink ref="D25" location="L_Key!A1" display="Key Indicators" xr:uid="{00000000-0004-0000-2B00-00000A000000}"/>
    <hyperlink ref="D26" location="L_Premium!A1" display="Premium Income" xr:uid="{00000000-0004-0000-2B00-00000B000000}"/>
    <hyperlink ref="D27" location="L_Ratios!A1" display="Loss &amp; Expense Ratios" xr:uid="{00000000-0004-0000-2B00-00000C000000}"/>
    <hyperlink ref="D28" location="L_APE!A1" display="APE" xr:uid="{00000000-0004-0000-2B00-00000D000000}"/>
    <hyperlink ref="C30" location="Other_IS!A1" display="Other Subsidiaries" xr:uid="{00000000-0004-0000-2B00-00000E000000}"/>
    <hyperlink ref="C32" location="Contacts!A1" display="Contacts" xr:uid="{00000000-0004-0000-2B00-00000F000000}"/>
    <hyperlink ref="C8:E8" location="Disclaimer!A1" display="Disclaimer" xr:uid="{00000000-0004-0000-2B00-000010000000}"/>
  </hyperlinks>
  <pageMargins left="0.39370078740157483" right="0.39370078740157483" top="0.47244094488188981" bottom="0.47244094488188981" header="0.31496062992125984" footer="0.31496062992125984"/>
  <pageSetup paperSize="9" scale="57" fitToHeight="0" orientation="landscape" r:id="rId1"/>
  <headerFooter alignWithMargins="0"/>
  <rowBreaks count="1" manualBreakCount="1">
    <brk id="45" max="29" man="1"/>
  </rowBreaks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B1:CO83"/>
  <sheetViews>
    <sheetView showGridLines="0" view="pageBreakPreview" zoomScale="70" zoomScaleNormal="70" zoomScaleSheetLayoutView="70" workbookViewId="0">
      <selection activeCell="Q21" sqref="Q21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22" width="13.75" style="38" hidden="1" customWidth="1"/>
    <col min="23" max="23" width="13.75" style="48" hidden="1" customWidth="1"/>
    <col min="24" max="37" width="13.75" style="38" hidden="1" customWidth="1"/>
    <col min="38" max="40" width="13.75" style="48" hidden="1" customWidth="1"/>
    <col min="41" max="44" width="17.375" style="38" hidden="1" customWidth="1"/>
    <col min="45" max="45" width="15.125" style="38" hidden="1" customWidth="1"/>
    <col min="46" max="50" width="15.125" style="38" customWidth="1"/>
    <col min="51" max="51" width="15.125" style="1728" customWidth="1"/>
    <col min="52" max="52" width="15.125" style="38" customWidth="1"/>
    <col min="53" max="53" width="15.125" style="1776" customWidth="1"/>
    <col min="54" max="54" width="15.125" style="38" customWidth="1"/>
    <col min="55" max="16384" width="10.75" style="38"/>
  </cols>
  <sheetData>
    <row r="1" spans="2:93" ht="5.25" customHeight="1"/>
    <row r="2" spans="2:93" ht="28.5" customHeight="1">
      <c r="H2" s="39"/>
    </row>
    <row r="3" spans="2:93" ht="3" customHeight="1">
      <c r="H3" s="40"/>
    </row>
    <row r="4" spans="2:93" ht="30" customHeight="1">
      <c r="B4" s="1879" t="s">
        <v>8</v>
      </c>
      <c r="C4" s="1879"/>
      <c r="D4" s="1879"/>
      <c r="E4" s="1879"/>
      <c r="F4" s="183"/>
      <c r="G4" s="42"/>
      <c r="H4" s="64" t="s">
        <v>13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</row>
    <row r="5" spans="2:93" ht="18" customHeight="1">
      <c r="B5" s="44"/>
      <c r="C5" s="44"/>
      <c r="D5" s="44"/>
      <c r="E5" s="44"/>
      <c r="F5" s="44"/>
      <c r="W5" s="38"/>
      <c r="AJ5" s="69"/>
      <c r="AK5" s="69"/>
      <c r="AL5" s="69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</row>
    <row r="6" spans="2:93" ht="3" customHeight="1" thickBot="1">
      <c r="H6" s="40"/>
    </row>
    <row r="7" spans="2:93" ht="12" customHeight="1" thickTop="1">
      <c r="B7" s="185"/>
      <c r="C7" s="67"/>
      <c r="D7" s="67"/>
      <c r="E7" s="68"/>
      <c r="W7" s="38"/>
      <c r="AL7" s="38"/>
      <c r="AM7" s="38"/>
      <c r="AN7" s="38"/>
    </row>
    <row r="8" spans="2:93" ht="19.5" customHeight="1">
      <c r="B8" s="74"/>
      <c r="C8" s="1875" t="s">
        <v>2</v>
      </c>
      <c r="D8" s="1875"/>
      <c r="E8" s="1876"/>
      <c r="F8" s="1512"/>
      <c r="H8" s="754" t="s">
        <v>617</v>
      </c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86"/>
      <c r="X8" s="1518"/>
      <c r="Y8" s="1518"/>
    </row>
    <row r="9" spans="2:93" ht="19.5" customHeight="1" thickBot="1">
      <c r="B9" s="71"/>
      <c r="C9" s="75"/>
      <c r="D9" s="75"/>
      <c r="E9" s="76"/>
      <c r="F9" s="75"/>
      <c r="H9" s="77" t="s">
        <v>618</v>
      </c>
      <c r="I9" s="186" t="s">
        <v>715</v>
      </c>
      <c r="J9" s="78" t="s">
        <v>716</v>
      </c>
      <c r="K9" s="78" t="s">
        <v>717</v>
      </c>
      <c r="L9" s="78" t="s">
        <v>718</v>
      </c>
      <c r="M9" s="78" t="s">
        <v>640</v>
      </c>
      <c r="N9" s="78" t="s">
        <v>641</v>
      </c>
      <c r="O9" s="78" t="s">
        <v>619</v>
      </c>
      <c r="P9" s="78" t="s">
        <v>338</v>
      </c>
      <c r="Q9" s="78" t="s">
        <v>339</v>
      </c>
      <c r="R9" s="288" t="s">
        <v>642</v>
      </c>
      <c r="S9" s="288" t="s">
        <v>340</v>
      </c>
      <c r="T9" s="288" t="s">
        <v>175</v>
      </c>
      <c r="U9" s="78" t="s">
        <v>396</v>
      </c>
      <c r="V9" s="78" t="s">
        <v>407</v>
      </c>
      <c r="W9" s="78" t="s">
        <v>602</v>
      </c>
      <c r="X9" s="78" t="s">
        <v>603</v>
      </c>
      <c r="Y9" s="78" t="s">
        <v>408</v>
      </c>
      <c r="Z9" s="78" t="s">
        <v>497</v>
      </c>
      <c r="AA9" s="78" t="s">
        <v>409</v>
      </c>
      <c r="AB9" s="78" t="s">
        <v>410</v>
      </c>
      <c r="AC9" s="78" t="s">
        <v>719</v>
      </c>
      <c r="AD9" s="78" t="s">
        <v>720</v>
      </c>
      <c r="AE9" s="78" t="s">
        <v>186</v>
      </c>
      <c r="AF9" s="81" t="s">
        <v>187</v>
      </c>
      <c r="AG9" s="78" t="s">
        <v>345</v>
      </c>
      <c r="AH9" s="78" t="s">
        <v>346</v>
      </c>
      <c r="AI9" s="78" t="s">
        <v>347</v>
      </c>
      <c r="AJ9" s="78" t="s">
        <v>348</v>
      </c>
      <c r="AK9" s="81" t="s">
        <v>192</v>
      </c>
      <c r="AL9" s="81" t="s">
        <v>193</v>
      </c>
      <c r="AM9" s="81" t="s">
        <v>194</v>
      </c>
      <c r="AN9" s="81" t="s">
        <v>195</v>
      </c>
      <c r="AO9" s="81" t="s">
        <v>196</v>
      </c>
      <c r="AP9" s="81" t="s">
        <v>197</v>
      </c>
      <c r="AQ9" s="81" t="s">
        <v>784</v>
      </c>
      <c r="AR9" s="81" t="s">
        <v>794</v>
      </c>
      <c r="AS9" s="81" t="s">
        <v>798</v>
      </c>
      <c r="AT9" s="81" t="s">
        <v>809</v>
      </c>
      <c r="AU9" s="81" t="s">
        <v>817</v>
      </c>
      <c r="AV9" s="81" t="s">
        <v>816</v>
      </c>
      <c r="AW9" s="81" t="s">
        <v>823</v>
      </c>
      <c r="AX9" s="81" t="s">
        <v>836</v>
      </c>
      <c r="AY9" s="81" t="s">
        <v>858</v>
      </c>
      <c r="AZ9" s="81" t="s">
        <v>869</v>
      </c>
      <c r="BA9" s="1778" t="s">
        <v>859</v>
      </c>
      <c r="BB9" s="1778" t="s">
        <v>892</v>
      </c>
    </row>
    <row r="10" spans="2:93" ht="19.5" customHeight="1">
      <c r="B10" s="74"/>
      <c r="C10" s="1875" t="s">
        <v>36</v>
      </c>
      <c r="D10" s="1875"/>
      <c r="E10" s="1876"/>
      <c r="F10" s="1512"/>
      <c r="H10" s="1201" t="s">
        <v>721</v>
      </c>
      <c r="I10" s="1202">
        <v>10568.259</v>
      </c>
      <c r="J10" s="1203">
        <v>10689.713</v>
      </c>
      <c r="K10" s="1203">
        <v>11131.694</v>
      </c>
      <c r="L10" s="1203">
        <v>11372.107</v>
      </c>
      <c r="M10" s="1203">
        <v>11789.527</v>
      </c>
      <c r="N10" s="1203">
        <v>12255.231</v>
      </c>
      <c r="O10" s="1203">
        <v>12607.968999999999</v>
      </c>
      <c r="P10" s="1203">
        <v>12479.118</v>
      </c>
      <c r="Q10" s="1203">
        <v>12729.269</v>
      </c>
      <c r="R10" s="1203">
        <v>13072.869000000001</v>
      </c>
      <c r="S10" s="1204">
        <v>13353.14</v>
      </c>
      <c r="T10" s="1203">
        <v>13564.563</v>
      </c>
      <c r="U10" s="1203">
        <v>13672.507</v>
      </c>
      <c r="V10" s="1203">
        <v>14019.197</v>
      </c>
      <c r="W10" s="1203">
        <v>14482.957</v>
      </c>
      <c r="X10" s="1203">
        <v>14933.612999999999</v>
      </c>
      <c r="Y10" s="1203">
        <v>15304.841</v>
      </c>
      <c r="Z10" s="1205">
        <v>15798.071</v>
      </c>
      <c r="AA10" s="1205">
        <v>16312.529</v>
      </c>
      <c r="AB10" s="1205">
        <v>16421.296999999999</v>
      </c>
      <c r="AC10" s="1205">
        <v>16569.429</v>
      </c>
      <c r="AD10" s="1205">
        <v>16942.298999999999</v>
      </c>
      <c r="AE10" s="1205">
        <v>17401.907081820998</v>
      </c>
      <c r="AF10" s="1205">
        <v>17553.677182178999</v>
      </c>
      <c r="AG10" s="1206">
        <v>17184.718174925998</v>
      </c>
      <c r="AH10" s="1206">
        <v>17572.582892668001</v>
      </c>
      <c r="AI10" s="1206">
        <v>17689.400000000001</v>
      </c>
      <c r="AJ10" s="1206">
        <v>18130.7</v>
      </c>
      <c r="AK10" s="1206">
        <v>17533.938183685001</v>
      </c>
      <c r="AL10" s="1205">
        <v>17319.900000000001</v>
      </c>
      <c r="AM10" s="1205">
        <v>17388.072165083999</v>
      </c>
      <c r="AN10" s="1205">
        <v>17524.5</v>
      </c>
      <c r="AO10" s="1206">
        <v>24131.61741812</v>
      </c>
      <c r="AP10" s="1206">
        <v>23700.712420148997</v>
      </c>
      <c r="AQ10" s="1206">
        <v>28688.1</v>
      </c>
      <c r="AR10" s="1205">
        <v>30992.800000000003</v>
      </c>
      <c r="AS10" s="1205">
        <v>31056.1</v>
      </c>
      <c r="AT10" s="1205">
        <v>31654.6</v>
      </c>
      <c r="AU10" s="1205">
        <v>32649.399999999998</v>
      </c>
      <c r="AV10" s="1206">
        <v>33054.1</v>
      </c>
      <c r="AW10" s="1206">
        <v>34297.599999999999</v>
      </c>
      <c r="AX10" s="1206">
        <v>34615.699999999997</v>
      </c>
      <c r="AY10" s="1206">
        <v>35164.69999999999</v>
      </c>
      <c r="AZ10" s="1206">
        <v>34474.699999999997</v>
      </c>
      <c r="BA10" s="1206">
        <v>33927.9</v>
      </c>
      <c r="BB10" s="1207">
        <v>34130</v>
      </c>
      <c r="BC10" s="1208"/>
    </row>
    <row r="11" spans="2:93" ht="19.5" customHeight="1">
      <c r="B11" s="74"/>
      <c r="C11" s="1514"/>
      <c r="D11" s="75"/>
      <c r="E11" s="76"/>
      <c r="F11" s="75"/>
      <c r="H11" s="263" t="s">
        <v>621</v>
      </c>
      <c r="I11" s="1209">
        <v>4.75</v>
      </c>
      <c r="J11" s="1209">
        <v>4.67</v>
      </c>
      <c r="K11" s="1209">
        <v>4.54</v>
      </c>
      <c r="L11" s="1209">
        <v>4.43</v>
      </c>
      <c r="M11" s="1209">
        <v>4.28</v>
      </c>
      <c r="N11" s="1209">
        <v>4.18</v>
      </c>
      <c r="O11" s="1209">
        <v>4.04</v>
      </c>
      <c r="P11" s="1209">
        <v>4.1100000000000003</v>
      </c>
      <c r="Q11" s="1209">
        <v>4.0599999999999996</v>
      </c>
      <c r="R11" s="1209">
        <v>4</v>
      </c>
      <c r="S11" s="1209">
        <v>3.95</v>
      </c>
      <c r="T11" s="1209">
        <v>4.05</v>
      </c>
      <c r="U11" s="1209">
        <v>4.08</v>
      </c>
      <c r="V11" s="1209">
        <v>4.0199999999999996</v>
      </c>
      <c r="W11" s="1209">
        <v>4.1399999999999997</v>
      </c>
      <c r="X11" s="1209">
        <v>3.93</v>
      </c>
      <c r="Y11" s="1209">
        <v>3.87</v>
      </c>
      <c r="Z11" s="1210">
        <v>3.84</v>
      </c>
      <c r="AA11" s="1211">
        <v>3.56</v>
      </c>
      <c r="AB11" s="1211">
        <v>3.76</v>
      </c>
      <c r="AC11" s="1211">
        <v>3.56</v>
      </c>
      <c r="AD11" s="1211">
        <v>3.47</v>
      </c>
      <c r="AE11" s="1211">
        <v>4.6408384011210799</v>
      </c>
      <c r="AF11" s="1211">
        <v>4.49</v>
      </c>
      <c r="AG11" s="1212">
        <v>4.93</v>
      </c>
      <c r="AH11" s="1212">
        <v>4.8600000000000003</v>
      </c>
      <c r="AI11" s="1212">
        <v>3.65</v>
      </c>
      <c r="AJ11" s="1212">
        <v>3.41</v>
      </c>
      <c r="AK11" s="1212">
        <v>3.6618830614349203</v>
      </c>
      <c r="AL11" s="1211">
        <v>3.55</v>
      </c>
      <c r="AM11" s="1211">
        <v>3.77</v>
      </c>
      <c r="AN11" s="1211">
        <v>3.51</v>
      </c>
      <c r="AO11" s="1212">
        <v>2.95</v>
      </c>
      <c r="AP11" s="1212">
        <v>3.9275439484497854</v>
      </c>
      <c r="AQ11" s="1212">
        <v>4.6643295807076903</v>
      </c>
      <c r="AR11" s="1211">
        <v>3.76</v>
      </c>
      <c r="AS11" s="1211">
        <v>3.1603108706566867</v>
      </c>
      <c r="AT11" s="1211">
        <v>3.1458952247945917</v>
      </c>
      <c r="AU11" s="1211">
        <v>3.2184532937696373</v>
      </c>
      <c r="AV11" s="1212">
        <v>3.3359914561020618</v>
      </c>
      <c r="AW11" s="1212">
        <v>3.3035008306462323</v>
      </c>
      <c r="AX11" s="1212">
        <v>3.28</v>
      </c>
      <c r="AY11" s="1212">
        <v>3.2636443507428758</v>
      </c>
      <c r="AZ11" s="1212">
        <v>3.3684607839923637</v>
      </c>
      <c r="BA11" s="1212">
        <v>3.390341255121073</v>
      </c>
      <c r="BB11" s="1213">
        <v>3.571923792053866</v>
      </c>
      <c r="BC11" s="1208"/>
      <c r="CN11" s="1482"/>
      <c r="CO11" s="1482"/>
    </row>
    <row r="12" spans="2:93" ht="19.5" customHeight="1">
      <c r="B12" s="74"/>
      <c r="C12" s="1875" t="s">
        <v>0</v>
      </c>
      <c r="D12" s="1875"/>
      <c r="E12" s="1876"/>
      <c r="F12" s="1512"/>
      <c r="H12" s="263" t="s">
        <v>722</v>
      </c>
      <c r="I12" s="1009">
        <v>2207.9630000000002</v>
      </c>
      <c r="J12" s="1009">
        <v>2314.1529999999998</v>
      </c>
      <c r="K12" s="1009">
        <v>2347.42</v>
      </c>
      <c r="L12" s="1009">
        <v>2448.252</v>
      </c>
      <c r="M12" s="1009">
        <v>2554.0619999999999</v>
      </c>
      <c r="N12" s="1009">
        <v>2659.1559999999999</v>
      </c>
      <c r="O12" s="1009">
        <v>2745.924</v>
      </c>
      <c r="P12" s="1009">
        <v>2798.8020000000001</v>
      </c>
      <c r="Q12" s="1009">
        <v>2950.7910000000002</v>
      </c>
      <c r="R12" s="1009">
        <v>3136.4960000000001</v>
      </c>
      <c r="S12" s="1009">
        <v>3207.23</v>
      </c>
      <c r="T12" s="1009">
        <v>3325.5680000000002</v>
      </c>
      <c r="U12" s="1009">
        <v>3426.125</v>
      </c>
      <c r="V12" s="1009">
        <v>3456.2220000000002</v>
      </c>
      <c r="W12" s="1009">
        <v>3524.2130000000002</v>
      </c>
      <c r="X12" s="1009">
        <v>3523.5650000000001</v>
      </c>
      <c r="Y12" s="1009">
        <v>3688.8240000000001</v>
      </c>
      <c r="Z12" s="1214">
        <v>3822.0549999999998</v>
      </c>
      <c r="AA12" s="1214">
        <v>3938.67</v>
      </c>
      <c r="AB12" s="1214">
        <v>4087.087</v>
      </c>
      <c r="AC12" s="1214">
        <v>4009.7930000000001</v>
      </c>
      <c r="AD12" s="1214">
        <v>4348.6360000000004</v>
      </c>
      <c r="AE12" s="1214">
        <v>4494.9674452460004</v>
      </c>
      <c r="AF12" s="1214">
        <v>4988.7979474450003</v>
      </c>
      <c r="AG12" s="1215">
        <v>5230.3346900589995</v>
      </c>
      <c r="AH12" s="1215">
        <v>5425.5</v>
      </c>
      <c r="AI12" s="1215">
        <v>5462.6</v>
      </c>
      <c r="AJ12" s="1215">
        <v>5679.4</v>
      </c>
      <c r="AK12" s="1215">
        <v>5666.0649700880003</v>
      </c>
      <c r="AL12" s="1214">
        <v>5265.8524256440005</v>
      </c>
      <c r="AM12" s="1214">
        <v>5111.5129989269999</v>
      </c>
      <c r="AN12" s="1214">
        <v>4721.5</v>
      </c>
      <c r="AO12" s="1196"/>
      <c r="AP12" s="1196"/>
      <c r="AQ12" s="1196"/>
      <c r="AR12" s="1196"/>
      <c r="AS12" s="1196"/>
      <c r="AT12" s="1196"/>
      <c r="AU12" s="1196"/>
      <c r="AV12" s="1196"/>
      <c r="AW12" s="1196"/>
      <c r="AX12" s="1196"/>
      <c r="AY12" s="1196"/>
      <c r="AZ12" s="1196"/>
      <c r="BA12" s="1196"/>
      <c r="BB12" s="1196"/>
      <c r="BC12" s="1208"/>
      <c r="CN12" s="1482"/>
      <c r="CO12" s="1482"/>
    </row>
    <row r="13" spans="2:93" ht="19.5" customHeight="1">
      <c r="B13" s="74"/>
      <c r="C13" s="1514"/>
      <c r="D13" s="75"/>
      <c r="E13" s="76"/>
      <c r="H13" s="1216" t="s">
        <v>622</v>
      </c>
      <c r="I13" s="1217">
        <v>13314.956</v>
      </c>
      <c r="J13" s="1218">
        <v>13570.388999999999</v>
      </c>
      <c r="K13" s="1218">
        <v>14045.12</v>
      </c>
      <c r="L13" s="1218">
        <v>14395.879000000001</v>
      </c>
      <c r="M13" s="1218">
        <v>14921.013000000001</v>
      </c>
      <c r="N13" s="1218">
        <v>15489.111999999999</v>
      </c>
      <c r="O13" s="1218">
        <v>15917.578</v>
      </c>
      <c r="P13" s="1218">
        <v>15829.409</v>
      </c>
      <c r="Q13" s="1218">
        <v>16234.78</v>
      </c>
      <c r="R13" s="1218">
        <v>16772.294000000002</v>
      </c>
      <c r="S13" s="1218">
        <v>17123.018</v>
      </c>
      <c r="T13" s="1218">
        <v>17455.674999999999</v>
      </c>
      <c r="U13" s="1218">
        <v>17655.362000000001</v>
      </c>
      <c r="V13" s="1218">
        <v>18019.326000000001</v>
      </c>
      <c r="W13" s="1218">
        <v>18561.445</v>
      </c>
      <c r="X13" s="1218">
        <v>18976.378000000001</v>
      </c>
      <c r="Y13" s="1218">
        <v>19507.028999999999</v>
      </c>
      <c r="Z13" s="1219">
        <v>20193.752</v>
      </c>
      <c r="AA13" s="1219">
        <v>20813.297999999999</v>
      </c>
      <c r="AB13" s="1219">
        <v>21084.605</v>
      </c>
      <c r="AC13" s="1219">
        <v>21146.179</v>
      </c>
      <c r="AD13" s="1219">
        <v>21881.254000000001</v>
      </c>
      <c r="AE13" s="1219">
        <v>22441.8213846</v>
      </c>
      <c r="AF13" s="1219">
        <v>23166.334405336998</v>
      </c>
      <c r="AG13" s="1220">
        <v>23024.650786226</v>
      </c>
      <c r="AH13" s="1220">
        <v>23574.792548117999</v>
      </c>
      <c r="AI13" s="1220">
        <v>23706</v>
      </c>
      <c r="AJ13" s="1220">
        <v>24397.8</v>
      </c>
      <c r="AK13" s="1220">
        <v>23807.956697916001</v>
      </c>
      <c r="AL13" s="1219">
        <v>23193.097323167</v>
      </c>
      <c r="AM13" s="1219">
        <v>23165.592073710999</v>
      </c>
      <c r="AN13" s="1219">
        <v>22850.799999999999</v>
      </c>
      <c r="AO13" s="1220">
        <v>30280.2</v>
      </c>
      <c r="AP13" s="1220">
        <v>29855.8</v>
      </c>
      <c r="AQ13" s="1220">
        <v>29417.4</v>
      </c>
      <c r="AR13" s="1219">
        <v>31735.8</v>
      </c>
      <c r="AS13" s="1219">
        <v>31894.400000000001</v>
      </c>
      <c r="AT13" s="1219">
        <v>32467.9</v>
      </c>
      <c r="AU13" s="1219">
        <v>33366.300000000003</v>
      </c>
      <c r="AV13" s="1220">
        <v>33833.300000000003</v>
      </c>
      <c r="AW13" s="1220">
        <v>35147.199999999997</v>
      </c>
      <c r="AX13" s="1220">
        <v>35557.5</v>
      </c>
      <c r="AY13" s="1220">
        <v>35961.300000000003</v>
      </c>
      <c r="AZ13" s="1220">
        <v>35374.9</v>
      </c>
      <c r="BA13" s="1220">
        <v>34757</v>
      </c>
      <c r="BB13" s="1221">
        <v>34981.5</v>
      </c>
      <c r="BC13" s="1208"/>
      <c r="CN13" s="1482"/>
      <c r="CO13" s="1482"/>
    </row>
    <row r="14" spans="2:93" ht="19.5" customHeight="1">
      <c r="B14" s="74"/>
      <c r="C14" s="1875" t="s">
        <v>6</v>
      </c>
      <c r="D14" s="1875"/>
      <c r="E14" s="1876"/>
      <c r="F14" s="1512"/>
      <c r="H14" s="263" t="s">
        <v>723</v>
      </c>
      <c r="I14" s="1222">
        <v>8457.1020000000008</v>
      </c>
      <c r="J14" s="1223">
        <v>8658.2559999999994</v>
      </c>
      <c r="K14" s="1223">
        <v>8881.7019999999993</v>
      </c>
      <c r="L14" s="1223">
        <v>9191.4040000000005</v>
      </c>
      <c r="M14" s="1223">
        <v>9408.6479999999992</v>
      </c>
      <c r="N14" s="1223">
        <v>9633.8539999999994</v>
      </c>
      <c r="O14" s="1223">
        <v>9862.9879999999994</v>
      </c>
      <c r="P14" s="1223">
        <v>10281.174999999999</v>
      </c>
      <c r="Q14" s="1223">
        <v>10511.701999999999</v>
      </c>
      <c r="R14" s="1223">
        <v>10735.155000000001</v>
      </c>
      <c r="S14" s="1223">
        <v>10962.879000000001</v>
      </c>
      <c r="T14" s="1223">
        <v>11263.315000000001</v>
      </c>
      <c r="U14" s="1223">
        <v>11482.21</v>
      </c>
      <c r="V14" s="1223">
        <v>11710.681</v>
      </c>
      <c r="W14" s="1223">
        <v>11934.794</v>
      </c>
      <c r="X14" s="1223">
        <v>12227.147999999999</v>
      </c>
      <c r="Y14" s="1223">
        <v>12476.843000000001</v>
      </c>
      <c r="Z14" s="1224">
        <v>12776.257</v>
      </c>
      <c r="AA14" s="1224">
        <v>13023.841</v>
      </c>
      <c r="AB14" s="1224">
        <v>13327.478999999999</v>
      </c>
      <c r="AC14" s="1224">
        <v>13567.855</v>
      </c>
      <c r="AD14" s="1224">
        <v>13772.027</v>
      </c>
      <c r="AE14" s="1224">
        <v>13990.853984478999</v>
      </c>
      <c r="AF14" s="1224">
        <v>14248.235703394999</v>
      </c>
      <c r="AG14" s="62">
        <v>14455.024305238001</v>
      </c>
      <c r="AH14" s="62">
        <v>14687.790760075999</v>
      </c>
      <c r="AI14" s="62">
        <v>14948</v>
      </c>
      <c r="AJ14" s="62">
        <v>15129</v>
      </c>
      <c r="AK14" s="62">
        <v>15411.517602024</v>
      </c>
      <c r="AL14" s="1224">
        <v>15624.021816026998</v>
      </c>
      <c r="AM14" s="1224">
        <v>15909.194569329999</v>
      </c>
      <c r="AN14" s="1224">
        <v>15975.9</v>
      </c>
      <c r="AO14" s="1196"/>
      <c r="AP14" s="1196"/>
      <c r="AQ14" s="1196"/>
      <c r="AR14" s="1196"/>
      <c r="AS14" s="1196"/>
      <c r="AT14" s="1196"/>
      <c r="AU14" s="1196"/>
      <c r="AV14" s="1196"/>
      <c r="AW14" s="1196"/>
      <c r="AX14" s="1196"/>
      <c r="AY14" s="1196"/>
      <c r="AZ14" s="1196"/>
      <c r="BA14" s="1196"/>
      <c r="BB14" s="1196"/>
      <c r="BC14" s="1208"/>
      <c r="CN14" s="1482"/>
      <c r="CO14" s="1482"/>
    </row>
    <row r="15" spans="2:93" ht="19.5" customHeight="1">
      <c r="B15" s="74"/>
      <c r="C15" s="1514"/>
      <c r="D15" s="75"/>
      <c r="E15" s="76"/>
      <c r="H15" s="263" t="s">
        <v>724</v>
      </c>
      <c r="I15" s="1225">
        <v>2219.029</v>
      </c>
      <c r="J15" s="1009">
        <v>2326.239</v>
      </c>
      <c r="K15" s="1009">
        <v>2377.6370000000002</v>
      </c>
      <c r="L15" s="1009">
        <v>2459.2739999999999</v>
      </c>
      <c r="M15" s="1009">
        <v>2577.0529999999999</v>
      </c>
      <c r="N15" s="1009">
        <v>2684.2629999999999</v>
      </c>
      <c r="O15" s="1009">
        <v>2762.2530000000002</v>
      </c>
      <c r="P15" s="1009">
        <v>2818.3510000000001</v>
      </c>
      <c r="Q15" s="1009">
        <v>2974.75</v>
      </c>
      <c r="R15" s="1009">
        <v>3151.5030000000002</v>
      </c>
      <c r="S15" s="1009">
        <v>3236.335</v>
      </c>
      <c r="T15" s="1009">
        <v>3357.377</v>
      </c>
      <c r="U15" s="1009">
        <v>3446.78</v>
      </c>
      <c r="V15" s="1009">
        <v>3476.623</v>
      </c>
      <c r="W15" s="1009">
        <v>3566.8470000000002</v>
      </c>
      <c r="X15" s="1009">
        <v>3543.9</v>
      </c>
      <c r="Y15" s="1009">
        <v>3709.9380000000001</v>
      </c>
      <c r="Z15" s="1214">
        <v>3847.26</v>
      </c>
      <c r="AA15" s="1214">
        <v>3975.66</v>
      </c>
      <c r="AB15" s="1214">
        <v>4218.6980000000003</v>
      </c>
      <c r="AC15" s="1214">
        <v>4045.1210000000001</v>
      </c>
      <c r="AD15" s="1214">
        <v>4374.241</v>
      </c>
      <c r="AE15" s="1214">
        <v>4540.0399156670001</v>
      </c>
      <c r="AF15" s="1214">
        <v>5234.3679025310003</v>
      </c>
      <c r="AG15" s="1215">
        <v>5257.606770335</v>
      </c>
      <c r="AH15" s="1215">
        <v>5521.4</v>
      </c>
      <c r="AI15" s="1215">
        <v>5488.1</v>
      </c>
      <c r="AJ15" s="1215">
        <v>5953.7</v>
      </c>
      <c r="AK15" s="1215">
        <v>5707.6719076999998</v>
      </c>
      <c r="AL15" s="1214">
        <v>5338.8311610030005</v>
      </c>
      <c r="AM15" s="1214">
        <v>5197.1631894339998</v>
      </c>
      <c r="AN15" s="1214">
        <v>4688.3</v>
      </c>
      <c r="AO15" s="1196"/>
      <c r="AP15" s="1196"/>
      <c r="AQ15" s="1196"/>
      <c r="AR15" s="1196"/>
      <c r="AS15" s="1196"/>
      <c r="AT15" s="1196"/>
      <c r="AU15" s="1196"/>
      <c r="AV15" s="1196"/>
      <c r="AW15" s="1196"/>
      <c r="AX15" s="1196"/>
      <c r="AY15" s="1196"/>
      <c r="AZ15" s="1196"/>
      <c r="BA15" s="1196"/>
      <c r="BB15" s="1196"/>
      <c r="BC15" s="1208"/>
      <c r="CN15" s="1482"/>
      <c r="CO15" s="1482"/>
    </row>
    <row r="16" spans="2:93" ht="19.5" customHeight="1">
      <c r="B16" s="74"/>
      <c r="C16" s="1875" t="s">
        <v>7</v>
      </c>
      <c r="D16" s="1875"/>
      <c r="E16" s="1876"/>
      <c r="F16" s="1512"/>
      <c r="H16" s="1216" t="s">
        <v>213</v>
      </c>
      <c r="I16" s="1217">
        <v>11108.032999999999</v>
      </c>
      <c r="J16" s="1218">
        <v>11383.272000000001</v>
      </c>
      <c r="K16" s="1218">
        <v>11718.246999999999</v>
      </c>
      <c r="L16" s="1218">
        <v>12107.521000000001</v>
      </c>
      <c r="M16" s="1218">
        <v>12484.83</v>
      </c>
      <c r="N16" s="1218">
        <v>12861.261</v>
      </c>
      <c r="O16" s="1218">
        <v>13197.837</v>
      </c>
      <c r="P16" s="1218">
        <v>13517.867</v>
      </c>
      <c r="Q16" s="1218">
        <v>13906.434999999999</v>
      </c>
      <c r="R16" s="1218">
        <v>14337.312</v>
      </c>
      <c r="S16" s="1218">
        <v>14666.261</v>
      </c>
      <c r="T16" s="1218">
        <v>15064.179</v>
      </c>
      <c r="U16" s="1218">
        <v>15356.945</v>
      </c>
      <c r="V16" s="1218">
        <v>15639.227000000001</v>
      </c>
      <c r="W16" s="1218">
        <v>16010.12</v>
      </c>
      <c r="X16" s="1218">
        <v>16297.454</v>
      </c>
      <c r="Y16" s="1218">
        <v>16758.989000000001</v>
      </c>
      <c r="Z16" s="1219">
        <v>17234.917000000001</v>
      </c>
      <c r="AA16" s="1219">
        <v>17686.627</v>
      </c>
      <c r="AB16" s="1219">
        <v>18171.067999999999</v>
      </c>
      <c r="AC16" s="1219">
        <v>18331.866000000002</v>
      </c>
      <c r="AD16" s="1219">
        <v>18905.225999999999</v>
      </c>
      <c r="AE16" s="1219">
        <v>19297.083713716998</v>
      </c>
      <c r="AF16" s="1219">
        <v>20191.594932341999</v>
      </c>
      <c r="AG16" s="1220">
        <v>20332.433952514999</v>
      </c>
      <c r="AH16" s="1220">
        <v>20838.8</v>
      </c>
      <c r="AI16" s="1220">
        <v>21082.5</v>
      </c>
      <c r="AJ16" s="1220">
        <v>21739.8</v>
      </c>
      <c r="AK16" s="1220">
        <v>21626.931156507999</v>
      </c>
      <c r="AL16" s="1219">
        <v>21329.730388399999</v>
      </c>
      <c r="AM16" s="1219">
        <v>21516.584779566001</v>
      </c>
      <c r="AN16" s="1219">
        <v>20951.3</v>
      </c>
      <c r="AO16" s="1220">
        <v>25059.200000000001</v>
      </c>
      <c r="AP16" s="1220">
        <v>24527.7</v>
      </c>
      <c r="AQ16" s="1220">
        <v>23888.6</v>
      </c>
      <c r="AR16" s="1219">
        <v>26386.799999999999</v>
      </c>
      <c r="AS16" s="1219">
        <v>27049.8</v>
      </c>
      <c r="AT16" s="1219">
        <v>27882.100000000002</v>
      </c>
      <c r="AU16" s="1219">
        <v>28918</v>
      </c>
      <c r="AV16" s="1220">
        <v>29341.5</v>
      </c>
      <c r="AW16" s="1220">
        <v>31034.5</v>
      </c>
      <c r="AX16" s="1220">
        <v>31350.3</v>
      </c>
      <c r="AY16" s="1220">
        <v>31738.799999999999</v>
      </c>
      <c r="AZ16" s="1220">
        <v>31223.5</v>
      </c>
      <c r="BA16" s="1220">
        <v>30504.1</v>
      </c>
      <c r="BB16" s="1221">
        <v>30792.3</v>
      </c>
      <c r="BC16" s="1208"/>
      <c r="CN16" s="1482"/>
      <c r="CO16" s="1482"/>
    </row>
    <row r="17" spans="2:93" ht="19.5" customHeight="1">
      <c r="B17" s="74"/>
      <c r="C17" s="1514"/>
      <c r="D17" s="75"/>
      <c r="E17" s="76"/>
      <c r="H17" s="1226" t="s">
        <v>625</v>
      </c>
      <c r="I17" s="1227">
        <v>2206.9230000000002</v>
      </c>
      <c r="J17" s="1228">
        <v>2187.1179999999999</v>
      </c>
      <c r="K17" s="1228">
        <v>2326.8720000000003</v>
      </c>
      <c r="L17" s="1228">
        <v>2288.3589999999999</v>
      </c>
      <c r="M17" s="1228">
        <v>2436.183</v>
      </c>
      <c r="N17" s="1228">
        <v>2627.8519999999999</v>
      </c>
      <c r="O17" s="1228">
        <v>2719.741</v>
      </c>
      <c r="P17" s="1228">
        <v>2311.5430000000001</v>
      </c>
      <c r="Q17" s="1228">
        <v>2328.3449999999998</v>
      </c>
      <c r="R17" s="1228">
        <v>2434.9809999999998</v>
      </c>
      <c r="S17" s="1228">
        <v>2456.7569999999996</v>
      </c>
      <c r="T17" s="1228">
        <v>2391.4960000000001</v>
      </c>
      <c r="U17" s="1228">
        <v>2298.4159999999997</v>
      </c>
      <c r="V17" s="1228">
        <v>2380.0990000000002</v>
      </c>
      <c r="W17" s="1228">
        <v>2551.3240000000005</v>
      </c>
      <c r="X17" s="1228">
        <v>2678.9250000000002</v>
      </c>
      <c r="Y17" s="1228">
        <v>2748.0389999999993</v>
      </c>
      <c r="Z17" s="1229">
        <v>2958.835</v>
      </c>
      <c r="AA17" s="1229">
        <v>3126.672</v>
      </c>
      <c r="AB17" s="1229">
        <v>2913.5369999999998</v>
      </c>
      <c r="AC17" s="1229">
        <v>2814.3119999999999</v>
      </c>
      <c r="AD17" s="1229">
        <v>2976.027</v>
      </c>
      <c r="AE17" s="1229">
        <v>3144.7376708830002</v>
      </c>
      <c r="AF17" s="1229">
        <v>2974.7394729950001</v>
      </c>
      <c r="AG17" s="1230">
        <v>2692.2168337110002</v>
      </c>
      <c r="AH17" s="1230">
        <v>2736</v>
      </c>
      <c r="AI17" s="1230">
        <v>2623.5</v>
      </c>
      <c r="AJ17" s="1230">
        <v>2658</v>
      </c>
      <c r="AK17" s="1230">
        <v>2181.0255414079998</v>
      </c>
      <c r="AL17" s="1229">
        <v>1863.3669347669997</v>
      </c>
      <c r="AM17" s="1229">
        <v>1649.0072941449998</v>
      </c>
      <c r="AN17" s="1229">
        <v>1899.4</v>
      </c>
      <c r="AO17" s="1230">
        <v>5221</v>
      </c>
      <c r="AP17" s="1230">
        <v>5328.1</v>
      </c>
      <c r="AQ17" s="1230">
        <v>5528.8</v>
      </c>
      <c r="AR17" s="1229">
        <v>5349</v>
      </c>
      <c r="AS17" s="1229">
        <v>4844.6000000000004</v>
      </c>
      <c r="AT17" s="1229">
        <v>4585.8</v>
      </c>
      <c r="AU17" s="1229">
        <v>4448.3</v>
      </c>
      <c r="AV17" s="1230">
        <v>4491.8</v>
      </c>
      <c r="AW17" s="1230">
        <v>4112.7</v>
      </c>
      <c r="AX17" s="1230">
        <v>4207.2</v>
      </c>
      <c r="AY17" s="1754">
        <v>4222.5</v>
      </c>
      <c r="AZ17" s="1230">
        <v>4151.3999999999996</v>
      </c>
      <c r="BA17" s="1230">
        <v>4252.8999999999996</v>
      </c>
      <c r="BB17" s="1231">
        <v>4189.2</v>
      </c>
      <c r="BC17" s="1208"/>
      <c r="CN17" s="1482"/>
      <c r="CO17" s="1482"/>
    </row>
    <row r="18" spans="2:93" ht="19.5" customHeight="1">
      <c r="B18" s="74"/>
      <c r="C18" s="1875" t="s">
        <v>31</v>
      </c>
      <c r="D18" s="1875"/>
      <c r="E18" s="1876"/>
      <c r="F18" s="1512"/>
      <c r="H18" s="1226" t="s">
        <v>626</v>
      </c>
      <c r="I18" s="1227">
        <v>13314.956</v>
      </c>
      <c r="J18" s="1228">
        <v>13570.390000000001</v>
      </c>
      <c r="K18" s="1228">
        <v>14045.118999999999</v>
      </c>
      <c r="L18" s="1228">
        <v>14395.880000000001</v>
      </c>
      <c r="M18" s="1228">
        <v>14921.012999999999</v>
      </c>
      <c r="N18" s="1228">
        <v>15489.113000000001</v>
      </c>
      <c r="O18" s="1228">
        <v>15917.578</v>
      </c>
      <c r="P18" s="1228">
        <v>15829.41</v>
      </c>
      <c r="Q18" s="1228">
        <v>16234.779999999999</v>
      </c>
      <c r="R18" s="1228">
        <v>16772.292999999998</v>
      </c>
      <c r="S18" s="1228">
        <v>17123.018</v>
      </c>
      <c r="T18" s="1228">
        <v>17455.674999999999</v>
      </c>
      <c r="U18" s="1228">
        <v>17655.361000000001</v>
      </c>
      <c r="V18" s="1228">
        <v>18019.326000000001</v>
      </c>
      <c r="W18" s="1228">
        <v>18561.444000000003</v>
      </c>
      <c r="X18" s="1228">
        <v>18976.379000000001</v>
      </c>
      <c r="Y18" s="1228">
        <v>19507.028000000002</v>
      </c>
      <c r="Z18" s="1229">
        <v>20193.752</v>
      </c>
      <c r="AA18" s="1229">
        <v>20813.298999999999</v>
      </c>
      <c r="AB18" s="1229">
        <v>21084.605</v>
      </c>
      <c r="AC18" s="1229">
        <v>21146.178</v>
      </c>
      <c r="AD18" s="1229">
        <v>21881.252999999997</v>
      </c>
      <c r="AE18" s="1229">
        <v>22441.8213846</v>
      </c>
      <c r="AF18" s="1229">
        <v>23166.334405336998</v>
      </c>
      <c r="AG18" s="1230">
        <v>23024.650786226</v>
      </c>
      <c r="AH18" s="1230">
        <v>23574.799999999999</v>
      </c>
      <c r="AI18" s="1230">
        <v>23706</v>
      </c>
      <c r="AJ18" s="1230">
        <v>24397.8</v>
      </c>
      <c r="AK18" s="1230">
        <v>23807.956697915997</v>
      </c>
      <c r="AL18" s="1229">
        <v>23193.097323167</v>
      </c>
      <c r="AM18" s="1229">
        <v>23165.592073710999</v>
      </c>
      <c r="AN18" s="1229">
        <v>22850.799999999999</v>
      </c>
      <c r="AO18" s="1230">
        <v>30280.2</v>
      </c>
      <c r="AP18" s="1230">
        <v>29855.800000000003</v>
      </c>
      <c r="AQ18" s="1230">
        <v>29417.399999999998</v>
      </c>
      <c r="AR18" s="1229">
        <v>31735.8</v>
      </c>
      <c r="AS18" s="1229">
        <v>31894.400000000001</v>
      </c>
      <c r="AT18" s="1229">
        <v>32467.9</v>
      </c>
      <c r="AU18" s="1229">
        <v>33366.300000000003</v>
      </c>
      <c r="AV18" s="1230">
        <v>33833.300000000003</v>
      </c>
      <c r="AW18" s="1230">
        <v>35147.199999999997</v>
      </c>
      <c r="AX18" s="1230">
        <v>35557.5</v>
      </c>
      <c r="AY18" s="1754">
        <v>35961.300000000003</v>
      </c>
      <c r="AZ18" s="1230">
        <v>35374.9</v>
      </c>
      <c r="BA18" s="1230">
        <v>34757</v>
      </c>
      <c r="BB18" s="1231">
        <v>34981.5</v>
      </c>
      <c r="BC18" s="1208"/>
      <c r="CN18" s="1482"/>
      <c r="CO18" s="1482"/>
    </row>
    <row r="19" spans="2:93" ht="19.5" customHeight="1">
      <c r="B19" s="74"/>
      <c r="C19" s="1514"/>
      <c r="D19" s="75"/>
      <c r="E19" s="76"/>
      <c r="H19" s="1906" t="s">
        <v>803</v>
      </c>
      <c r="I19" s="1906"/>
      <c r="J19" s="1906"/>
      <c r="K19" s="1906"/>
      <c r="L19" s="1906"/>
      <c r="M19" s="1906"/>
      <c r="N19" s="1906"/>
      <c r="O19" s="1906"/>
      <c r="P19" s="1906"/>
      <c r="Q19" s="1906"/>
      <c r="R19" s="1906"/>
      <c r="S19" s="1906"/>
      <c r="T19" s="1906"/>
      <c r="U19" s="1906"/>
      <c r="V19" s="1906"/>
      <c r="W19" s="1906"/>
      <c r="X19" s="1906"/>
      <c r="Y19" s="1906"/>
      <c r="Z19" s="1906"/>
      <c r="AA19" s="1906"/>
      <c r="AB19" s="1906"/>
      <c r="AC19" s="1906"/>
      <c r="AD19" s="1906"/>
      <c r="AE19" s="1906"/>
      <c r="AF19" s="1906"/>
      <c r="AG19" s="1906"/>
      <c r="AH19" s="1906"/>
      <c r="AI19" s="1906"/>
      <c r="AJ19" s="1906"/>
      <c r="AK19" s="1906"/>
      <c r="AL19" s="1906"/>
      <c r="AM19" s="1906"/>
      <c r="AN19" s="1906"/>
      <c r="AO19" s="1906"/>
      <c r="AP19" s="1906"/>
      <c r="AQ19" s="1906"/>
      <c r="AR19" s="1906"/>
      <c r="AS19" s="1906"/>
      <c r="AT19" s="1906"/>
      <c r="AU19" s="1561"/>
      <c r="AV19" s="1561"/>
      <c r="AW19" s="1561"/>
      <c r="AX19" s="1561"/>
      <c r="AY19" s="1561"/>
      <c r="AZ19" s="1561"/>
      <c r="BA19" s="1561"/>
      <c r="BB19" s="1561"/>
      <c r="BC19" s="1208"/>
      <c r="CN19" s="1482"/>
      <c r="CO19" s="1482"/>
    </row>
    <row r="20" spans="2:93" ht="19.5" customHeight="1">
      <c r="B20" s="74"/>
      <c r="C20" s="1875" t="s">
        <v>17</v>
      </c>
      <c r="D20" s="1875"/>
      <c r="E20" s="1876"/>
      <c r="F20" s="1512"/>
      <c r="H20" s="1233"/>
      <c r="I20" s="1232"/>
      <c r="J20" s="770"/>
      <c r="K20" s="770"/>
      <c r="L20" s="770"/>
      <c r="M20" s="770"/>
      <c r="N20" s="770"/>
      <c r="O20" s="770"/>
      <c r="P20" s="770"/>
      <c r="Q20" s="770"/>
      <c r="R20" s="770"/>
      <c r="S20" s="770"/>
      <c r="T20" s="770"/>
      <c r="U20" s="770"/>
      <c r="V20" s="770"/>
      <c r="W20" s="770"/>
      <c r="X20" s="770"/>
      <c r="Y20" s="770"/>
      <c r="Z20" s="772"/>
      <c r="AA20" s="772"/>
      <c r="AB20" s="772"/>
      <c r="AC20" s="772"/>
      <c r="AD20" s="772"/>
      <c r="AE20" s="772"/>
      <c r="AF20" s="772"/>
      <c r="AG20" s="771"/>
      <c r="AH20" s="771"/>
      <c r="AI20" s="771"/>
      <c r="AJ20" s="771"/>
      <c r="AK20" s="771"/>
      <c r="AL20" s="772"/>
      <c r="AM20" s="772"/>
      <c r="AN20" s="772"/>
      <c r="AO20" s="772"/>
      <c r="AP20" s="772"/>
      <c r="AQ20" s="772"/>
      <c r="AR20" s="772"/>
      <c r="AS20" s="772"/>
      <c r="AT20" s="772"/>
      <c r="AU20" s="772"/>
      <c r="AV20" s="772"/>
      <c r="AW20" s="772"/>
      <c r="AX20" s="772"/>
      <c r="AY20" s="772"/>
      <c r="AZ20" s="772"/>
      <c r="BA20" s="772"/>
      <c r="BB20" s="772"/>
      <c r="BC20" s="1208"/>
    </row>
    <row r="21" spans="2:93" ht="19.5" customHeight="1">
      <c r="B21" s="74"/>
      <c r="E21" s="110"/>
      <c r="F21" s="1516"/>
      <c r="H21" s="754" t="s">
        <v>627</v>
      </c>
      <c r="I21" s="265"/>
      <c r="J21" s="265"/>
      <c r="K21" s="265"/>
      <c r="L21" s="265"/>
      <c r="M21" s="265"/>
      <c r="N21" s="265"/>
      <c r="O21" s="265"/>
      <c r="P21" s="265"/>
      <c r="Q21" s="265"/>
      <c r="R21" s="265"/>
      <c r="S21" s="266"/>
      <c r="T21" s="266"/>
      <c r="U21" s="266"/>
      <c r="V21" s="266"/>
      <c r="W21" s="266"/>
      <c r="X21" s="265"/>
      <c r="Y21" s="265"/>
      <c r="Z21" s="265"/>
      <c r="AA21" s="265"/>
      <c r="AB21" s="265"/>
      <c r="AC21" s="265"/>
      <c r="AD21" s="265"/>
      <c r="AE21" s="265"/>
      <c r="AF21" s="266"/>
      <c r="AG21" s="265"/>
      <c r="AH21" s="265"/>
      <c r="AI21" s="265"/>
      <c r="AJ21" s="265"/>
      <c r="AK21" s="265"/>
      <c r="AL21" s="266"/>
      <c r="AM21" s="265"/>
      <c r="AN21" s="265"/>
      <c r="AO21" s="265"/>
      <c r="AP21" s="265"/>
      <c r="AQ21" s="265"/>
      <c r="AR21" s="265"/>
      <c r="AS21" s="265"/>
      <c r="AT21" s="265"/>
      <c r="AU21" s="1556"/>
      <c r="AV21" s="1556"/>
      <c r="AW21" s="1556"/>
      <c r="AX21" s="1556"/>
      <c r="AY21" s="1556"/>
      <c r="AZ21" s="1556"/>
      <c r="BA21" s="1556"/>
      <c r="BB21" s="1556"/>
      <c r="BC21" s="1208"/>
    </row>
    <row r="22" spans="2:93" ht="19.5" customHeight="1" thickBot="1">
      <c r="B22" s="74"/>
      <c r="C22" s="1875" t="s">
        <v>8</v>
      </c>
      <c r="D22" s="1875"/>
      <c r="E22" s="1876"/>
      <c r="F22" s="1512"/>
      <c r="H22" s="1234" t="s">
        <v>39</v>
      </c>
      <c r="I22" s="268" t="s">
        <v>725</v>
      </c>
      <c r="J22" s="288" t="s">
        <v>726</v>
      </c>
      <c r="K22" s="288" t="s">
        <v>727</v>
      </c>
      <c r="L22" s="288" t="s">
        <v>728</v>
      </c>
      <c r="M22" s="288" t="s">
        <v>317</v>
      </c>
      <c r="N22" s="288" t="s">
        <v>318</v>
      </c>
      <c r="O22" s="288" t="s">
        <v>319</v>
      </c>
      <c r="P22" s="288" t="s">
        <v>128</v>
      </c>
      <c r="Q22" s="288" t="s">
        <v>129</v>
      </c>
      <c r="R22" s="288" t="s">
        <v>130</v>
      </c>
      <c r="S22" s="288" t="s">
        <v>131</v>
      </c>
      <c r="T22" s="288" t="s">
        <v>63</v>
      </c>
      <c r="U22" s="288" t="s">
        <v>132</v>
      </c>
      <c r="V22" s="288" t="s">
        <v>301</v>
      </c>
      <c r="W22" s="288" t="s">
        <v>629</v>
      </c>
      <c r="X22" s="288" t="s">
        <v>630</v>
      </c>
      <c r="Y22" s="288" t="s">
        <v>278</v>
      </c>
      <c r="Z22" s="288" t="s">
        <v>279</v>
      </c>
      <c r="AA22" s="288" t="s">
        <v>280</v>
      </c>
      <c r="AB22" s="288" t="s">
        <v>281</v>
      </c>
      <c r="AC22" s="288" t="s">
        <v>282</v>
      </c>
      <c r="AD22" s="78" t="s">
        <v>283</v>
      </c>
      <c r="AE22" s="78" t="s">
        <v>74</v>
      </c>
      <c r="AF22" s="81" t="s">
        <v>285</v>
      </c>
      <c r="AG22" s="81" t="s">
        <v>76</v>
      </c>
      <c r="AH22" s="81" t="s">
        <v>77</v>
      </c>
      <c r="AI22" s="81" t="s">
        <v>78</v>
      </c>
      <c r="AJ22" s="81" t="s">
        <v>79</v>
      </c>
      <c r="AK22" s="81" t="s">
        <v>80</v>
      </c>
      <c r="AL22" s="81" t="s">
        <v>81</v>
      </c>
      <c r="AM22" s="81" t="s">
        <v>194</v>
      </c>
      <c r="AN22" s="81" t="s">
        <v>195</v>
      </c>
      <c r="AO22" s="81" t="str">
        <f>AO9</f>
        <v>Mar. 23</v>
      </c>
      <c r="AP22" s="81" t="str">
        <f t="shared" ref="AP22:AX22" si="0">AP9</f>
        <v>Jun. 23</v>
      </c>
      <c r="AQ22" s="81" t="str">
        <f t="shared" si="0"/>
        <v>Sep. 23</v>
      </c>
      <c r="AR22" s="81" t="str">
        <f t="shared" si="0"/>
        <v>Dec. 23</v>
      </c>
      <c r="AS22" s="81" t="str">
        <f t="shared" si="0"/>
        <v>Mar. 24</v>
      </c>
      <c r="AT22" s="81" t="str">
        <f t="shared" si="0"/>
        <v>Jun. 24</v>
      </c>
      <c r="AU22" s="81" t="str">
        <f t="shared" si="0"/>
        <v>Sep. 24</v>
      </c>
      <c r="AV22" s="81" t="str">
        <f t="shared" si="0"/>
        <v>Dec. 24</v>
      </c>
      <c r="AW22" s="81" t="str">
        <f t="shared" si="0"/>
        <v>Mar. 25</v>
      </c>
      <c r="AX22" s="81" t="str">
        <f t="shared" si="0"/>
        <v>Jun. 25</v>
      </c>
      <c r="AY22" s="81" t="s">
        <v>858</v>
      </c>
      <c r="AZ22" s="81" t="str">
        <f t="shared" ref="AZ22:BB22" si="1">AZ9</f>
        <v>Dec. 25</v>
      </c>
      <c r="BA22" s="1778" t="str">
        <f t="shared" ref="BA22" si="2">BA9</f>
        <v>Mar. 26</v>
      </c>
      <c r="BB22" s="81" t="str">
        <f t="shared" si="1"/>
        <v>Jun. 26(E)</v>
      </c>
      <c r="BC22" s="1208"/>
    </row>
    <row r="23" spans="2:93" ht="19.5" customHeight="1">
      <c r="B23" s="71"/>
      <c r="C23" s="206"/>
      <c r="D23" s="1940" t="s">
        <v>9</v>
      </c>
      <c r="E23" s="1941"/>
      <c r="F23" s="1521"/>
      <c r="H23" s="1235" t="s">
        <v>729</v>
      </c>
      <c r="I23" s="971">
        <v>149.74799999999999</v>
      </c>
      <c r="J23" s="1066">
        <v>316.40499999999997</v>
      </c>
      <c r="K23" s="971">
        <v>481.67</v>
      </c>
      <c r="L23" s="971">
        <v>620.04200000000003</v>
      </c>
      <c r="M23" s="971">
        <v>165.04900000000001</v>
      </c>
      <c r="N23" s="1066">
        <v>337.21699999999998</v>
      </c>
      <c r="O23" s="193">
        <v>508.18099999999998</v>
      </c>
      <c r="P23" s="193">
        <v>678.53899999999999</v>
      </c>
      <c r="Q23" s="971">
        <v>167.09100000000001</v>
      </c>
      <c r="R23" s="971">
        <v>342.45</v>
      </c>
      <c r="S23" s="971">
        <v>507.096</v>
      </c>
      <c r="T23" s="971">
        <v>651.67499999999995</v>
      </c>
      <c r="U23" s="971">
        <v>140.02500000000001</v>
      </c>
      <c r="V23" s="971">
        <v>293.60899999999998</v>
      </c>
      <c r="W23" s="971">
        <v>438.03500000000003</v>
      </c>
      <c r="X23" s="971">
        <v>556.77700000000004</v>
      </c>
      <c r="Y23" s="971">
        <v>159.339</v>
      </c>
      <c r="Z23" s="971">
        <v>363.06</v>
      </c>
      <c r="AA23" s="971">
        <v>504.68099999999998</v>
      </c>
      <c r="AB23" s="971">
        <v>619.11300000000006</v>
      </c>
      <c r="AC23" s="971">
        <v>101.538</v>
      </c>
      <c r="AD23" s="971">
        <v>206.375</v>
      </c>
      <c r="AE23" s="971">
        <v>311.52301021400001</v>
      </c>
      <c r="AF23" s="971">
        <v>402.70540864899999</v>
      </c>
      <c r="AG23" s="1065">
        <v>111.84080227699999</v>
      </c>
      <c r="AH23" s="1065">
        <v>234.06092137900001</v>
      </c>
      <c r="AI23" s="1065">
        <v>361.9</v>
      </c>
      <c r="AJ23" s="1065">
        <v>480.8</v>
      </c>
      <c r="AK23" s="1065">
        <v>127</v>
      </c>
      <c r="AL23" s="971">
        <v>280.82397197500001</v>
      </c>
      <c r="AM23" s="971">
        <v>397.83782430100001</v>
      </c>
      <c r="AN23" s="971">
        <v>522</v>
      </c>
      <c r="AO23" s="1065">
        <v>81.2</v>
      </c>
      <c r="AP23" s="1065">
        <v>184.8</v>
      </c>
      <c r="AQ23" s="1413">
        <v>228.7</v>
      </c>
      <c r="AR23" s="1522">
        <v>246.7</v>
      </c>
      <c r="AS23" s="1522">
        <v>92.4</v>
      </c>
      <c r="AT23" s="971">
        <v>172.8</v>
      </c>
      <c r="AU23" s="971">
        <v>251.1</v>
      </c>
      <c r="AV23" s="1413">
        <v>323.60000000000002</v>
      </c>
      <c r="AW23" s="1413">
        <v>83.5</v>
      </c>
      <c r="AX23" s="1413">
        <v>160.1</v>
      </c>
      <c r="AY23" s="1413">
        <v>232.3</v>
      </c>
      <c r="AZ23" s="1413">
        <v>280.5</v>
      </c>
      <c r="BA23" s="1413">
        <v>72.2</v>
      </c>
      <c r="BB23" s="1236">
        <v>140</v>
      </c>
      <c r="BC23" s="1208"/>
    </row>
    <row r="24" spans="2:93" ht="19.5" customHeight="1">
      <c r="B24" s="74"/>
      <c r="D24" s="1940" t="s">
        <v>11</v>
      </c>
      <c r="E24" s="1941"/>
      <c r="F24" s="1521"/>
      <c r="H24" s="263" t="s">
        <v>730</v>
      </c>
      <c r="I24" s="84">
        <v>119.416</v>
      </c>
      <c r="J24" s="193">
        <v>236.03200000000001</v>
      </c>
      <c r="K24" s="84">
        <v>356.99599999999998</v>
      </c>
      <c r="L24" s="84">
        <v>466.488</v>
      </c>
      <c r="M24" s="84">
        <v>120.883</v>
      </c>
      <c r="N24" s="193">
        <v>239.267</v>
      </c>
      <c r="O24" s="193">
        <v>360.39600000000002</v>
      </c>
      <c r="P24" s="193">
        <v>479.66300000000001</v>
      </c>
      <c r="Q24" s="84">
        <v>128.453</v>
      </c>
      <c r="R24" s="84">
        <v>255.70699999999999</v>
      </c>
      <c r="S24" s="84">
        <v>383.96</v>
      </c>
      <c r="T24" s="84">
        <v>516.40800000000002</v>
      </c>
      <c r="U24" s="84">
        <v>139.828</v>
      </c>
      <c r="V24" s="84">
        <v>273.18799999999999</v>
      </c>
      <c r="W24" s="84">
        <v>432.048</v>
      </c>
      <c r="X24" s="84">
        <v>550.02800000000002</v>
      </c>
      <c r="Y24" s="84">
        <v>140.148</v>
      </c>
      <c r="Z24" s="84">
        <v>285.11700000000002</v>
      </c>
      <c r="AA24" s="84">
        <v>421.15</v>
      </c>
      <c r="AB24" s="84">
        <v>577.88099999999997</v>
      </c>
      <c r="AC24" s="84">
        <v>119.916</v>
      </c>
      <c r="AD24" s="84">
        <v>265.59100000000001</v>
      </c>
      <c r="AE24" s="84">
        <v>607.33082525199995</v>
      </c>
      <c r="AF24" s="84">
        <v>744.64115650300005</v>
      </c>
      <c r="AG24" s="83">
        <v>186.75998317200001</v>
      </c>
      <c r="AH24" s="83">
        <v>340.09850526599996</v>
      </c>
      <c r="AI24" s="83">
        <v>492.4</v>
      </c>
      <c r="AJ24" s="83">
        <v>598</v>
      </c>
      <c r="AK24" s="83">
        <v>214.21754639</v>
      </c>
      <c r="AL24" s="84">
        <v>352.05070464600004</v>
      </c>
      <c r="AM24" s="84">
        <v>544.10636106900006</v>
      </c>
      <c r="AN24" s="84">
        <v>600.9</v>
      </c>
      <c r="AO24" s="83">
        <v>88.5</v>
      </c>
      <c r="AP24" s="83">
        <v>118.6</v>
      </c>
      <c r="AQ24" s="1370">
        <v>127.5</v>
      </c>
      <c r="AR24" s="1211">
        <v>103.4</v>
      </c>
      <c r="AS24" s="1211">
        <v>48.4</v>
      </c>
      <c r="AT24" s="84">
        <v>98.8</v>
      </c>
      <c r="AU24" s="84">
        <v>127</v>
      </c>
      <c r="AV24" s="1370">
        <v>88.4</v>
      </c>
      <c r="AW24" s="1370">
        <v>42.4</v>
      </c>
      <c r="AX24" s="1370">
        <v>108.3</v>
      </c>
      <c r="AY24" s="1370">
        <v>143.1</v>
      </c>
      <c r="AZ24" s="1370">
        <v>150.9</v>
      </c>
      <c r="BA24" s="1370">
        <v>21.2</v>
      </c>
      <c r="BB24" s="623">
        <v>58.4</v>
      </c>
      <c r="BC24" s="1208"/>
    </row>
    <row r="25" spans="2:93" ht="19.5" customHeight="1">
      <c r="B25" s="74"/>
      <c r="D25" s="1884" t="s">
        <v>13</v>
      </c>
      <c r="E25" s="1884"/>
      <c r="F25" s="1884"/>
      <c r="H25" s="263" t="s">
        <v>731</v>
      </c>
      <c r="I25" s="84">
        <v>236.15799999999999</v>
      </c>
      <c r="J25" s="193">
        <v>437.661</v>
      </c>
      <c r="K25" s="84">
        <v>660.55100000000004</v>
      </c>
      <c r="L25" s="84">
        <v>970.61900000000003</v>
      </c>
      <c r="M25" s="84">
        <v>216.59899999999999</v>
      </c>
      <c r="N25" s="193">
        <v>441.62200000000001</v>
      </c>
      <c r="O25" s="193">
        <v>670.36699999999996</v>
      </c>
      <c r="P25" s="193">
        <v>1088.1400000000001</v>
      </c>
      <c r="Q25" s="84">
        <v>231.178</v>
      </c>
      <c r="R25" s="84">
        <v>452.74099999999999</v>
      </c>
      <c r="S25" s="84">
        <v>681.18899999999996</v>
      </c>
      <c r="T25" s="84">
        <v>981.048</v>
      </c>
      <c r="U25" s="84">
        <v>219.69200000000001</v>
      </c>
      <c r="V25" s="84">
        <v>446.61900000000003</v>
      </c>
      <c r="W25" s="84">
        <v>670.30100000000004</v>
      </c>
      <c r="X25" s="84">
        <v>962.005</v>
      </c>
      <c r="Y25" s="84">
        <v>248.952</v>
      </c>
      <c r="Z25" s="84">
        <v>546.88199999999995</v>
      </c>
      <c r="AA25" s="84">
        <v>791.21</v>
      </c>
      <c r="AB25" s="84">
        <v>1089.6400000000001</v>
      </c>
      <c r="AC25" s="84">
        <v>235.12799999999999</v>
      </c>
      <c r="AD25" s="84">
        <v>436.46199999999999</v>
      </c>
      <c r="AE25" s="84">
        <v>652.468008134</v>
      </c>
      <c r="AF25" s="84">
        <v>906.91171112200004</v>
      </c>
      <c r="AG25" s="83">
        <v>203.306511116</v>
      </c>
      <c r="AH25" s="83">
        <v>433.53932230199996</v>
      </c>
      <c r="AI25" s="83">
        <v>691.6</v>
      </c>
      <c r="AJ25" s="83">
        <v>867.1</v>
      </c>
      <c r="AK25" s="83">
        <v>275.66025163799998</v>
      </c>
      <c r="AL25" s="84">
        <v>488.88381283599995</v>
      </c>
      <c r="AM25" s="84">
        <v>769.84341335699992</v>
      </c>
      <c r="AN25" s="84">
        <v>833.6</v>
      </c>
      <c r="AO25" s="1196"/>
      <c r="AP25" s="1196"/>
      <c r="AQ25" s="1196"/>
      <c r="AR25" s="1196"/>
      <c r="AS25" s="1196"/>
      <c r="AT25" s="1196"/>
      <c r="AU25" s="1196"/>
      <c r="AV25" s="1196"/>
      <c r="AW25" s="1196"/>
      <c r="AX25" s="1196"/>
      <c r="AY25" s="1196"/>
      <c r="AZ25" s="1196"/>
      <c r="BA25" s="1196"/>
      <c r="BB25" s="1196"/>
      <c r="BC25" s="1208"/>
    </row>
    <row r="26" spans="2:93" ht="19.5" customHeight="1">
      <c r="B26" s="71"/>
      <c r="D26" s="1937" t="s">
        <v>15</v>
      </c>
      <c r="E26" s="1938"/>
      <c r="F26" s="1521"/>
      <c r="H26" s="263" t="s">
        <v>732</v>
      </c>
      <c r="I26" s="84">
        <v>33.006</v>
      </c>
      <c r="J26" s="193">
        <v>114.77600000000001</v>
      </c>
      <c r="K26" s="84">
        <v>178.1149999999999</v>
      </c>
      <c r="L26" s="84">
        <v>115.91099999999994</v>
      </c>
      <c r="M26" s="84">
        <v>69.333000000000027</v>
      </c>
      <c r="N26" s="193">
        <v>134.86199999999991</v>
      </c>
      <c r="O26" s="193">
        <v>198.21000000000004</v>
      </c>
      <c r="P26" s="193">
        <v>70.061999999999898</v>
      </c>
      <c r="Q26" s="84">
        <v>64.365999999999985</v>
      </c>
      <c r="R26" s="84">
        <v>145.41599999999994</v>
      </c>
      <c r="S26" s="84">
        <v>209.86700000000008</v>
      </c>
      <c r="T26" s="84">
        <v>187.03500000000008</v>
      </c>
      <c r="U26" s="84">
        <v>60.161000000000001</v>
      </c>
      <c r="V26" s="84">
        <v>120.178</v>
      </c>
      <c r="W26" s="84">
        <v>199.78200000000004</v>
      </c>
      <c r="X26" s="84">
        <v>144.80000000000007</v>
      </c>
      <c r="Y26" s="84">
        <v>50.534999999999968</v>
      </c>
      <c r="Z26" s="84">
        <v>101.29500000000007</v>
      </c>
      <c r="AA26" s="84">
        <v>134.62099999999987</v>
      </c>
      <c r="AB26" s="84">
        <v>107.35400000000004</v>
      </c>
      <c r="AC26" s="84">
        <v>-13.673999999999978</v>
      </c>
      <c r="AD26" s="84">
        <v>35.504000000000019</v>
      </c>
      <c r="AE26" s="84">
        <v>266.38582733199996</v>
      </c>
      <c r="AF26" s="84">
        <v>240.43485403</v>
      </c>
      <c r="AG26" s="83">
        <v>95.294274333000004</v>
      </c>
      <c r="AH26" s="83">
        <v>140.62010434299998</v>
      </c>
      <c r="AI26" s="83">
        <v>162.69999999999999</v>
      </c>
      <c r="AJ26" s="83">
        <v>211.6</v>
      </c>
      <c r="AK26" s="83">
        <v>65.223492156999995</v>
      </c>
      <c r="AL26" s="84">
        <v>138.03478751599999</v>
      </c>
      <c r="AM26" s="84">
        <v>160.43613450900003</v>
      </c>
      <c r="AN26" s="84">
        <v>232.5</v>
      </c>
      <c r="AO26" s="83">
        <v>141</v>
      </c>
      <c r="AP26" s="83">
        <v>248.8</v>
      </c>
      <c r="AQ26" s="1370">
        <v>335.4</v>
      </c>
      <c r="AR26" s="83">
        <v>317.7</v>
      </c>
      <c r="AS26" s="83">
        <v>132.1</v>
      </c>
      <c r="AT26" s="84">
        <v>255.4</v>
      </c>
      <c r="AU26" s="84">
        <v>352.2</v>
      </c>
      <c r="AV26" s="1370">
        <v>371.1</v>
      </c>
      <c r="AW26" s="1370">
        <v>116.5</v>
      </c>
      <c r="AX26" s="1370">
        <v>250.3</v>
      </c>
      <c r="AY26" s="1370">
        <v>348.2</v>
      </c>
      <c r="AZ26" s="1370">
        <v>389.3</v>
      </c>
      <c r="BA26" s="1370">
        <v>84.8</v>
      </c>
      <c r="BB26" s="623">
        <v>181.4</v>
      </c>
      <c r="BC26" s="1208"/>
      <c r="CN26" s="1482"/>
      <c r="CO26" s="1482"/>
    </row>
    <row r="27" spans="2:93" ht="19.5" customHeight="1">
      <c r="B27" s="71"/>
      <c r="D27" s="1937" t="s">
        <v>18</v>
      </c>
      <c r="E27" s="1938"/>
      <c r="F27" s="1521"/>
      <c r="H27" s="263" t="s">
        <v>733</v>
      </c>
      <c r="I27" s="84">
        <v>11.18</v>
      </c>
      <c r="J27" s="193">
        <v>23.763999999999999</v>
      </c>
      <c r="K27" s="84">
        <v>35.814999999999998</v>
      </c>
      <c r="L27" s="84">
        <v>48.432000000000002</v>
      </c>
      <c r="M27" s="84">
        <v>12.824999999999999</v>
      </c>
      <c r="N27" s="193">
        <v>28.745000000000001</v>
      </c>
      <c r="O27" s="193">
        <v>42.548000000000002</v>
      </c>
      <c r="P27" s="193">
        <v>55.566000000000003</v>
      </c>
      <c r="Q27" s="84">
        <v>12.416</v>
      </c>
      <c r="R27" s="84">
        <v>27.65</v>
      </c>
      <c r="S27" s="84">
        <v>44.113</v>
      </c>
      <c r="T27" s="84">
        <v>60.289000000000001</v>
      </c>
      <c r="U27" s="84">
        <v>17.234999999999999</v>
      </c>
      <c r="V27" s="84">
        <v>35.649000000000001</v>
      </c>
      <c r="W27" s="84">
        <v>54.634999999999998</v>
      </c>
      <c r="X27" s="84">
        <v>72.100999999999999</v>
      </c>
      <c r="Y27" s="84">
        <v>18.311</v>
      </c>
      <c r="Z27" s="84">
        <v>38.204999999999998</v>
      </c>
      <c r="AA27" s="84">
        <v>57.158000000000001</v>
      </c>
      <c r="AB27" s="84">
        <v>79.838999999999999</v>
      </c>
      <c r="AC27" s="84">
        <v>18.911000000000001</v>
      </c>
      <c r="AD27" s="84">
        <v>43.624000000000002</v>
      </c>
      <c r="AE27" s="84">
        <v>66.125508150000002</v>
      </c>
      <c r="AF27" s="84">
        <v>86.806088489000004</v>
      </c>
      <c r="AG27" s="83">
        <v>24.609083304000002</v>
      </c>
      <c r="AH27" s="83">
        <v>49.864335281000002</v>
      </c>
      <c r="AI27" s="83">
        <v>75.3</v>
      </c>
      <c r="AJ27" s="83">
        <v>95.9</v>
      </c>
      <c r="AK27" s="83">
        <v>22.915035417000002</v>
      </c>
      <c r="AL27" s="84">
        <v>41.237563494</v>
      </c>
      <c r="AM27" s="84">
        <v>66.07510293499999</v>
      </c>
      <c r="AN27" s="84">
        <v>72.3</v>
      </c>
      <c r="AO27" s="83">
        <v>-4.7</v>
      </c>
      <c r="AP27" s="83">
        <v>-0.9</v>
      </c>
      <c r="AQ27" s="1370">
        <v>-0.6</v>
      </c>
      <c r="AR27" s="83">
        <v>-5.5</v>
      </c>
      <c r="AS27" s="1370">
        <v>0.4</v>
      </c>
      <c r="AT27" s="84">
        <v>-0.4</v>
      </c>
      <c r="AU27" s="84">
        <v>-0.3</v>
      </c>
      <c r="AV27" s="1370">
        <v>-3.5</v>
      </c>
      <c r="AW27" s="1370">
        <v>0.5</v>
      </c>
      <c r="AX27" s="1370">
        <v>-0.4</v>
      </c>
      <c r="AY27" s="1370">
        <v>-0.5</v>
      </c>
      <c r="AZ27" s="1370">
        <v>4.5999999999999996</v>
      </c>
      <c r="BA27" s="1370">
        <v>0.4</v>
      </c>
      <c r="BB27" s="623">
        <v>1.9</v>
      </c>
      <c r="BC27" s="1208"/>
      <c r="CN27" s="1482"/>
      <c r="CO27" s="1482"/>
    </row>
    <row r="28" spans="2:93" ht="19.5" customHeight="1">
      <c r="B28" s="71"/>
      <c r="C28" s="1512"/>
      <c r="D28" s="1937" t="s">
        <v>20</v>
      </c>
      <c r="E28" s="1938"/>
      <c r="F28" s="1237"/>
      <c r="H28" s="263" t="s">
        <v>147</v>
      </c>
      <c r="I28" s="129">
        <v>10.172000000000001</v>
      </c>
      <c r="J28" s="193">
        <v>31.594000000000001</v>
      </c>
      <c r="K28" s="129">
        <v>50.204000000000001</v>
      </c>
      <c r="L28" s="129">
        <v>38.47</v>
      </c>
      <c r="M28" s="129">
        <v>18.199000000000002</v>
      </c>
      <c r="N28" s="193">
        <v>37.890999999999998</v>
      </c>
      <c r="O28" s="193">
        <v>56.56</v>
      </c>
      <c r="P28" s="193">
        <v>29.157</v>
      </c>
      <c r="Q28" s="129">
        <v>17.367999999999999</v>
      </c>
      <c r="R28" s="129">
        <v>41.792000000000002</v>
      </c>
      <c r="S28" s="129">
        <v>60.082000000000001</v>
      </c>
      <c r="T28" s="129">
        <v>71.346000000000004</v>
      </c>
      <c r="U28" s="129">
        <v>19.140999999999998</v>
      </c>
      <c r="V28" s="129">
        <v>35.106000000000002</v>
      </c>
      <c r="W28" s="129">
        <v>58.973999999999997</v>
      </c>
      <c r="X28" s="129">
        <v>52.497999999999998</v>
      </c>
      <c r="Y28" s="129">
        <v>15.974</v>
      </c>
      <c r="Z28" s="129">
        <v>34.488999999999997</v>
      </c>
      <c r="AA28" s="129">
        <v>45.295999999999999</v>
      </c>
      <c r="AB28" s="129">
        <v>46.436</v>
      </c>
      <c r="AC28" s="129">
        <v>0.21099999999999999</v>
      </c>
      <c r="AD28" s="129">
        <v>18.766999999999999</v>
      </c>
      <c r="AE28" s="129">
        <v>-90.187692975000004</v>
      </c>
      <c r="AF28" s="129">
        <v>99.434454415999994</v>
      </c>
      <c r="AG28" s="128">
        <v>29.121138072000001</v>
      </c>
      <c r="AH28" s="128">
        <v>47.7</v>
      </c>
      <c r="AI28" s="128">
        <v>59.8</v>
      </c>
      <c r="AJ28" s="128">
        <v>82.4</v>
      </c>
      <c r="AK28" s="128">
        <v>17.180701687999999</v>
      </c>
      <c r="AL28" s="129">
        <v>36.338007029999993</v>
      </c>
      <c r="AM28" s="129">
        <v>51.293664305999997</v>
      </c>
      <c r="AN28" s="129">
        <v>58.1</v>
      </c>
      <c r="AO28" s="128">
        <v>35.9</v>
      </c>
      <c r="AP28" s="128">
        <v>57</v>
      </c>
      <c r="AQ28" s="1373">
        <v>87.2</v>
      </c>
      <c r="AR28" s="128">
        <v>78.099999999999994</v>
      </c>
      <c r="AS28" s="1373">
        <v>38.200000000000003</v>
      </c>
      <c r="AT28" s="129">
        <v>70.2</v>
      </c>
      <c r="AU28" s="129">
        <v>91</v>
      </c>
      <c r="AV28" s="1373">
        <v>98.3</v>
      </c>
      <c r="AW28" s="1373">
        <v>30.1</v>
      </c>
      <c r="AX28" s="1373">
        <v>60.7</v>
      </c>
      <c r="AY28" s="1373">
        <v>92.9</v>
      </c>
      <c r="AZ28" s="1373">
        <v>149.9</v>
      </c>
      <c r="BA28" s="1785">
        <v>5.4</v>
      </c>
      <c r="BB28" s="624">
        <v>32.700000000000003</v>
      </c>
      <c r="BC28" s="1208"/>
      <c r="CN28" s="1482"/>
      <c r="CO28" s="1482"/>
    </row>
    <row r="29" spans="2:93" ht="19.5" customHeight="1">
      <c r="B29" s="71"/>
      <c r="C29" s="227"/>
      <c r="D29" s="227"/>
      <c r="E29" s="228"/>
      <c r="F29" s="75"/>
      <c r="H29" s="1226" t="s">
        <v>639</v>
      </c>
      <c r="I29" s="254">
        <v>34.013999999999996</v>
      </c>
      <c r="J29" s="258">
        <v>106.94600000000003</v>
      </c>
      <c r="K29" s="254">
        <v>163.72599999999989</v>
      </c>
      <c r="L29" s="254">
        <v>125.87299999999996</v>
      </c>
      <c r="M29" s="254">
        <v>63.959000000000032</v>
      </c>
      <c r="N29" s="258">
        <v>125.71599999999992</v>
      </c>
      <c r="O29" s="258">
        <v>184.19800000000004</v>
      </c>
      <c r="P29" s="258">
        <v>96.470999999999904</v>
      </c>
      <c r="Q29" s="254">
        <v>59.413999999999987</v>
      </c>
      <c r="R29" s="254">
        <v>131.27399999999994</v>
      </c>
      <c r="S29" s="254">
        <v>193.89800000000008</v>
      </c>
      <c r="T29" s="254">
        <v>175.97800000000007</v>
      </c>
      <c r="U29" s="254">
        <v>58.255000000000003</v>
      </c>
      <c r="V29" s="254">
        <v>120.721</v>
      </c>
      <c r="W29" s="254">
        <v>195.44300000000004</v>
      </c>
      <c r="X29" s="254">
        <v>164.40300000000008</v>
      </c>
      <c r="Y29" s="254">
        <v>52.871999999999971</v>
      </c>
      <c r="Z29" s="258">
        <v>105.01100000000005</v>
      </c>
      <c r="AA29" s="258">
        <v>146.48299999999989</v>
      </c>
      <c r="AB29" s="258">
        <v>140.75700000000003</v>
      </c>
      <c r="AC29" s="258">
        <v>5.0260000000000229</v>
      </c>
      <c r="AD29" s="258">
        <v>60.361000000000018</v>
      </c>
      <c r="AE29" s="258">
        <v>242.32364250699999</v>
      </c>
      <c r="AF29" s="258">
        <v>227.80648810299999</v>
      </c>
      <c r="AG29" s="257">
        <v>90.782219565000005</v>
      </c>
      <c r="AH29" s="257">
        <v>142.80000000000001</v>
      </c>
      <c r="AI29" s="257">
        <v>178.2</v>
      </c>
      <c r="AJ29" s="257">
        <v>225</v>
      </c>
      <c r="AK29" s="257">
        <v>70.957825885999995</v>
      </c>
      <c r="AL29" s="258">
        <v>142.93434397999999</v>
      </c>
      <c r="AM29" s="258">
        <v>175.21757313799998</v>
      </c>
      <c r="AN29" s="258">
        <v>246.7</v>
      </c>
      <c r="AO29" s="257">
        <v>100.4</v>
      </c>
      <c r="AP29" s="257">
        <v>190.9</v>
      </c>
      <c r="AQ29" s="1326">
        <v>247.6</v>
      </c>
      <c r="AR29" s="257">
        <v>234.1</v>
      </c>
      <c r="AS29" s="257">
        <v>94.3</v>
      </c>
      <c r="AT29" s="258">
        <v>184.8</v>
      </c>
      <c r="AU29" s="258">
        <v>260.8</v>
      </c>
      <c r="AV29" s="1326">
        <v>269.39999999999998</v>
      </c>
      <c r="AW29" s="1326">
        <v>87</v>
      </c>
      <c r="AX29" s="1326">
        <v>189.1</v>
      </c>
      <c r="AY29" s="1738">
        <v>254.8</v>
      </c>
      <c r="AZ29" s="1326">
        <v>244</v>
      </c>
      <c r="BA29" s="1326">
        <v>79.8</v>
      </c>
      <c r="BB29" s="260">
        <v>150.6</v>
      </c>
      <c r="BC29" s="1208"/>
      <c r="CN29" s="1482"/>
      <c r="CO29" s="1482"/>
    </row>
    <row r="30" spans="2:93" ht="19.5" customHeight="1">
      <c r="B30" s="245"/>
      <c r="C30" s="1875" t="s">
        <v>25</v>
      </c>
      <c r="D30" s="1875"/>
      <c r="E30" s="1890"/>
      <c r="F30" s="1512"/>
      <c r="H30" s="1906" t="s">
        <v>803</v>
      </c>
      <c r="I30" s="1906"/>
      <c r="J30" s="1906"/>
      <c r="K30" s="1906"/>
      <c r="L30" s="1906"/>
      <c r="M30" s="1906"/>
      <c r="N30" s="1906"/>
      <c r="O30" s="1906"/>
      <c r="P30" s="1906"/>
      <c r="Q30" s="1906"/>
      <c r="R30" s="1906"/>
      <c r="S30" s="1906"/>
      <c r="T30" s="1906"/>
      <c r="U30" s="1906"/>
      <c r="V30" s="1906"/>
      <c r="W30" s="1906"/>
      <c r="X30" s="1906"/>
      <c r="Y30" s="1906"/>
      <c r="Z30" s="1906"/>
      <c r="AA30" s="1906"/>
      <c r="AB30" s="1906"/>
      <c r="AC30" s="1906"/>
      <c r="AD30" s="1906"/>
      <c r="AE30" s="1906"/>
      <c r="AF30" s="1906"/>
      <c r="AG30" s="1906"/>
      <c r="AH30" s="1906"/>
      <c r="AI30" s="1906"/>
      <c r="AJ30" s="1906"/>
      <c r="AK30" s="1906"/>
      <c r="AL30" s="1906"/>
      <c r="AM30" s="1906"/>
      <c r="AN30" s="1906"/>
      <c r="AO30" s="1906"/>
      <c r="AP30" s="1906"/>
      <c r="AQ30" s="1906"/>
      <c r="AR30" s="1906"/>
      <c r="AS30" s="1906"/>
      <c r="AT30" s="1906"/>
      <c r="AU30" s="1561"/>
      <c r="AV30" s="1561"/>
      <c r="AW30" s="1561"/>
      <c r="AX30" s="1561"/>
      <c r="AY30" s="1561"/>
      <c r="AZ30" s="1561"/>
      <c r="BA30" s="1561"/>
      <c r="BB30" s="1561"/>
      <c r="BC30" s="1208"/>
      <c r="CN30" s="1482"/>
      <c r="CO30" s="1482"/>
    </row>
    <row r="31" spans="2:93" ht="19.5" customHeight="1">
      <c r="B31" s="245"/>
      <c r="C31" s="235"/>
      <c r="D31" s="235"/>
      <c r="E31" s="283"/>
      <c r="H31" s="1233"/>
      <c r="I31" s="315"/>
      <c r="J31" s="819"/>
      <c r="K31" s="315"/>
      <c r="L31" s="315"/>
      <c r="M31" s="315"/>
      <c r="N31" s="819"/>
      <c r="O31" s="819"/>
      <c r="P31" s="819"/>
      <c r="Q31" s="315"/>
      <c r="R31" s="315"/>
      <c r="S31" s="315"/>
      <c r="T31" s="315"/>
      <c r="U31" s="315"/>
      <c r="V31" s="315"/>
      <c r="W31" s="315"/>
      <c r="X31" s="315"/>
      <c r="Y31" s="315"/>
      <c r="Z31" s="819"/>
      <c r="AA31" s="819"/>
      <c r="AB31" s="819"/>
      <c r="AC31" s="819"/>
      <c r="AD31" s="819"/>
      <c r="AE31" s="819"/>
      <c r="AF31" s="819"/>
      <c r="AG31" s="820"/>
      <c r="AH31" s="820"/>
      <c r="AI31" s="820"/>
      <c r="AJ31" s="820"/>
      <c r="AK31" s="820"/>
      <c r="AL31" s="819"/>
      <c r="AM31" s="819"/>
      <c r="AN31" s="819"/>
      <c r="AO31" s="819"/>
      <c r="AP31" s="819"/>
      <c r="AQ31" s="819"/>
      <c r="AR31" s="819"/>
      <c r="AS31" s="819"/>
      <c r="AT31" s="819"/>
      <c r="AU31" s="819"/>
      <c r="AV31" s="819"/>
      <c r="AW31" s="819"/>
      <c r="AX31" s="819"/>
      <c r="AY31" s="819"/>
      <c r="AZ31" s="819"/>
      <c r="BA31" s="819"/>
      <c r="BB31" s="819"/>
      <c r="BC31" s="1208"/>
      <c r="CN31" s="1482"/>
      <c r="CO31" s="1482"/>
    </row>
    <row r="32" spans="2:93" ht="19.5" customHeight="1">
      <c r="B32" s="245"/>
      <c r="C32" s="1875" t="s">
        <v>32</v>
      </c>
      <c r="D32" s="1875"/>
      <c r="E32" s="1890"/>
      <c r="F32" s="1512"/>
      <c r="H32" s="264" t="s">
        <v>26</v>
      </c>
      <c r="I32" s="801"/>
      <c r="J32" s="265"/>
      <c r="K32" s="265"/>
      <c r="L32" s="265"/>
      <c r="M32" s="265"/>
      <c r="N32" s="265"/>
      <c r="O32" s="265"/>
      <c r="P32" s="265"/>
      <c r="Q32" s="265"/>
      <c r="R32" s="265"/>
      <c r="S32" s="266"/>
      <c r="T32" s="266"/>
      <c r="U32" s="266"/>
      <c r="V32" s="266"/>
      <c r="W32" s="266"/>
      <c r="X32" s="265"/>
      <c r="Y32" s="265"/>
      <c r="Z32" s="265"/>
      <c r="AA32" s="265"/>
      <c r="AB32" s="265"/>
      <c r="AC32" s="265"/>
      <c r="AD32" s="265"/>
      <c r="AE32" s="265"/>
      <c r="AF32" s="266"/>
      <c r="AG32" s="265"/>
      <c r="AH32" s="265"/>
      <c r="AI32" s="265"/>
      <c r="AJ32" s="265"/>
      <c r="AK32" s="265"/>
      <c r="AL32" s="266"/>
      <c r="AM32" s="265"/>
      <c r="AN32" s="265"/>
      <c r="AO32" s="265"/>
      <c r="AP32" s="265"/>
      <c r="AQ32" s="265"/>
      <c r="AR32" s="265"/>
      <c r="AS32" s="265"/>
      <c r="AT32" s="265"/>
      <c r="AU32" s="1556"/>
      <c r="AV32" s="1556"/>
      <c r="AW32" s="1556"/>
      <c r="AX32" s="1556"/>
      <c r="AY32" s="1556"/>
      <c r="AZ32" s="1556"/>
      <c r="BA32" s="1556"/>
      <c r="BB32" s="1556"/>
      <c r="BC32" s="1208"/>
      <c r="CN32" s="1482"/>
      <c r="CO32" s="1482"/>
    </row>
    <row r="33" spans="2:93" ht="19.5" customHeight="1" thickBot="1">
      <c r="B33" s="296"/>
      <c r="C33" s="297"/>
      <c r="D33" s="297"/>
      <c r="E33" s="298"/>
      <c r="H33" s="77" t="s">
        <v>39</v>
      </c>
      <c r="I33" s="186" t="s">
        <v>715</v>
      </c>
      <c r="J33" s="288" t="s">
        <v>716</v>
      </c>
      <c r="K33" s="288" t="s">
        <v>717</v>
      </c>
      <c r="L33" s="288" t="s">
        <v>718</v>
      </c>
      <c r="M33" s="288" t="s">
        <v>640</v>
      </c>
      <c r="N33" s="288" t="s">
        <v>641</v>
      </c>
      <c r="O33" s="288" t="s">
        <v>619</v>
      </c>
      <c r="P33" s="288" t="s">
        <v>338</v>
      </c>
      <c r="Q33" s="288" t="s">
        <v>339</v>
      </c>
      <c r="R33" s="288" t="s">
        <v>642</v>
      </c>
      <c r="S33" s="288" t="s">
        <v>340</v>
      </c>
      <c r="T33" s="288" t="s">
        <v>175</v>
      </c>
      <c r="U33" s="288" t="s">
        <v>396</v>
      </c>
      <c r="V33" s="288" t="s">
        <v>407</v>
      </c>
      <c r="W33" s="288" t="s">
        <v>602</v>
      </c>
      <c r="X33" s="288" t="s">
        <v>603</v>
      </c>
      <c r="Y33" s="288" t="s">
        <v>408</v>
      </c>
      <c r="Z33" s="288" t="s">
        <v>497</v>
      </c>
      <c r="AA33" s="288" t="s">
        <v>409</v>
      </c>
      <c r="AB33" s="78" t="s">
        <v>410</v>
      </c>
      <c r="AC33" s="78" t="s">
        <v>719</v>
      </c>
      <c r="AD33" s="78" t="s">
        <v>720</v>
      </c>
      <c r="AE33" s="78" t="s">
        <v>343</v>
      </c>
      <c r="AF33" s="81" t="s">
        <v>344</v>
      </c>
      <c r="AG33" s="78" t="s">
        <v>345</v>
      </c>
      <c r="AH33" s="78" t="s">
        <v>411</v>
      </c>
      <c r="AI33" s="78" t="s">
        <v>347</v>
      </c>
      <c r="AJ33" s="78" t="s">
        <v>348</v>
      </c>
      <c r="AK33" s="81" t="s">
        <v>192</v>
      </c>
      <c r="AL33" s="81" t="s">
        <v>193</v>
      </c>
      <c r="AM33" s="81" t="s">
        <v>194</v>
      </c>
      <c r="AN33" s="81" t="s">
        <v>195</v>
      </c>
      <c r="AO33" s="81" t="str">
        <f>AO9</f>
        <v>Mar. 23</v>
      </c>
      <c r="AP33" s="81" t="str">
        <f t="shared" ref="AP33:AX33" si="3">AP9</f>
        <v>Jun. 23</v>
      </c>
      <c r="AQ33" s="81" t="str">
        <f t="shared" si="3"/>
        <v>Sep. 23</v>
      </c>
      <c r="AR33" s="81" t="str">
        <f t="shared" si="3"/>
        <v>Dec. 23</v>
      </c>
      <c r="AS33" s="81" t="str">
        <f t="shared" si="3"/>
        <v>Mar. 24</v>
      </c>
      <c r="AT33" s="81" t="str">
        <f t="shared" si="3"/>
        <v>Jun. 24</v>
      </c>
      <c r="AU33" s="81" t="str">
        <f t="shared" si="3"/>
        <v>Sep. 24</v>
      </c>
      <c r="AV33" s="81" t="str">
        <f t="shared" si="3"/>
        <v>Dec. 24</v>
      </c>
      <c r="AW33" s="81" t="str">
        <f t="shared" si="3"/>
        <v>Mar. 25</v>
      </c>
      <c r="AX33" s="81" t="str">
        <f t="shared" si="3"/>
        <v>Jun. 25</v>
      </c>
      <c r="AY33" s="81" t="s">
        <v>858</v>
      </c>
      <c r="AZ33" s="81" t="str">
        <f t="shared" ref="AZ33:BB33" si="4">AZ9</f>
        <v>Dec. 25</v>
      </c>
      <c r="BA33" s="1778" t="str">
        <f t="shared" ref="BA33" si="5">BA9</f>
        <v>Mar. 26</v>
      </c>
      <c r="BB33" s="81" t="str">
        <f t="shared" si="4"/>
        <v>Jun. 26(E)</v>
      </c>
      <c r="BC33" s="1208"/>
      <c r="CN33" s="1482"/>
      <c r="CO33" s="1482"/>
    </row>
    <row r="34" spans="2:93" ht="19.5" customHeight="1" thickTop="1">
      <c r="C34" s="206"/>
      <c r="H34" s="1238" t="s">
        <v>643</v>
      </c>
      <c r="I34" s="1239"/>
      <c r="J34" s="1239"/>
      <c r="K34" s="569"/>
      <c r="L34" s="1239"/>
      <c r="M34" s="1239"/>
      <c r="N34" s="1239"/>
      <c r="O34" s="953"/>
      <c r="P34" s="953"/>
      <c r="Q34" s="569"/>
      <c r="R34" s="569"/>
      <c r="S34" s="569"/>
      <c r="T34" s="569"/>
      <c r="U34" s="569"/>
      <c r="V34" s="569"/>
      <c r="W34" s="569"/>
      <c r="X34" s="569"/>
      <c r="Y34" s="569"/>
      <c r="Z34" s="571"/>
      <c r="AA34" s="571"/>
      <c r="AB34" s="569"/>
      <c r="AC34" s="569"/>
      <c r="AD34" s="569"/>
      <c r="AE34" s="569"/>
      <c r="AF34" s="569"/>
      <c r="AG34" s="1196"/>
      <c r="AH34" s="1196"/>
      <c r="AI34" s="1196"/>
      <c r="AJ34" s="1196"/>
      <c r="AK34" s="568">
        <v>2.5881629451331851</v>
      </c>
      <c r="AL34" s="569">
        <v>2.5730988523344838</v>
      </c>
      <c r="AM34" s="569">
        <v>2.4401889126991705</v>
      </c>
      <c r="AN34" s="569">
        <v>2.7038489444148488</v>
      </c>
      <c r="AO34" s="568">
        <v>2.8505790219111891</v>
      </c>
      <c r="AP34" s="568">
        <v>2.7066923827986287</v>
      </c>
      <c r="AQ34" s="1414">
        <v>2.77</v>
      </c>
      <c r="AR34" s="569">
        <v>3.297785016778914</v>
      </c>
      <c r="AS34" s="569">
        <v>3.0376360857873834</v>
      </c>
      <c r="AT34" s="569">
        <v>2.9923901290640589</v>
      </c>
      <c r="AU34" s="569">
        <v>2.7228805704278387</v>
      </c>
      <c r="AV34" s="1414">
        <v>2.6532619084510713</v>
      </c>
      <c r="AW34" s="1414">
        <v>2.3410000000000002</v>
      </c>
      <c r="AX34" s="1414">
        <v>2.5061510481732161</v>
      </c>
      <c r="AY34" s="1414">
        <v>2.5354219154138216</v>
      </c>
      <c r="AZ34" s="1414">
        <v>2.7219423729159686</v>
      </c>
      <c r="BA34" s="1414">
        <v>2.7778524207437489</v>
      </c>
      <c r="BB34" s="1240">
        <v>2.4492414420575259</v>
      </c>
      <c r="BC34" s="1208"/>
      <c r="CN34" s="1482"/>
      <c r="CO34" s="1482"/>
    </row>
    <row r="35" spans="2:93" ht="19.5" customHeight="1">
      <c r="C35" s="206"/>
      <c r="H35" s="84" t="s">
        <v>644</v>
      </c>
      <c r="I35" s="955"/>
      <c r="J35" s="955"/>
      <c r="K35" s="91"/>
      <c r="L35" s="955"/>
      <c r="M35" s="955"/>
      <c r="N35" s="955"/>
      <c r="O35" s="955"/>
      <c r="P35" s="955"/>
      <c r="Q35" s="91"/>
      <c r="R35" s="91"/>
      <c r="S35" s="91"/>
      <c r="T35" s="91"/>
      <c r="U35" s="91"/>
      <c r="V35" s="91"/>
      <c r="W35" s="91"/>
      <c r="X35" s="91"/>
      <c r="Y35" s="91"/>
      <c r="Z35" s="319"/>
      <c r="AA35" s="319"/>
      <c r="AB35" s="91"/>
      <c r="AC35" s="91"/>
      <c r="AD35" s="91"/>
      <c r="AE35" s="91"/>
      <c r="AF35" s="91"/>
      <c r="AG35" s="1196"/>
      <c r="AH35" s="1196"/>
      <c r="AI35" s="1196"/>
      <c r="AJ35" s="1196"/>
      <c r="AK35" s="90">
        <v>5921.5424940545827</v>
      </c>
      <c r="AL35" s="91">
        <v>6346.3758421145567</v>
      </c>
      <c r="AM35" s="91">
        <v>6421.2659708182855</v>
      </c>
      <c r="AN35" s="91">
        <v>6498.3516714392845</v>
      </c>
      <c r="AO35" s="90">
        <v>6843.1</v>
      </c>
      <c r="AP35" s="90">
        <v>6999.0717388234634</v>
      </c>
      <c r="AQ35" s="1348">
        <v>7133.5</v>
      </c>
      <c r="AR35" s="91">
        <v>6758.9370909120235</v>
      </c>
      <c r="AS35" s="91">
        <v>6462.0064605147627</v>
      </c>
      <c r="AT35" s="91">
        <v>6285.2859354033972</v>
      </c>
      <c r="AU35" s="91">
        <v>6064.2436567363602</v>
      </c>
      <c r="AV35" s="1348">
        <v>5877.6663817773097</v>
      </c>
      <c r="AW35" s="1348">
        <v>5544.8</v>
      </c>
      <c r="AX35" s="1348">
        <v>5761.3741006703913</v>
      </c>
      <c r="AY35" s="1348">
        <v>5862.9253339999996</v>
      </c>
      <c r="AZ35" s="1348">
        <v>5871.6622669653934</v>
      </c>
      <c r="BA35" s="1348">
        <v>6177.6661991805513</v>
      </c>
      <c r="BB35" s="445">
        <v>61120.125651598646</v>
      </c>
      <c r="BC35" s="1208"/>
      <c r="CN35" s="1482"/>
      <c r="CO35" s="1482"/>
    </row>
    <row r="36" spans="2:93" ht="19.5" customHeight="1">
      <c r="H36" s="129" t="s">
        <v>645</v>
      </c>
      <c r="I36" s="1241"/>
      <c r="J36" s="1241"/>
      <c r="K36" s="129"/>
      <c r="L36" s="1241"/>
      <c r="M36" s="1241"/>
      <c r="N36" s="1241"/>
      <c r="O36" s="1241"/>
      <c r="P36" s="1241"/>
      <c r="Q36" s="129"/>
      <c r="R36" s="129"/>
      <c r="S36" s="129"/>
      <c r="T36" s="129"/>
      <c r="U36" s="129"/>
      <c r="V36" s="129"/>
      <c r="W36" s="129"/>
      <c r="X36" s="129"/>
      <c r="Y36" s="129"/>
      <c r="Z36" s="232"/>
      <c r="AA36" s="232"/>
      <c r="AB36" s="129"/>
      <c r="AC36" s="129"/>
      <c r="AD36" s="129"/>
      <c r="AE36" s="129"/>
      <c r="AF36" s="129"/>
      <c r="AG36" s="1242"/>
      <c r="AH36" s="1242"/>
      <c r="AI36" s="1242"/>
      <c r="AJ36" s="1242"/>
      <c r="AK36" s="128">
        <v>2287.9326455042283</v>
      </c>
      <c r="AL36" s="129">
        <v>2466.4329690857812</v>
      </c>
      <c r="AM36" s="129">
        <v>2631.4626451259132</v>
      </c>
      <c r="AN36" s="129">
        <v>2403.3708261929623</v>
      </c>
      <c r="AO36" s="128">
        <v>2400.6</v>
      </c>
      <c r="AP36" s="128">
        <v>2585.8393747673163</v>
      </c>
      <c r="AQ36" s="1373">
        <v>2575.6</v>
      </c>
      <c r="AR36" s="129">
        <v>2049.5384194309195</v>
      </c>
      <c r="AS36" s="129">
        <v>2127.3142265953002</v>
      </c>
      <c r="AT36" s="129">
        <v>2100.4232951968966</v>
      </c>
      <c r="AU36" s="129">
        <v>2227.1427261987851</v>
      </c>
      <c r="AV36" s="1373">
        <v>2215.2605300878836</v>
      </c>
      <c r="AW36" s="1373">
        <v>2368.6</v>
      </c>
      <c r="AX36" s="1373">
        <v>2298.8933986520774</v>
      </c>
      <c r="AY36" s="1373">
        <v>2312.406191</v>
      </c>
      <c r="AZ36" s="1373">
        <v>2157.1589190829141</v>
      </c>
      <c r="BA36" s="1785">
        <v>2223.9000722459286</v>
      </c>
      <c r="BB36" s="624">
        <v>24954.716428550088</v>
      </c>
      <c r="BC36" s="1208"/>
    </row>
    <row r="37" spans="2:93" ht="19.5" customHeight="1">
      <c r="H37" s="1906" t="s">
        <v>803</v>
      </c>
      <c r="I37" s="1906"/>
      <c r="J37" s="1906"/>
      <c r="K37" s="1906"/>
      <c r="L37" s="1906"/>
      <c r="M37" s="1906"/>
      <c r="N37" s="1906"/>
      <c r="O37" s="1906"/>
      <c r="P37" s="1906"/>
      <c r="Q37" s="1906"/>
      <c r="R37" s="1906"/>
      <c r="S37" s="1906"/>
      <c r="T37" s="1906"/>
      <c r="U37" s="1906"/>
      <c r="V37" s="1906"/>
      <c r="W37" s="1906"/>
      <c r="X37" s="1906"/>
      <c r="Y37" s="1906"/>
      <c r="Z37" s="1906"/>
      <c r="AA37" s="1906"/>
      <c r="AB37" s="1906"/>
      <c r="AC37" s="1906"/>
      <c r="AD37" s="1906"/>
      <c r="AE37" s="1906"/>
      <c r="AF37" s="1906"/>
      <c r="AG37" s="1906"/>
      <c r="AH37" s="1906"/>
      <c r="AI37" s="1906"/>
      <c r="AJ37" s="1906"/>
      <c r="AK37" s="1906"/>
      <c r="AL37" s="1906"/>
      <c r="AM37" s="1906"/>
      <c r="AN37" s="1906"/>
      <c r="AO37" s="1906"/>
      <c r="AP37" s="1906"/>
      <c r="AQ37" s="1906"/>
      <c r="AR37" s="1906"/>
      <c r="AS37" s="1906"/>
      <c r="AT37" s="1906"/>
      <c r="AU37" s="1561"/>
      <c r="AV37" s="1561"/>
      <c r="AW37" s="1561"/>
      <c r="AX37" s="1561"/>
      <c r="AY37" s="1561"/>
      <c r="AZ37" s="1561"/>
      <c r="BA37" s="1561"/>
      <c r="BB37" s="1561"/>
    </row>
    <row r="38" spans="2:93" ht="19.5" customHeight="1">
      <c r="W38" s="38"/>
    </row>
    <row r="39" spans="2:93" ht="19.5" customHeight="1"/>
    <row r="40" spans="2:93" ht="19.5" customHeight="1"/>
    <row r="41" spans="2:93" ht="19.5" customHeight="1"/>
    <row r="42" spans="2:93" ht="19.5" customHeight="1"/>
    <row r="43" spans="2:93" ht="19.5" customHeight="1"/>
    <row r="48" spans="2:93" ht="19.5" customHeight="1"/>
    <row r="49" ht="19.5" customHeight="1"/>
    <row r="50" ht="19.5" customHeight="1"/>
    <row r="51" ht="19.5" customHeight="1"/>
    <row r="52" ht="19.5" customHeight="1"/>
    <row r="53" ht="19.5" customHeight="1"/>
    <row r="54" ht="19.5" customHeight="1"/>
    <row r="55" ht="19.5" customHeight="1"/>
    <row r="56" ht="19.5" customHeight="1"/>
    <row r="57" ht="19.5" customHeight="1"/>
    <row r="58" ht="19.5" customHeight="1"/>
    <row r="59" ht="19.5" customHeight="1"/>
    <row r="60" ht="19.5" customHeight="1"/>
    <row r="61" ht="19.5" customHeight="1"/>
    <row r="62" ht="19.5" customHeight="1"/>
    <row r="63" ht="19.5" customHeight="1"/>
    <row r="64" ht="19.5" customHeight="1"/>
    <row r="65" ht="19.5" customHeight="1"/>
    <row r="66" ht="19.5" customHeight="1"/>
    <row r="67" ht="19.5" customHeight="1"/>
    <row r="68" ht="19.5" customHeight="1"/>
    <row r="69" ht="19.5" customHeight="1"/>
    <row r="70" ht="19.5" customHeight="1"/>
    <row r="71" ht="19.5" customHeight="1"/>
    <row r="72" ht="19.5" customHeight="1"/>
    <row r="73" ht="19.5" customHeight="1"/>
    <row r="74" ht="19.5" customHeight="1"/>
    <row r="75" ht="19.5" customHeight="1"/>
    <row r="76" ht="19.5" customHeight="1"/>
    <row r="77" ht="19.5" customHeight="1"/>
    <row r="78" ht="19.5" customHeight="1"/>
    <row r="79" ht="19.5" customHeight="1"/>
    <row r="80" ht="19.5" customHeight="1"/>
    <row r="81" ht="19.5" customHeight="1"/>
    <row r="82" ht="19.5" customHeight="1"/>
    <row r="83" ht="19.5" customHeight="1"/>
  </sheetData>
  <mergeCells count="20">
    <mergeCell ref="H19:AT19"/>
    <mergeCell ref="H30:AT30"/>
    <mergeCell ref="H37:AT37"/>
    <mergeCell ref="D26:E26"/>
    <mergeCell ref="D27:E27"/>
    <mergeCell ref="D28:E28"/>
    <mergeCell ref="C30:E30"/>
    <mergeCell ref="C32:E32"/>
    <mergeCell ref="D25:F25"/>
    <mergeCell ref="D24:E24"/>
    <mergeCell ref="B4:E4"/>
    <mergeCell ref="C8:E8"/>
    <mergeCell ref="C10:E10"/>
    <mergeCell ref="C12:E12"/>
    <mergeCell ref="C14:E14"/>
    <mergeCell ref="C16:E16"/>
    <mergeCell ref="C18:E18"/>
    <mergeCell ref="C20:E20"/>
    <mergeCell ref="C22:E22"/>
    <mergeCell ref="D23:E23"/>
  </mergeCells>
  <phoneticPr fontId="3" type="noConversion"/>
  <hyperlinks>
    <hyperlink ref="D24" location="L_BS!A1" display="Condensed Balance Sheet" xr:uid="{00000000-0004-0000-2C00-000000000000}"/>
    <hyperlink ref="D23" location="L_IS!A1" display="Condensed Income Statement" xr:uid="{00000000-0004-0000-2C00-000001000000}"/>
    <hyperlink ref="C22:E22" location="P_IS!A1" display="Prudential life Insurance" xr:uid="{00000000-0004-0000-2C00-000002000000}"/>
    <hyperlink ref="C12" location="G_IS!A1" display="KB Financial Group" xr:uid="{00000000-0004-0000-2C00-000003000000}"/>
    <hyperlink ref="C14" location="B_IS!A1" display="KB Kookmin Bank" xr:uid="{00000000-0004-0000-2C00-000004000000}"/>
    <hyperlink ref="C16" location="S_IS!A1" display="KB Securities" xr:uid="{00000000-0004-0000-2C00-000005000000}"/>
    <hyperlink ref="C20" location="C_IS!A1" display="KB Kookmin Card" xr:uid="{00000000-0004-0000-2C00-000006000000}"/>
    <hyperlink ref="C18" location="I_Key!A1" display="KB Insurance" xr:uid="{00000000-0004-0000-2C00-000007000000}"/>
    <hyperlink ref="C18:E18" location="I_IS!A1" display="KB Insurance" xr:uid="{00000000-0004-0000-2C00-000008000000}"/>
    <hyperlink ref="C10" location="Hightlights!A1" display="Highlights" xr:uid="{00000000-0004-0000-2C00-000009000000}"/>
    <hyperlink ref="C10:E10" location="'Financial Highlights'!A1" display="Finanial Highlights" xr:uid="{00000000-0004-0000-2C00-00000A000000}"/>
    <hyperlink ref="D26" location="L_Premium!A1" display="Premium Income" xr:uid="{00000000-0004-0000-2C00-00000B000000}"/>
    <hyperlink ref="D27" location="L_Ratios!A1" display="Loss &amp; Expense Ratios" xr:uid="{00000000-0004-0000-2C00-00000C000000}"/>
    <hyperlink ref="D28" location="L_APE!A1" display="APE" xr:uid="{00000000-0004-0000-2C00-00000D000000}"/>
    <hyperlink ref="C30" location="Other_IS!A1" display="Other Subsidiaries" xr:uid="{00000000-0004-0000-2C00-00000E000000}"/>
    <hyperlink ref="C32" location="Contacts!A1" display="Contacts" xr:uid="{00000000-0004-0000-2C00-00000F000000}"/>
    <hyperlink ref="C8:E8" location="Disclaimer!A1" display="Disclaimer" xr:uid="{00000000-0004-0000-2C00-000010000000}"/>
  </hyperlinks>
  <pageMargins left="0.39370078740157483" right="0.39370078740157483" top="0.47244094488188981" bottom="0.47244094488188981" header="0.31496062992125984" footer="0.31496062992125984"/>
  <pageSetup paperSize="9" scale="57" fitToHeight="0" orientation="landscape" r:id="rId1"/>
  <headerFooter alignWithMargins="0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CX52"/>
  <sheetViews>
    <sheetView showGridLines="0" view="pageBreakPreview" zoomScale="70" zoomScaleNormal="70" zoomScaleSheetLayoutView="70" workbookViewId="0">
      <selection activeCell="Q21" sqref="Q21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21" style="38" customWidth="1"/>
    <col min="9" max="66" width="10.5" style="38" hidden="1" customWidth="1"/>
    <col min="67" max="80" width="9.625" style="38" hidden="1" customWidth="1"/>
    <col min="81" max="82" width="9.125" style="38" hidden="1" customWidth="1"/>
    <col min="83" max="92" width="9.125" style="38" customWidth="1"/>
    <col min="93" max="94" width="9.125" style="1728" customWidth="1"/>
    <col min="95" max="96" width="9.125" style="38" customWidth="1"/>
    <col min="97" max="98" width="9.125" style="1776" customWidth="1"/>
    <col min="99" max="100" width="9.125" style="38" customWidth="1"/>
    <col min="101" max="16384" width="10.75" style="38"/>
  </cols>
  <sheetData>
    <row r="1" spans="2:102" ht="5.25" customHeight="1"/>
    <row r="2" spans="2:102" ht="28.5" customHeight="1">
      <c r="H2" s="39"/>
    </row>
    <row r="3" spans="2:102" ht="3" customHeight="1">
      <c r="H3" s="40"/>
    </row>
    <row r="4" spans="2:102" ht="30" customHeight="1">
      <c r="B4" s="1879" t="s">
        <v>8</v>
      </c>
      <c r="C4" s="1879"/>
      <c r="D4" s="1879"/>
      <c r="E4" s="1879"/>
      <c r="F4" s="183"/>
      <c r="G4" s="42"/>
      <c r="H4" s="64" t="s">
        <v>15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839"/>
      <c r="AQ4" s="839"/>
      <c r="AR4" s="839"/>
      <c r="AS4" s="839"/>
      <c r="AT4" s="839"/>
      <c r="AU4" s="839"/>
      <c r="AV4" s="839"/>
      <c r="AW4" s="839"/>
      <c r="AX4" s="839"/>
      <c r="AY4" s="839"/>
      <c r="AZ4" s="839"/>
      <c r="BA4" s="839"/>
      <c r="BB4" s="839"/>
      <c r="BC4" s="839"/>
      <c r="BD4" s="839"/>
      <c r="BE4" s="839"/>
      <c r="BF4" s="839"/>
      <c r="BG4" s="839"/>
      <c r="BH4" s="839"/>
      <c r="BI4" s="839"/>
      <c r="BJ4" s="839"/>
      <c r="BK4" s="42"/>
      <c r="BL4" s="42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5"/>
      <c r="CN4" s="65"/>
      <c r="CO4" s="65"/>
      <c r="CP4" s="65"/>
      <c r="CQ4" s="65"/>
      <c r="CR4" s="65"/>
      <c r="CS4" s="65"/>
      <c r="CT4" s="65"/>
      <c r="CU4" s="65"/>
      <c r="CV4" s="65"/>
    </row>
    <row r="5" spans="2:102" ht="18" customHeight="1">
      <c r="B5" s="44"/>
      <c r="C5" s="44"/>
      <c r="D5" s="44"/>
      <c r="E5" s="44"/>
      <c r="F5" s="44"/>
      <c r="AP5" s="957"/>
      <c r="AQ5" s="957"/>
      <c r="AR5" s="957"/>
      <c r="AS5" s="957"/>
      <c r="AT5" s="957"/>
      <c r="AU5" s="957"/>
      <c r="AV5" s="957"/>
      <c r="AW5" s="957"/>
      <c r="AX5" s="957"/>
      <c r="AY5" s="957"/>
      <c r="AZ5" s="957"/>
      <c r="BA5" s="957"/>
      <c r="BB5" s="957"/>
      <c r="BC5" s="957"/>
      <c r="BD5" s="957"/>
      <c r="BE5" s="957"/>
      <c r="BF5" s="957"/>
      <c r="BG5" s="957"/>
      <c r="BH5" s="957"/>
      <c r="BI5" s="957"/>
      <c r="BJ5" s="957"/>
      <c r="BM5" s="69"/>
      <c r="BN5" s="69"/>
      <c r="BO5" s="69"/>
      <c r="BP5" s="69"/>
      <c r="BQ5" s="69"/>
      <c r="BR5" s="69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0"/>
      <c r="CN5" s="70"/>
      <c r="CO5" s="70"/>
      <c r="CP5" s="70"/>
      <c r="CQ5" s="70"/>
      <c r="CR5" s="70"/>
      <c r="CS5" s="70"/>
      <c r="CT5" s="70"/>
      <c r="CU5" s="70"/>
      <c r="CV5" s="70"/>
    </row>
    <row r="6" spans="2:102" ht="3" customHeight="1" thickBot="1">
      <c r="H6" s="40"/>
    </row>
    <row r="7" spans="2:102" ht="12" customHeight="1" thickTop="1">
      <c r="B7" s="185"/>
      <c r="C7" s="67"/>
      <c r="D7" s="67"/>
      <c r="E7" s="68"/>
    </row>
    <row r="8" spans="2:102" ht="19.5" customHeight="1">
      <c r="B8" s="74"/>
      <c r="C8" s="1875" t="s">
        <v>2</v>
      </c>
      <c r="D8" s="1875"/>
      <c r="E8" s="1876"/>
      <c r="F8" s="1512"/>
      <c r="H8" s="754" t="s">
        <v>734</v>
      </c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5"/>
      <c r="AB8" s="265"/>
      <c r="AC8" s="265"/>
      <c r="AD8" s="265"/>
      <c r="AE8" s="265"/>
      <c r="AF8" s="265"/>
      <c r="AG8" s="265"/>
      <c r="AH8" s="265"/>
      <c r="AI8" s="265"/>
      <c r="AJ8" s="265"/>
      <c r="AK8" s="1518"/>
      <c r="AL8" s="1518"/>
      <c r="AM8" s="1518"/>
      <c r="AN8" s="1518"/>
      <c r="AO8" s="1518"/>
      <c r="AP8" s="1518"/>
    </row>
    <row r="9" spans="2:102" ht="19.5" customHeight="1">
      <c r="B9" s="71"/>
      <c r="C9" s="75"/>
      <c r="D9" s="75"/>
      <c r="E9" s="76"/>
      <c r="F9" s="75"/>
      <c r="H9" s="840" t="s">
        <v>39</v>
      </c>
      <c r="I9" s="1910" t="s">
        <v>52</v>
      </c>
      <c r="J9" s="1911"/>
      <c r="K9" s="1910" t="s">
        <v>53</v>
      </c>
      <c r="L9" s="1911"/>
      <c r="M9" s="1910" t="s">
        <v>54</v>
      </c>
      <c r="N9" s="1911"/>
      <c r="O9" s="1910" t="s">
        <v>55</v>
      </c>
      <c r="P9" s="1911"/>
      <c r="Q9" s="1910" t="s">
        <v>56</v>
      </c>
      <c r="R9" s="1911"/>
      <c r="S9" s="1910" t="s">
        <v>57</v>
      </c>
      <c r="T9" s="1911"/>
      <c r="U9" s="1910" t="s">
        <v>58</v>
      </c>
      <c r="V9" s="1911"/>
      <c r="W9" s="1910" t="s">
        <v>128</v>
      </c>
      <c r="X9" s="1911"/>
      <c r="Y9" s="1910" t="s">
        <v>60</v>
      </c>
      <c r="Z9" s="1911"/>
      <c r="AA9" s="1910" t="s">
        <v>61</v>
      </c>
      <c r="AB9" s="1911"/>
      <c r="AC9" s="1910" t="s">
        <v>62</v>
      </c>
      <c r="AD9" s="1911"/>
      <c r="AE9" s="1910" t="s">
        <v>63</v>
      </c>
      <c r="AF9" s="1911"/>
      <c r="AG9" s="1910" t="s">
        <v>64</v>
      </c>
      <c r="AH9" s="1911"/>
      <c r="AI9" s="1910" t="s">
        <v>65</v>
      </c>
      <c r="AJ9" s="1911"/>
      <c r="AK9" s="1910" t="s">
        <v>66</v>
      </c>
      <c r="AL9" s="1911"/>
      <c r="AM9" s="1910" t="s">
        <v>67</v>
      </c>
      <c r="AN9" s="1911"/>
      <c r="AO9" s="1910" t="s">
        <v>68</v>
      </c>
      <c r="AP9" s="1911"/>
      <c r="AQ9" s="1910" t="s">
        <v>69</v>
      </c>
      <c r="AR9" s="1911"/>
      <c r="AS9" s="1910" t="s">
        <v>70</v>
      </c>
      <c r="AT9" s="1924"/>
      <c r="AU9" s="1910" t="s">
        <v>71</v>
      </c>
      <c r="AV9" s="1924"/>
      <c r="AW9" s="1910" t="s">
        <v>72</v>
      </c>
      <c r="AX9" s="1924"/>
      <c r="AY9" s="1910" t="s">
        <v>73</v>
      </c>
      <c r="AZ9" s="1924"/>
      <c r="BA9" s="1910" t="s">
        <v>74</v>
      </c>
      <c r="BB9" s="1924"/>
      <c r="BC9" s="1943" t="s">
        <v>75</v>
      </c>
      <c r="BD9" s="1924"/>
      <c r="BE9" s="1910" t="s">
        <v>76</v>
      </c>
      <c r="BF9" s="1924"/>
      <c r="BG9" s="1910" t="s">
        <v>77</v>
      </c>
      <c r="BH9" s="1924"/>
      <c r="BI9" s="1910" t="s">
        <v>78</v>
      </c>
      <c r="BJ9" s="1924"/>
      <c r="BK9" s="1910" t="s">
        <v>79</v>
      </c>
      <c r="BL9" s="1924"/>
      <c r="BM9" s="1910" t="s">
        <v>80</v>
      </c>
      <c r="BN9" s="1924"/>
      <c r="BO9" s="1910" t="s">
        <v>81</v>
      </c>
      <c r="BP9" s="1924"/>
      <c r="BQ9" s="1910" t="s">
        <v>82</v>
      </c>
      <c r="BR9" s="1924"/>
      <c r="BS9" s="1910" t="s">
        <v>83</v>
      </c>
      <c r="BT9" s="1924"/>
      <c r="BU9" s="1910" t="s">
        <v>84</v>
      </c>
      <c r="BV9" s="1924"/>
      <c r="BW9" s="1910" t="s">
        <v>85</v>
      </c>
      <c r="BX9" s="1924"/>
      <c r="BY9" s="1910" t="s">
        <v>783</v>
      </c>
      <c r="BZ9" s="1924"/>
      <c r="CA9" s="1910" t="s">
        <v>793</v>
      </c>
      <c r="CB9" s="1924"/>
      <c r="CC9" s="1910" t="s">
        <v>797</v>
      </c>
      <c r="CD9" s="1924"/>
      <c r="CE9" s="1910" t="s">
        <v>805</v>
      </c>
      <c r="CF9" s="1924"/>
      <c r="CG9" s="1910" t="s">
        <v>815</v>
      </c>
      <c r="CH9" s="1924"/>
      <c r="CI9" s="1910" t="s">
        <v>822</v>
      </c>
      <c r="CJ9" s="1924"/>
      <c r="CK9" s="1910" t="s">
        <v>835</v>
      </c>
      <c r="CL9" s="1924"/>
      <c r="CM9" s="1910" t="s">
        <v>837</v>
      </c>
      <c r="CN9" s="1924"/>
      <c r="CO9" s="1910" t="s">
        <v>840</v>
      </c>
      <c r="CP9" s="1924"/>
      <c r="CQ9" s="1910" t="s">
        <v>851</v>
      </c>
      <c r="CR9" s="1924"/>
      <c r="CS9" s="1910" t="s">
        <v>888</v>
      </c>
      <c r="CT9" s="1924"/>
      <c r="CU9" s="1910" t="s">
        <v>890</v>
      </c>
      <c r="CV9" s="1924"/>
    </row>
    <row r="10" spans="2:102" ht="19.5" customHeight="1" thickBot="1">
      <c r="B10" s="74"/>
      <c r="C10" s="1875" t="s">
        <v>36</v>
      </c>
      <c r="D10" s="1875"/>
      <c r="E10" s="1876"/>
      <c r="F10" s="1512"/>
      <c r="H10" s="901"/>
      <c r="I10" s="842"/>
      <c r="J10" s="843" t="s">
        <v>647</v>
      </c>
      <c r="K10" s="268"/>
      <c r="L10" s="843" t="s">
        <v>648</v>
      </c>
      <c r="M10" s="842"/>
      <c r="N10" s="843" t="s">
        <v>647</v>
      </c>
      <c r="O10" s="268"/>
      <c r="P10" s="843" t="s">
        <v>647</v>
      </c>
      <c r="Q10" s="842"/>
      <c r="R10" s="843" t="s">
        <v>647</v>
      </c>
      <c r="S10" s="844">
        <v>2020.1</v>
      </c>
      <c r="T10" s="843" t="s">
        <v>647</v>
      </c>
      <c r="U10" s="842"/>
      <c r="V10" s="843" t="s">
        <v>647</v>
      </c>
      <c r="W10" s="268"/>
      <c r="X10" s="843" t="s">
        <v>649</v>
      </c>
      <c r="Y10" s="842"/>
      <c r="Z10" s="843" t="s">
        <v>647</v>
      </c>
      <c r="AA10" s="842"/>
      <c r="AB10" s="843" t="s">
        <v>647</v>
      </c>
      <c r="AC10" s="842"/>
      <c r="AD10" s="843" t="s">
        <v>647</v>
      </c>
      <c r="AE10" s="842"/>
      <c r="AF10" s="843" t="s">
        <v>647</v>
      </c>
      <c r="AG10" s="842"/>
      <c r="AH10" s="845" t="s">
        <v>647</v>
      </c>
      <c r="AI10" s="842"/>
      <c r="AJ10" s="845" t="s">
        <v>647</v>
      </c>
      <c r="AK10" s="842"/>
      <c r="AL10" s="845" t="s">
        <v>649</v>
      </c>
      <c r="AM10" s="842"/>
      <c r="AN10" s="845" t="s">
        <v>649</v>
      </c>
      <c r="AO10" s="842"/>
      <c r="AP10" s="845" t="s">
        <v>649</v>
      </c>
      <c r="AQ10" s="842"/>
      <c r="AR10" s="845" t="s">
        <v>649</v>
      </c>
      <c r="AS10" s="842"/>
      <c r="AT10" s="845" t="s">
        <v>649</v>
      </c>
      <c r="AU10" s="842"/>
      <c r="AV10" s="845" t="s">
        <v>649</v>
      </c>
      <c r="AW10" s="842"/>
      <c r="AX10" s="845" t="s">
        <v>649</v>
      </c>
      <c r="AY10" s="842"/>
      <c r="AZ10" s="845" t="s">
        <v>649</v>
      </c>
      <c r="BA10" s="842"/>
      <c r="BB10" s="845" t="s">
        <v>649</v>
      </c>
      <c r="BC10" s="842"/>
      <c r="BD10" s="845" t="s">
        <v>649</v>
      </c>
      <c r="BE10" s="842"/>
      <c r="BF10" s="845" t="s">
        <v>649</v>
      </c>
      <c r="BG10" s="842"/>
      <c r="BH10" s="845" t="s">
        <v>649</v>
      </c>
      <c r="BI10" s="842"/>
      <c r="BJ10" s="845" t="s">
        <v>649</v>
      </c>
      <c r="BK10" s="842"/>
      <c r="BL10" s="845" t="s">
        <v>649</v>
      </c>
      <c r="BM10" s="842"/>
      <c r="BN10" s="845" t="s">
        <v>649</v>
      </c>
      <c r="BO10" s="842"/>
      <c r="BP10" s="845" t="s">
        <v>649</v>
      </c>
      <c r="BQ10" s="842"/>
      <c r="BR10" s="845" t="s">
        <v>649</v>
      </c>
      <c r="BS10" s="842"/>
      <c r="BT10" s="845" t="s">
        <v>649</v>
      </c>
      <c r="BU10" s="842"/>
      <c r="BV10" s="845" t="s">
        <v>649</v>
      </c>
      <c r="BW10" s="842"/>
      <c r="BX10" s="845" t="s">
        <v>649</v>
      </c>
      <c r="BY10" s="842"/>
      <c r="BZ10" s="845" t="s">
        <v>649</v>
      </c>
      <c r="CA10" s="842"/>
      <c r="CB10" s="845" t="s">
        <v>649</v>
      </c>
      <c r="CC10" s="842"/>
      <c r="CD10" s="845" t="s">
        <v>649</v>
      </c>
      <c r="CE10" s="842"/>
      <c r="CF10" s="845" t="s">
        <v>649</v>
      </c>
      <c r="CG10" s="842"/>
      <c r="CH10" s="845" t="s">
        <v>649</v>
      </c>
      <c r="CI10" s="842"/>
      <c r="CJ10" s="845" t="s">
        <v>649</v>
      </c>
      <c r="CK10" s="842"/>
      <c r="CL10" s="845" t="s">
        <v>649</v>
      </c>
      <c r="CM10" s="842"/>
      <c r="CN10" s="845" t="s">
        <v>649</v>
      </c>
      <c r="CO10" s="842"/>
      <c r="CP10" s="845" t="s">
        <v>649</v>
      </c>
      <c r="CQ10" s="842"/>
      <c r="CR10" s="845" t="s">
        <v>649</v>
      </c>
      <c r="CS10" s="842"/>
      <c r="CT10" s="845" t="s">
        <v>649</v>
      </c>
      <c r="CU10" s="842"/>
      <c r="CV10" s="845" t="s">
        <v>649</v>
      </c>
    </row>
    <row r="11" spans="2:102" ht="19.5" customHeight="1">
      <c r="B11" s="74"/>
      <c r="C11" s="1514"/>
      <c r="D11" s="75"/>
      <c r="E11" s="76"/>
      <c r="F11" s="75"/>
      <c r="H11" s="1243" t="s">
        <v>735</v>
      </c>
      <c r="I11" s="854">
        <v>447.14072459200003</v>
      </c>
      <c r="J11" s="855">
        <v>100</v>
      </c>
      <c r="K11" s="968">
        <v>459.64661666599994</v>
      </c>
      <c r="L11" s="855">
        <v>100</v>
      </c>
      <c r="M11" s="854">
        <v>463.12303211200003</v>
      </c>
      <c r="N11" s="855">
        <v>100</v>
      </c>
      <c r="O11" s="968">
        <v>470.98111489000001</v>
      </c>
      <c r="P11" s="855">
        <v>100</v>
      </c>
      <c r="Q11" s="854">
        <v>490.14411924700005</v>
      </c>
      <c r="R11" s="855">
        <v>100</v>
      </c>
      <c r="S11" s="968">
        <v>509.64300738999992</v>
      </c>
      <c r="T11" s="855">
        <v>100</v>
      </c>
      <c r="U11" s="854">
        <v>527.48721109600001</v>
      </c>
      <c r="V11" s="855">
        <v>100</v>
      </c>
      <c r="W11" s="968">
        <v>499.11903374200006</v>
      </c>
      <c r="X11" s="855">
        <v>100</v>
      </c>
      <c r="Y11" s="854">
        <v>512.10054502000003</v>
      </c>
      <c r="Z11" s="855">
        <v>100</v>
      </c>
      <c r="AA11" s="854">
        <v>500.14850822100004</v>
      </c>
      <c r="AB11" s="855">
        <v>100</v>
      </c>
      <c r="AC11" s="854">
        <v>527.50309945399999</v>
      </c>
      <c r="AD11" s="855">
        <v>100</v>
      </c>
      <c r="AE11" s="854">
        <v>528.23761724600001</v>
      </c>
      <c r="AF11" s="854">
        <v>100</v>
      </c>
      <c r="AG11" s="854">
        <v>527.17596113000002</v>
      </c>
      <c r="AH11" s="854">
        <v>100</v>
      </c>
      <c r="AI11" s="854">
        <v>523.62280109099993</v>
      </c>
      <c r="AJ11" s="854">
        <v>100</v>
      </c>
      <c r="AK11" s="854">
        <v>522.20055306399991</v>
      </c>
      <c r="AL11" s="854">
        <v>100</v>
      </c>
      <c r="AM11" s="854">
        <v>525.32738727100013</v>
      </c>
      <c r="AN11" s="854">
        <v>100</v>
      </c>
      <c r="AO11" s="854">
        <v>551.64499324799999</v>
      </c>
      <c r="AP11" s="854">
        <v>100</v>
      </c>
      <c r="AQ11" s="857">
        <v>618.02811736400008</v>
      </c>
      <c r="AR11" s="857">
        <v>100</v>
      </c>
      <c r="AS11" s="857">
        <v>586.91609232700011</v>
      </c>
      <c r="AT11" s="857">
        <v>97.062182276051772</v>
      </c>
      <c r="AU11" s="857">
        <v>626.67025769700012</v>
      </c>
      <c r="AV11" s="857">
        <v>88.887683958573305</v>
      </c>
      <c r="AW11" s="857">
        <v>556.49735968300001</v>
      </c>
      <c r="AX11" s="857">
        <v>100</v>
      </c>
      <c r="AY11" s="857">
        <v>562.39662200600014</v>
      </c>
      <c r="AZ11" s="857">
        <v>100</v>
      </c>
      <c r="BA11" s="857">
        <v>555.72861731099988</v>
      </c>
      <c r="BB11" s="857">
        <v>100</v>
      </c>
      <c r="BC11" s="857">
        <v>574.47679254000002</v>
      </c>
      <c r="BD11" s="857">
        <v>53.916063260572415</v>
      </c>
      <c r="BE11" s="856">
        <v>561.66050111000004</v>
      </c>
      <c r="BF11" s="856">
        <v>97.314438536561283</v>
      </c>
      <c r="BG11" s="856">
        <v>510.94667493100002</v>
      </c>
      <c r="BH11" s="856">
        <v>77.75027956148152</v>
      </c>
      <c r="BI11" s="856">
        <v>504.32109650999996</v>
      </c>
      <c r="BJ11" s="856">
        <v>93.916904395027004</v>
      </c>
      <c r="BK11" s="856">
        <v>503.55416884200002</v>
      </c>
      <c r="BL11" s="856">
        <v>45.571631612582657</v>
      </c>
      <c r="BM11" s="856">
        <v>512.05826570900001</v>
      </c>
      <c r="BN11" s="856">
        <v>100</v>
      </c>
      <c r="BO11" s="857">
        <v>523.04059822300007</v>
      </c>
      <c r="BP11" s="857">
        <v>100</v>
      </c>
      <c r="BQ11" s="857">
        <v>522.19075647099999</v>
      </c>
      <c r="BR11" s="857">
        <v>99.628775344765529</v>
      </c>
      <c r="BS11" s="857">
        <v>514.29999999999995</v>
      </c>
      <c r="BT11" s="857">
        <v>83.680442564269455</v>
      </c>
      <c r="BU11" s="856">
        <v>882.97774765199995</v>
      </c>
      <c r="BV11" s="856">
        <v>95.389176548046521</v>
      </c>
      <c r="BW11" s="856">
        <v>887.19968355499987</v>
      </c>
      <c r="BX11" s="856">
        <v>94.21567530363572</v>
      </c>
      <c r="BY11" s="856">
        <v>903.83772776500007</v>
      </c>
      <c r="BZ11" s="856">
        <v>97.947817047887611</v>
      </c>
      <c r="CA11" s="857">
        <v>909.06900935399995</v>
      </c>
      <c r="CB11" s="857">
        <v>68.552128389097248</v>
      </c>
      <c r="CC11" s="856">
        <v>1009.1932803759998</v>
      </c>
      <c r="CD11" s="1499">
        <v>95.3</v>
      </c>
      <c r="CE11" s="857">
        <v>1153.133230507</v>
      </c>
      <c r="CF11" s="1567">
        <v>0.96939807706470904</v>
      </c>
      <c r="CG11" s="857">
        <v>1105.9422743750001</v>
      </c>
      <c r="CH11" s="1567">
        <v>0.99424487022672481</v>
      </c>
      <c r="CI11" s="856">
        <v>1262.8356563509992</v>
      </c>
      <c r="CJ11" s="1631">
        <v>0.95953130069455705</v>
      </c>
      <c r="CK11" s="856">
        <v>1520.974490563</v>
      </c>
      <c r="CL11" s="1631">
        <v>0.97379511055885704</v>
      </c>
      <c r="CM11" s="856">
        <v>1199.4000000000001</v>
      </c>
      <c r="CN11" s="1631">
        <v>0.83199999999999996</v>
      </c>
      <c r="CO11" s="856">
        <v>1165.7606551359997</v>
      </c>
      <c r="CP11" s="1631">
        <v>0.94300732569301582</v>
      </c>
      <c r="CQ11" s="856">
        <v>1122.2718965290001</v>
      </c>
      <c r="CR11" s="1631">
        <v>0.75141886929194746</v>
      </c>
      <c r="CS11" s="856">
        <v>1445.4452001540003</v>
      </c>
      <c r="CT11" s="1631">
        <v>0.96941989943171725</v>
      </c>
      <c r="CU11" s="858">
        <v>1030.42879679</v>
      </c>
      <c r="CV11" s="1527">
        <v>0.94194824046834935</v>
      </c>
      <c r="CW11" s="1208"/>
      <c r="CX11" s="1208"/>
    </row>
    <row r="12" spans="2:102" ht="19.5" customHeight="1">
      <c r="B12" s="74"/>
      <c r="C12" s="1875" t="s">
        <v>0</v>
      </c>
      <c r="D12" s="1875"/>
      <c r="E12" s="1876"/>
      <c r="F12" s="1512"/>
      <c r="H12" s="859" t="s">
        <v>736</v>
      </c>
      <c r="I12" s="865">
        <v>312.21670517400003</v>
      </c>
      <c r="J12" s="866">
        <v>69.825155259317214</v>
      </c>
      <c r="K12" s="989">
        <v>322.84182740299997</v>
      </c>
      <c r="L12" s="866">
        <v>70.23696372328385</v>
      </c>
      <c r="M12" s="865">
        <v>325.544181584</v>
      </c>
      <c r="N12" s="866">
        <v>70.29323937948125</v>
      </c>
      <c r="O12" s="989">
        <v>331.92382118900002</v>
      </c>
      <c r="P12" s="866">
        <v>70.47497462112095</v>
      </c>
      <c r="Q12" s="865">
        <v>336.26751748400005</v>
      </c>
      <c r="R12" s="866">
        <v>68.605845562444372</v>
      </c>
      <c r="S12" s="989">
        <v>336.83355814299995</v>
      </c>
      <c r="T12" s="866">
        <v>66.092059198065485</v>
      </c>
      <c r="U12" s="865">
        <v>338.15283544900001</v>
      </c>
      <c r="V12" s="866">
        <v>64.106357146819605</v>
      </c>
      <c r="W12" s="989">
        <v>343.37073289099999</v>
      </c>
      <c r="X12" s="866">
        <v>68.795359358804177</v>
      </c>
      <c r="Y12" s="865">
        <v>342.80084781200003</v>
      </c>
      <c r="Z12" s="866">
        <v>66.940145083933075</v>
      </c>
      <c r="AA12" s="865">
        <v>344.01286958800006</v>
      </c>
      <c r="AB12" s="866">
        <v>68.782144489770531</v>
      </c>
      <c r="AC12" s="865">
        <v>344.98691207400003</v>
      </c>
      <c r="AD12" s="866">
        <v>65.399978205072912</v>
      </c>
      <c r="AE12" s="865">
        <v>345.056215339</v>
      </c>
      <c r="AF12" s="865">
        <v>65.322158830333251</v>
      </c>
      <c r="AG12" s="865">
        <v>347.077503869</v>
      </c>
      <c r="AH12" s="865">
        <v>65.83712639799441</v>
      </c>
      <c r="AI12" s="865">
        <v>345.88767660099995</v>
      </c>
      <c r="AJ12" s="865">
        <v>66.056649152848564</v>
      </c>
      <c r="AK12" s="865">
        <v>346.46901900399996</v>
      </c>
      <c r="AL12" s="865">
        <v>66.347884346560122</v>
      </c>
      <c r="AM12" s="865">
        <v>347.06385263100015</v>
      </c>
      <c r="AN12" s="865">
        <v>66.066201961018393</v>
      </c>
      <c r="AO12" s="865">
        <v>378.70696661599993</v>
      </c>
      <c r="AP12" s="865">
        <v>68.650485593321918</v>
      </c>
      <c r="AQ12" s="868">
        <v>418.53335830100013</v>
      </c>
      <c r="AR12" s="868">
        <v>67.720763269820054</v>
      </c>
      <c r="AS12" s="868">
        <v>365.754751494</v>
      </c>
      <c r="AT12" s="868">
        <v>60.487273772114094</v>
      </c>
      <c r="AU12" s="868">
        <v>349.2216996570001</v>
      </c>
      <c r="AV12" s="868">
        <v>49.534037540993438</v>
      </c>
      <c r="AW12" s="868">
        <v>345.64871788599999</v>
      </c>
      <c r="AX12" s="868">
        <v>62.111474901317301</v>
      </c>
      <c r="AY12" s="868">
        <v>343.41534318800001</v>
      </c>
      <c r="AZ12" s="868">
        <v>61.062838884607693</v>
      </c>
      <c r="BA12" s="868">
        <v>341.49059570199995</v>
      </c>
      <c r="BB12" s="868">
        <v>61.449165125662965</v>
      </c>
      <c r="BC12" s="868">
        <v>340.74374564300001</v>
      </c>
      <c r="BD12" s="868">
        <v>31.979640577827517</v>
      </c>
      <c r="BE12" s="867">
        <v>339.37362673500002</v>
      </c>
      <c r="BF12" s="867">
        <v>58.800563462384162</v>
      </c>
      <c r="BG12" s="867">
        <v>333.05018354600003</v>
      </c>
      <c r="BH12" s="867">
        <v>50.679936183557992</v>
      </c>
      <c r="BI12" s="867">
        <v>331.95080327399995</v>
      </c>
      <c r="BJ12" s="867">
        <v>61.817346271411623</v>
      </c>
      <c r="BK12" s="867">
        <v>331.344674274</v>
      </c>
      <c r="BL12" s="867">
        <v>29.986679422256589</v>
      </c>
      <c r="BM12" s="867">
        <v>344.45779148599996</v>
      </c>
      <c r="BN12" s="867">
        <v>67.269257143825399</v>
      </c>
      <c r="BO12" s="868">
        <v>350.00402907600005</v>
      </c>
      <c r="BP12" s="868">
        <v>66.917182005587776</v>
      </c>
      <c r="BQ12" s="868">
        <v>353.02909329099992</v>
      </c>
      <c r="BR12" s="868">
        <v>67.354421329379818</v>
      </c>
      <c r="BS12" s="868">
        <v>355</v>
      </c>
      <c r="BT12" s="868">
        <v>69</v>
      </c>
      <c r="BU12" s="867">
        <v>542.21735879399989</v>
      </c>
      <c r="BV12" s="867">
        <v>58.576410903846408</v>
      </c>
      <c r="BW12" s="867">
        <v>566.19502088599984</v>
      </c>
      <c r="BX12" s="867">
        <v>60.126764284428013</v>
      </c>
      <c r="BY12" s="867">
        <v>603.91271049800002</v>
      </c>
      <c r="BZ12" s="867">
        <v>65.445300482225122</v>
      </c>
      <c r="CA12" s="868">
        <v>603.36658647800004</v>
      </c>
      <c r="CB12" s="868">
        <v>45.499366138687094</v>
      </c>
      <c r="CC12" s="867">
        <v>603.3539694829999</v>
      </c>
      <c r="CD12" s="1500">
        <v>57</v>
      </c>
      <c r="CE12" s="868">
        <v>594.39125896799999</v>
      </c>
      <c r="CF12" s="1568">
        <v>0.4996835822815644</v>
      </c>
      <c r="CG12" s="868">
        <v>593.3971323960003</v>
      </c>
      <c r="CH12" s="1568">
        <v>0.53346550589666886</v>
      </c>
      <c r="CI12" s="867">
        <v>611.79020638199961</v>
      </c>
      <c r="CJ12" s="1632">
        <v>0.464852136166441</v>
      </c>
      <c r="CK12" s="867">
        <v>611.62393444099973</v>
      </c>
      <c r="CL12" s="1632">
        <v>0.39158868248931111</v>
      </c>
      <c r="CM12" s="867">
        <v>605.9</v>
      </c>
      <c r="CN12" s="1632">
        <v>0.42</v>
      </c>
      <c r="CO12" s="867">
        <v>610.62631448099944</v>
      </c>
      <c r="CP12" s="1632">
        <v>0.49394795173399719</v>
      </c>
      <c r="CQ12" s="867">
        <v>613.27353007499994</v>
      </c>
      <c r="CR12" s="1632">
        <v>0.41061823249864271</v>
      </c>
      <c r="CS12" s="867">
        <v>620.045722146</v>
      </c>
      <c r="CT12" s="1632">
        <v>0.41584742302357852</v>
      </c>
      <c r="CU12" s="869">
        <v>618.31545497200011</v>
      </c>
      <c r="CV12" s="1528">
        <v>0.56522212566227326</v>
      </c>
      <c r="CW12" s="1208"/>
      <c r="CX12" s="1208"/>
    </row>
    <row r="13" spans="2:102" ht="19.5" customHeight="1">
      <c r="B13" s="74"/>
      <c r="C13" s="1514"/>
      <c r="D13" s="75"/>
      <c r="E13" s="76"/>
      <c r="F13" s="75"/>
      <c r="H13" s="870" t="s">
        <v>737</v>
      </c>
      <c r="I13" s="876">
        <v>214.77711236700006</v>
      </c>
      <c r="J13" s="877">
        <v>48.033449103294387</v>
      </c>
      <c r="K13" s="1009">
        <v>225.14436061599997</v>
      </c>
      <c r="L13" s="877">
        <v>48.982055442735927</v>
      </c>
      <c r="M13" s="876">
        <v>228.46683627499996</v>
      </c>
      <c r="N13" s="877">
        <v>49.331780203872121</v>
      </c>
      <c r="O13" s="1009">
        <v>234.49735983600002</v>
      </c>
      <c r="P13" s="877">
        <v>49.789121563986285</v>
      </c>
      <c r="Q13" s="876">
        <v>238.18048964700006</v>
      </c>
      <c r="R13" s="877">
        <v>48.593970690276286</v>
      </c>
      <c r="S13" s="1009">
        <v>238.14723392999997</v>
      </c>
      <c r="T13" s="877">
        <v>46.728245159215895</v>
      </c>
      <c r="U13" s="876">
        <v>238.630146943</v>
      </c>
      <c r="V13" s="877">
        <v>45.23903934034346</v>
      </c>
      <c r="W13" s="1009">
        <v>239.72521469600005</v>
      </c>
      <c r="X13" s="877">
        <v>48.029667972934206</v>
      </c>
      <c r="Y13" s="876">
        <v>238.31272314000006</v>
      </c>
      <c r="Z13" s="877">
        <v>46.536315076699012</v>
      </c>
      <c r="AA13" s="876">
        <v>236.91846975500007</v>
      </c>
      <c r="AB13" s="877">
        <v>47.369624393703717</v>
      </c>
      <c r="AC13" s="876">
        <v>236.11374546100004</v>
      </c>
      <c r="AD13" s="877">
        <v>44.76063661149918</v>
      </c>
      <c r="AE13" s="876">
        <v>234.67026545299996</v>
      </c>
      <c r="AF13" s="876">
        <v>44.425133271740116</v>
      </c>
      <c r="AG13" s="876">
        <v>234.93724218400001</v>
      </c>
      <c r="AH13" s="876">
        <v>44.565241874916445</v>
      </c>
      <c r="AI13" s="876">
        <v>233.52402973700001</v>
      </c>
      <c r="AJ13" s="876">
        <v>44.597758014058684</v>
      </c>
      <c r="AK13" s="876">
        <v>232.99453674699998</v>
      </c>
      <c r="AL13" s="876">
        <v>44.617826499782467</v>
      </c>
      <c r="AM13" s="876">
        <v>234.58063551000012</v>
      </c>
      <c r="AN13" s="876">
        <v>44.654179697086164</v>
      </c>
      <c r="AO13" s="876">
        <v>266.52109172299993</v>
      </c>
      <c r="AP13" s="876">
        <v>48.313878488004605</v>
      </c>
      <c r="AQ13" s="879">
        <v>307.50964928800016</v>
      </c>
      <c r="AR13" s="879">
        <v>49.756579134228318</v>
      </c>
      <c r="AS13" s="879">
        <v>255.06457478299998</v>
      </c>
      <c r="AT13" s="879">
        <v>42.18170974251931</v>
      </c>
      <c r="AU13" s="879">
        <v>238.59169768400011</v>
      </c>
      <c r="AV13" s="879">
        <v>33.842141314976907</v>
      </c>
      <c r="AW13" s="879">
        <v>236.18848623799997</v>
      </c>
      <c r="AX13" s="879">
        <v>42.441977868958993</v>
      </c>
      <c r="AY13" s="879">
        <v>234.91228422999998</v>
      </c>
      <c r="AZ13" s="879">
        <v>41.76986045757112</v>
      </c>
      <c r="BA13" s="879">
        <v>233.67627488499997</v>
      </c>
      <c r="BB13" s="879">
        <v>42.048630861532324</v>
      </c>
      <c r="BC13" s="879">
        <v>232.88100150100001</v>
      </c>
      <c r="BD13" s="879">
        <v>21.856456121748586</v>
      </c>
      <c r="BE13" s="878">
        <v>230.37704403499995</v>
      </c>
      <c r="BF13" s="878">
        <v>39.915594291698206</v>
      </c>
      <c r="BG13" s="878">
        <v>226.14191659299999</v>
      </c>
      <c r="BH13" s="878">
        <v>34.411804789706082</v>
      </c>
      <c r="BI13" s="878">
        <v>223.70585617599997</v>
      </c>
      <c r="BJ13" s="878">
        <v>41.659493629119787</v>
      </c>
      <c r="BK13" s="878">
        <v>221.39541816800002</v>
      </c>
      <c r="BL13" s="878">
        <v>20.036276257364317</v>
      </c>
      <c r="BM13" s="878">
        <v>230.93613597199996</v>
      </c>
      <c r="BN13" s="878">
        <v>45.099581715030787</v>
      </c>
      <c r="BO13" s="879">
        <v>236.05338401500006</v>
      </c>
      <c r="BP13" s="879">
        <v>45.130986928543912</v>
      </c>
      <c r="BQ13" s="879">
        <v>238.20247494699996</v>
      </c>
      <c r="BR13" s="879">
        <v>45.446650613739372</v>
      </c>
      <c r="BS13" s="879">
        <v>238.3</v>
      </c>
      <c r="BT13" s="879">
        <v>46.3</v>
      </c>
      <c r="BU13" s="878">
        <v>423.9555639429999</v>
      </c>
      <c r="BV13" s="878">
        <v>45.800443153890228</v>
      </c>
      <c r="BW13" s="878">
        <v>449.85198210499988</v>
      </c>
      <c r="BX13" s="878">
        <v>47.771780204962361</v>
      </c>
      <c r="BY13" s="878">
        <v>487.94294737300004</v>
      </c>
      <c r="BZ13" s="878">
        <v>52.877795505703808</v>
      </c>
      <c r="CA13" s="879">
        <v>489.18696370999999</v>
      </c>
      <c r="CB13" s="879">
        <v>36.889176946369545</v>
      </c>
      <c r="CC13" s="878">
        <v>470.01858763399986</v>
      </c>
      <c r="CD13" s="1501">
        <v>44.4</v>
      </c>
      <c r="CE13" s="879">
        <v>433.22057273900009</v>
      </c>
      <c r="CF13" s="1569">
        <v>0.36419312100945411</v>
      </c>
      <c r="CG13" s="879">
        <v>420.41702847800013</v>
      </c>
      <c r="CH13" s="1569">
        <v>0.37795595991340231</v>
      </c>
      <c r="CI13" s="878">
        <v>416.11024206499985</v>
      </c>
      <c r="CJ13" s="1633">
        <v>0.31617004144043653</v>
      </c>
      <c r="CK13" s="878">
        <v>411.40658316999992</v>
      </c>
      <c r="CL13" s="1633">
        <v>0.26340068267310457</v>
      </c>
      <c r="CM13" s="878">
        <v>406.3</v>
      </c>
      <c r="CN13" s="1633">
        <v>0.28199999999999997</v>
      </c>
      <c r="CO13" s="878">
        <v>410.76933635199958</v>
      </c>
      <c r="CP13" s="1633">
        <v>0.33227960786239102</v>
      </c>
      <c r="CQ13" s="878">
        <v>412.360167574</v>
      </c>
      <c r="CR13" s="1633">
        <v>0.27609638254136415</v>
      </c>
      <c r="CS13" s="878">
        <v>415.07904809200011</v>
      </c>
      <c r="CT13" s="1633">
        <v>0.27838197464330622</v>
      </c>
      <c r="CU13" s="880">
        <v>413.43926803099998</v>
      </c>
      <c r="CV13" s="1529">
        <v>0.37793818677768359</v>
      </c>
      <c r="CW13" s="1208"/>
      <c r="CX13" s="1208"/>
    </row>
    <row r="14" spans="2:102" ht="19.5" customHeight="1">
      <c r="B14" s="74"/>
      <c r="C14" s="1875" t="s">
        <v>6</v>
      </c>
      <c r="D14" s="1875"/>
      <c r="E14" s="1876"/>
      <c r="F14" s="1512"/>
      <c r="H14" s="870" t="s">
        <v>738</v>
      </c>
      <c r="I14" s="876">
        <v>84.790732165999984</v>
      </c>
      <c r="J14" s="876">
        <v>18.962873990815421</v>
      </c>
      <c r="K14" s="876">
        <v>85.158960837999999</v>
      </c>
      <c r="L14" s="876">
        <v>18.527050510170589</v>
      </c>
      <c r="M14" s="876">
        <v>84.346875894000007</v>
      </c>
      <c r="N14" s="876">
        <v>18.212628188528932</v>
      </c>
      <c r="O14" s="876">
        <v>84.148730932000007</v>
      </c>
      <c r="P14" s="876">
        <v>17.866688975767818</v>
      </c>
      <c r="Q14" s="876">
        <v>84.81992969800001</v>
      </c>
      <c r="R14" s="876">
        <v>17.305099942504139</v>
      </c>
      <c r="S14" s="876">
        <v>85.042279616999991</v>
      </c>
      <c r="T14" s="876">
        <v>16.686637191888735</v>
      </c>
      <c r="U14" s="876">
        <v>85.365967797999986</v>
      </c>
      <c r="V14" s="876">
        <v>16.18351421651127</v>
      </c>
      <c r="W14" s="876">
        <v>88.730154783999964</v>
      </c>
      <c r="X14" s="876">
        <v>17.77735345389884</v>
      </c>
      <c r="Y14" s="876">
        <v>89.347591050999995</v>
      </c>
      <c r="Z14" s="876">
        <v>17.447275133735804</v>
      </c>
      <c r="AA14" s="876">
        <v>91.680134305999999</v>
      </c>
      <c r="AB14" s="876">
        <v>18.330582376842642</v>
      </c>
      <c r="AC14" s="876">
        <v>92.709439943000007</v>
      </c>
      <c r="AD14" s="876">
        <v>17.575146011267101</v>
      </c>
      <c r="AE14" s="876">
        <v>93.836584353000021</v>
      </c>
      <c r="AF14" s="876">
        <v>17.764085950982238</v>
      </c>
      <c r="AG14" s="876">
        <v>95.367453558999998</v>
      </c>
      <c r="AH14" s="876">
        <v>18.090250806311456</v>
      </c>
      <c r="AI14" s="876">
        <v>95.639631012999985</v>
      </c>
      <c r="AJ14" s="876">
        <v>18.264985942882738</v>
      </c>
      <c r="AK14" s="876">
        <v>96.494970765000019</v>
      </c>
      <c r="AL14" s="876">
        <v>18.478527109712537</v>
      </c>
      <c r="AM14" s="876">
        <v>95.529938531000013</v>
      </c>
      <c r="AN14" s="876">
        <v>18.184838796862319</v>
      </c>
      <c r="AO14" s="876">
        <v>95.279034245000005</v>
      </c>
      <c r="AP14" s="876">
        <v>17.271802592462929</v>
      </c>
      <c r="AQ14" s="879">
        <v>94.325828726000026</v>
      </c>
      <c r="AR14" s="879">
        <v>15.262384683777249</v>
      </c>
      <c r="AS14" s="879">
        <v>93.970176083000027</v>
      </c>
      <c r="AT14" s="879">
        <v>15.540467332081761</v>
      </c>
      <c r="AU14" s="879">
        <v>93.881677885999977</v>
      </c>
      <c r="AV14" s="879">
        <v>13.316293235454907</v>
      </c>
      <c r="AW14" s="879">
        <v>92.824177438999996</v>
      </c>
      <c r="AX14" s="879">
        <v>16.680075084610614</v>
      </c>
      <c r="AY14" s="879">
        <v>92.039249795000018</v>
      </c>
      <c r="AZ14" s="879">
        <v>16.36554100675556</v>
      </c>
      <c r="BA14" s="879">
        <v>91.320804514000002</v>
      </c>
      <c r="BB14" s="879">
        <v>16.432625866177872</v>
      </c>
      <c r="BC14" s="879">
        <v>91.48653452500001</v>
      </c>
      <c r="BD14" s="879">
        <v>8.5862368105966489</v>
      </c>
      <c r="BE14" s="878">
        <v>92.153948604999982</v>
      </c>
      <c r="BF14" s="878">
        <v>15.96678019853554</v>
      </c>
      <c r="BG14" s="878">
        <v>88.986023023000001</v>
      </c>
      <c r="BH14" s="878">
        <v>13.540920230153183</v>
      </c>
      <c r="BI14" s="878">
        <v>88.022907394000015</v>
      </c>
      <c r="BJ14" s="878">
        <v>16.392014998981299</v>
      </c>
      <c r="BK14" s="878">
        <v>87.468246262999997</v>
      </c>
      <c r="BL14" s="878">
        <v>7.9158726967997817</v>
      </c>
      <c r="BM14" s="878">
        <v>87.525921179999983</v>
      </c>
      <c r="BN14" s="878">
        <v>17.092961297834123</v>
      </c>
      <c r="BO14" s="879">
        <v>85.503264541999982</v>
      </c>
      <c r="BP14" s="879">
        <v>16.347347573494741</v>
      </c>
      <c r="BQ14" s="879">
        <v>83.685952992999987</v>
      </c>
      <c r="BR14" s="879">
        <v>15.966443118598617</v>
      </c>
      <c r="BS14" s="879">
        <v>83.2</v>
      </c>
      <c r="BT14" s="879">
        <v>16.2</v>
      </c>
      <c r="BU14" s="878">
        <v>83.469610268000011</v>
      </c>
      <c r="BV14" s="878">
        <v>9.0173250814344659</v>
      </c>
      <c r="BW14" s="878">
        <v>81.041839489000012</v>
      </c>
      <c r="BX14" s="878">
        <v>8.6061929200763174</v>
      </c>
      <c r="BY14" s="878">
        <v>80.458082522000026</v>
      </c>
      <c r="BZ14" s="878">
        <v>8.7191464848186779</v>
      </c>
      <c r="CA14" s="879">
        <v>78.593450067999996</v>
      </c>
      <c r="CB14" s="879">
        <v>5.9266658792298577</v>
      </c>
      <c r="CC14" s="878">
        <v>77.815586749000019</v>
      </c>
      <c r="CD14" s="1501">
        <v>7.3</v>
      </c>
      <c r="CE14" s="879">
        <v>75.081693380999994</v>
      </c>
      <c r="CF14" s="1569">
        <v>6.3118508131365186E-2</v>
      </c>
      <c r="CG14" s="879">
        <v>72.28453473600004</v>
      </c>
      <c r="CH14" s="1569">
        <v>6.4983977485270211E-2</v>
      </c>
      <c r="CI14" s="878">
        <v>71.140241353999926</v>
      </c>
      <c r="CJ14" s="1633">
        <v>5.4053976045759795E-2</v>
      </c>
      <c r="CK14" s="878">
        <v>68.123439156000018</v>
      </c>
      <c r="CL14" s="1633">
        <v>4.3615637458857701E-2</v>
      </c>
      <c r="CM14" s="878">
        <v>68.3</v>
      </c>
      <c r="CN14" s="1633">
        <v>4.7E-2</v>
      </c>
      <c r="CO14" s="878">
        <v>64.542389414000027</v>
      </c>
      <c r="CP14" s="1633">
        <v>5.2209641633541734E-2</v>
      </c>
      <c r="CQ14" s="878">
        <v>64.571486370999978</v>
      </c>
      <c r="CR14" s="1633">
        <v>4.3233937718178808E-2</v>
      </c>
      <c r="CS14" s="878">
        <v>62.500365773999974</v>
      </c>
      <c r="CT14" s="1633">
        <v>4.1917257255149706E-2</v>
      </c>
      <c r="CU14" s="880">
        <v>59.474038117999982</v>
      </c>
      <c r="CV14" s="1529">
        <v>5.4367138936058608E-2</v>
      </c>
      <c r="CW14" s="1208"/>
      <c r="CX14" s="1208"/>
    </row>
    <row r="15" spans="2:102" ht="19.5" customHeight="1">
      <c r="B15" s="74"/>
      <c r="C15" s="1514"/>
      <c r="D15" s="75"/>
      <c r="E15" s="76"/>
      <c r="H15" s="859" t="s">
        <v>739</v>
      </c>
      <c r="I15" s="865">
        <v>134.924019418</v>
      </c>
      <c r="J15" s="866">
        <v>30.174844740682783</v>
      </c>
      <c r="K15" s="989">
        <v>136.80478926299998</v>
      </c>
      <c r="L15" s="866">
        <v>29.76303627671615</v>
      </c>
      <c r="M15" s="865">
        <v>137.578850528</v>
      </c>
      <c r="N15" s="866">
        <v>29.706760620518747</v>
      </c>
      <c r="O15" s="989">
        <v>139.05729370099999</v>
      </c>
      <c r="P15" s="866">
        <v>29.52502537887905</v>
      </c>
      <c r="Q15" s="865">
        <v>153.876601763</v>
      </c>
      <c r="R15" s="866">
        <v>31.394154437555628</v>
      </c>
      <c r="S15" s="989">
        <v>172.80944924699998</v>
      </c>
      <c r="T15" s="866">
        <v>33.907940801934529</v>
      </c>
      <c r="U15" s="865">
        <v>189.33437564699997</v>
      </c>
      <c r="V15" s="866">
        <v>35.893642853180388</v>
      </c>
      <c r="W15" s="989">
        <v>155.74830085100007</v>
      </c>
      <c r="X15" s="866">
        <v>31.20464064119583</v>
      </c>
      <c r="Y15" s="865">
        <v>169.29969720800003</v>
      </c>
      <c r="Z15" s="866">
        <v>33.059854916066932</v>
      </c>
      <c r="AA15" s="865">
        <v>156.13563863300001</v>
      </c>
      <c r="AB15" s="866">
        <v>31.21785551022948</v>
      </c>
      <c r="AC15" s="865">
        <v>182.51618738000002</v>
      </c>
      <c r="AD15" s="866">
        <v>34.600021794927109</v>
      </c>
      <c r="AE15" s="865">
        <v>183.18140190700001</v>
      </c>
      <c r="AF15" s="865">
        <v>34.677841169666742</v>
      </c>
      <c r="AG15" s="865">
        <v>180.09845726100002</v>
      </c>
      <c r="AH15" s="865">
        <v>34.16287360200559</v>
      </c>
      <c r="AI15" s="865">
        <v>177.73512449</v>
      </c>
      <c r="AJ15" s="865">
        <v>33.943350847151436</v>
      </c>
      <c r="AK15" s="865">
        <v>175.73153405999997</v>
      </c>
      <c r="AL15" s="865">
        <v>33.652115653439886</v>
      </c>
      <c r="AM15" s="865">
        <v>178.26353464000005</v>
      </c>
      <c r="AN15" s="865">
        <v>33.933798038981621</v>
      </c>
      <c r="AO15" s="865">
        <v>172.93802663200003</v>
      </c>
      <c r="AP15" s="865">
        <v>31.349514406678068</v>
      </c>
      <c r="AQ15" s="868">
        <v>199.494759063</v>
      </c>
      <c r="AR15" s="868">
        <v>32.279236730179953</v>
      </c>
      <c r="AS15" s="868">
        <v>221.16134083300005</v>
      </c>
      <c r="AT15" s="868">
        <v>36.574908503937671</v>
      </c>
      <c r="AU15" s="868">
        <v>277.44855803999997</v>
      </c>
      <c r="AV15" s="868">
        <v>39.353646417579867</v>
      </c>
      <c r="AW15" s="868">
        <v>210.848641797</v>
      </c>
      <c r="AX15" s="868">
        <v>37.888525098682699</v>
      </c>
      <c r="AY15" s="868">
        <v>218.98127881800011</v>
      </c>
      <c r="AZ15" s="868">
        <v>38.9371611153923</v>
      </c>
      <c r="BA15" s="868">
        <v>214.23802160899999</v>
      </c>
      <c r="BB15" s="868">
        <v>38.550834874337042</v>
      </c>
      <c r="BC15" s="868">
        <v>233.73304689700001</v>
      </c>
      <c r="BD15" s="868">
        <v>21.936422682744894</v>
      </c>
      <c r="BE15" s="867">
        <v>222.286874375</v>
      </c>
      <c r="BF15" s="867">
        <v>38.513875074177108</v>
      </c>
      <c r="BG15" s="867">
        <v>177.89649138499999</v>
      </c>
      <c r="BH15" s="867">
        <v>27.070343377923518</v>
      </c>
      <c r="BI15" s="867">
        <v>172.37029323600001</v>
      </c>
      <c r="BJ15" s="867">
        <v>32.099558123615374</v>
      </c>
      <c r="BK15" s="867">
        <v>172.20949456800003</v>
      </c>
      <c r="BL15" s="867">
        <v>15.584952190326067</v>
      </c>
      <c r="BM15" s="867">
        <v>167.60047422300002</v>
      </c>
      <c r="BN15" s="867">
        <v>32.730742856174587</v>
      </c>
      <c r="BO15" s="868">
        <v>173.03656914700002</v>
      </c>
      <c r="BP15" s="868">
        <v>33.082817994412231</v>
      </c>
      <c r="BQ15" s="868">
        <v>169.16166318000001</v>
      </c>
      <c r="BR15" s="868">
        <v>32.274354015385704</v>
      </c>
      <c r="BS15" s="868">
        <v>159.30000000000001</v>
      </c>
      <c r="BT15" s="868">
        <v>31</v>
      </c>
      <c r="BU15" s="867">
        <v>340.76038885799994</v>
      </c>
      <c r="BV15" s="867">
        <v>36.81276564420012</v>
      </c>
      <c r="BW15" s="867">
        <v>321.00466266900003</v>
      </c>
      <c r="BX15" s="867">
        <v>34.0889110192077</v>
      </c>
      <c r="BY15" s="867">
        <v>299.92501726700004</v>
      </c>
      <c r="BZ15" s="867">
        <v>32.502516565662482</v>
      </c>
      <c r="CA15" s="868">
        <v>305.70242287600001</v>
      </c>
      <c r="CB15" s="868">
        <v>23.052762250410165</v>
      </c>
      <c r="CC15" s="867">
        <v>405.839310893</v>
      </c>
      <c r="CD15" s="1500">
        <v>38.299999999999997</v>
      </c>
      <c r="CE15" s="868">
        <v>558.74197153900013</v>
      </c>
      <c r="CF15" s="1568">
        <v>0.46971449478314475</v>
      </c>
      <c r="CG15" s="868">
        <v>512.54514197899994</v>
      </c>
      <c r="CH15" s="1568">
        <v>0.46077936433005606</v>
      </c>
      <c r="CI15" s="867">
        <v>651.04544996899972</v>
      </c>
      <c r="CJ15" s="1632">
        <v>0.49467916452811611</v>
      </c>
      <c r="CK15" s="867">
        <v>909.35055612200017</v>
      </c>
      <c r="CL15" s="1632">
        <v>0.58220642806954581</v>
      </c>
      <c r="CM15" s="867">
        <v>593.5</v>
      </c>
      <c r="CN15" s="1632">
        <v>0.41199999999999998</v>
      </c>
      <c r="CO15" s="867">
        <v>555.1343406550003</v>
      </c>
      <c r="CP15" s="1632">
        <v>0.44905937395901863</v>
      </c>
      <c r="CQ15" s="867">
        <v>508.99836645400012</v>
      </c>
      <c r="CR15" s="1632">
        <v>0.3408006367933048</v>
      </c>
      <c r="CS15" s="867">
        <v>825.39947800800041</v>
      </c>
      <c r="CT15" s="1632">
        <v>0.55357247640813867</v>
      </c>
      <c r="CU15" s="869">
        <v>412.11334181799998</v>
      </c>
      <c r="CV15" s="1528">
        <v>0.37672611480607621</v>
      </c>
      <c r="CW15" s="1208"/>
      <c r="CX15" s="1208"/>
    </row>
    <row r="16" spans="2:102" ht="19.5" customHeight="1">
      <c r="B16" s="74"/>
      <c r="C16" s="1875" t="s">
        <v>7</v>
      </c>
      <c r="D16" s="1875"/>
      <c r="E16" s="1876"/>
      <c r="F16" s="1512"/>
      <c r="H16" s="870" t="s">
        <v>740</v>
      </c>
      <c r="I16" s="876">
        <v>44.086322182999993</v>
      </c>
      <c r="J16" s="877">
        <v>9.8596078948584225</v>
      </c>
      <c r="K16" s="1009">
        <v>43.481830679999995</v>
      </c>
      <c r="L16" s="877">
        <v>9.4598391684879655</v>
      </c>
      <c r="M16" s="876">
        <v>43.812833565000005</v>
      </c>
      <c r="N16" s="877">
        <v>9.460301156951413</v>
      </c>
      <c r="O16" s="1009">
        <v>44.316280099000004</v>
      </c>
      <c r="P16" s="877">
        <v>9.4093539417923999</v>
      </c>
      <c r="Q16" s="876">
        <v>44.744162849000006</v>
      </c>
      <c r="R16" s="877">
        <v>9.128776841745994</v>
      </c>
      <c r="S16" s="1009">
        <v>44.241123340000001</v>
      </c>
      <c r="T16" s="877">
        <v>8.6808065054338837</v>
      </c>
      <c r="U16" s="876">
        <v>44.902281641000002</v>
      </c>
      <c r="V16" s="877">
        <v>8.5124872596822101</v>
      </c>
      <c r="W16" s="1009">
        <v>44.890996180000002</v>
      </c>
      <c r="X16" s="877">
        <v>8.9940461383415471</v>
      </c>
      <c r="Y16" s="876">
        <v>45.060653795</v>
      </c>
      <c r="Z16" s="877">
        <v>8.7991809876398701</v>
      </c>
      <c r="AA16" s="876">
        <v>44.798570007999999</v>
      </c>
      <c r="AB16" s="877">
        <v>8.9570536094061293</v>
      </c>
      <c r="AC16" s="876">
        <v>44.486835919000001</v>
      </c>
      <c r="AD16" s="877">
        <v>8.4334738440488355</v>
      </c>
      <c r="AE16" s="876">
        <v>44.111061104999997</v>
      </c>
      <c r="AF16" s="876">
        <v>8.3506095864538743</v>
      </c>
      <c r="AG16" s="876">
        <v>43.664220264999997</v>
      </c>
      <c r="AH16" s="876">
        <v>8.2826652739259732</v>
      </c>
      <c r="AI16" s="876">
        <v>42.557050224000001</v>
      </c>
      <c r="AJ16" s="876">
        <v>8.1274249584490583</v>
      </c>
      <c r="AK16" s="876">
        <v>42.800269254</v>
      </c>
      <c r="AL16" s="876">
        <v>8.1961363316967759</v>
      </c>
      <c r="AM16" s="876">
        <v>41.759717711000008</v>
      </c>
      <c r="AN16" s="876">
        <v>7.9492748184966526</v>
      </c>
      <c r="AO16" s="876">
        <v>41.378239498000006</v>
      </c>
      <c r="AP16" s="876">
        <v>7.5008819085570524</v>
      </c>
      <c r="AQ16" s="879">
        <v>40.573162320999998</v>
      </c>
      <c r="AR16" s="879">
        <v>6.5649379342240533</v>
      </c>
      <c r="AS16" s="879">
        <v>40.227479126000006</v>
      </c>
      <c r="AT16" s="879">
        <v>6.6526833434624111</v>
      </c>
      <c r="AU16" s="879">
        <v>39.423579042</v>
      </c>
      <c r="AV16" s="879">
        <v>5.5918891815278586</v>
      </c>
      <c r="AW16" s="879">
        <v>38.627280618999997</v>
      </c>
      <c r="AX16" s="879">
        <v>6.9411435556501866</v>
      </c>
      <c r="AY16" s="879">
        <v>37.435018509000002</v>
      </c>
      <c r="AZ16" s="879">
        <v>6.6563377239845174</v>
      </c>
      <c r="BA16" s="879">
        <v>37.089060696000004</v>
      </c>
      <c r="BB16" s="879">
        <v>6.6739519147785797</v>
      </c>
      <c r="BC16" s="879">
        <v>36.411290383000001</v>
      </c>
      <c r="BD16" s="879">
        <v>3.4172893686601071</v>
      </c>
      <c r="BE16" s="878">
        <v>37.542861312999996</v>
      </c>
      <c r="BF16" s="878">
        <v>6.5047523593172505</v>
      </c>
      <c r="BG16" s="878">
        <v>41.26629879</v>
      </c>
      <c r="BH16" s="878">
        <v>6.2794542460295073</v>
      </c>
      <c r="BI16" s="878">
        <v>47.215193983000006</v>
      </c>
      <c r="BJ16" s="878">
        <v>8.7926221805518701</v>
      </c>
      <c r="BK16" s="878">
        <v>51.511359073999991</v>
      </c>
      <c r="BL16" s="878">
        <v>4.661775881991268</v>
      </c>
      <c r="BM16" s="878">
        <v>59.071208852999995</v>
      </c>
      <c r="BN16" s="878">
        <v>11.536032676127105</v>
      </c>
      <c r="BO16" s="879">
        <v>65.272233098000001</v>
      </c>
      <c r="BP16" s="879">
        <v>12.479381776435444</v>
      </c>
      <c r="BQ16" s="879">
        <v>70.090580643999999</v>
      </c>
      <c r="BR16" s="879">
        <v>13.372582004241304</v>
      </c>
      <c r="BS16" s="879">
        <v>70.099999999999994</v>
      </c>
      <c r="BT16" s="879">
        <v>13.6</v>
      </c>
      <c r="BU16" s="878">
        <v>195.06638427199999</v>
      </c>
      <c r="BV16" s="878">
        <v>21.073262398051273</v>
      </c>
      <c r="BW16" s="878">
        <v>187.91750126700001</v>
      </c>
      <c r="BX16" s="878">
        <v>19.955794181868256</v>
      </c>
      <c r="BY16" s="878">
        <v>163.64016875199999</v>
      </c>
      <c r="BZ16" s="878">
        <v>17.733490004052719</v>
      </c>
      <c r="CA16" s="879">
        <v>165.81027862600001</v>
      </c>
      <c r="CB16" s="879">
        <v>12.503613467891592</v>
      </c>
      <c r="CC16" s="878">
        <v>204.76560811100001</v>
      </c>
      <c r="CD16" s="1501">
        <v>19.3</v>
      </c>
      <c r="CE16" s="879">
        <v>362.35078878700017</v>
      </c>
      <c r="CF16" s="1569">
        <v>0.30461541527040936</v>
      </c>
      <c r="CG16" s="879">
        <v>201.74333091199998</v>
      </c>
      <c r="CH16" s="1569">
        <v>0.18136775897735119</v>
      </c>
      <c r="CI16" s="878">
        <v>513.08029701699968</v>
      </c>
      <c r="CJ16" s="1633">
        <v>0.38985009829389411</v>
      </c>
      <c r="CK16" s="878">
        <v>612.17441631600013</v>
      </c>
      <c r="CL16" s="1633">
        <v>0.39194112532227959</v>
      </c>
      <c r="CM16" s="878">
        <v>372.1</v>
      </c>
      <c r="CN16" s="1633">
        <v>0.25800000000000001</v>
      </c>
      <c r="CO16" s="878">
        <v>460.67507480400025</v>
      </c>
      <c r="CP16" s="1633">
        <v>0.37264936708098978</v>
      </c>
      <c r="CQ16" s="878">
        <v>442.37323589500005</v>
      </c>
      <c r="CR16" s="1633">
        <v>0.29619167845984756</v>
      </c>
      <c r="CS16" s="878">
        <v>766.03257730500036</v>
      </c>
      <c r="CT16" s="1633">
        <v>0.51375674703773877</v>
      </c>
      <c r="CU16" s="880">
        <v>346.76119426499992</v>
      </c>
      <c r="CV16" s="1529">
        <v>0.31698560620408123</v>
      </c>
      <c r="CW16" s="1208"/>
      <c r="CX16" s="1208"/>
    </row>
    <row r="17" spans="2:102" ht="19.5" customHeight="1">
      <c r="B17" s="74"/>
      <c r="C17" s="1514"/>
      <c r="D17" s="75"/>
      <c r="E17" s="76"/>
      <c r="F17" s="75"/>
      <c r="H17" s="870" t="s">
        <v>738</v>
      </c>
      <c r="I17" s="876">
        <v>89.511037443999996</v>
      </c>
      <c r="J17" s="876">
        <v>20.018538352925834</v>
      </c>
      <c r="K17" s="876">
        <v>92.108368515999999</v>
      </c>
      <c r="L17" s="876">
        <v>20.038952790319374</v>
      </c>
      <c r="M17" s="876">
        <v>92.552213003999995</v>
      </c>
      <c r="N17" s="876">
        <v>19.984368426232255</v>
      </c>
      <c r="O17" s="876">
        <v>93.522728166999983</v>
      </c>
      <c r="P17" s="876">
        <v>19.857001737499111</v>
      </c>
      <c r="Q17" s="876">
        <v>107.974380115</v>
      </c>
      <c r="R17" s="876">
        <v>22.029108557066682</v>
      </c>
      <c r="S17" s="876">
        <v>127.48457594899998</v>
      </c>
      <c r="T17" s="876">
        <v>25.014485453627248</v>
      </c>
      <c r="U17" s="876">
        <v>143.33197244499996</v>
      </c>
      <c r="V17" s="876">
        <v>27.172596686692803</v>
      </c>
      <c r="W17" s="876">
        <v>109.82916674100004</v>
      </c>
      <c r="X17" s="876">
        <v>22.004603975446045</v>
      </c>
      <c r="Y17" s="876">
        <v>123.23025543800003</v>
      </c>
      <c r="Z17" s="876">
        <v>24.063683711406181</v>
      </c>
      <c r="AA17" s="876">
        <v>110.41444382100001</v>
      </c>
      <c r="AB17" s="876">
        <v>22.076331730696936</v>
      </c>
      <c r="AC17" s="876">
        <v>137.12400974300002</v>
      </c>
      <c r="AD17" s="876">
        <v>25.994920197612544</v>
      </c>
      <c r="AE17" s="876">
        <v>138.20259557200001</v>
      </c>
      <c r="AF17" s="876">
        <v>26.162959823370386</v>
      </c>
      <c r="AG17" s="876">
        <v>135.59138169000002</v>
      </c>
      <c r="AH17" s="876">
        <v>25.720327117981689</v>
      </c>
      <c r="AI17" s="876">
        <v>134.36672244300001</v>
      </c>
      <c r="AJ17" s="876">
        <v>25.660976214755888</v>
      </c>
      <c r="AK17" s="876">
        <v>132.14074384499997</v>
      </c>
      <c r="AL17" s="876">
        <v>25.304596686017884</v>
      </c>
      <c r="AM17" s="876">
        <v>135.72742436100003</v>
      </c>
      <c r="AN17" s="876">
        <v>25.836731084226237</v>
      </c>
      <c r="AO17" s="876">
        <v>130.81906134200003</v>
      </c>
      <c r="AP17" s="876">
        <v>23.714356686491019</v>
      </c>
      <c r="AQ17" s="879">
        <v>158.23258874100003</v>
      </c>
      <c r="AR17" s="879">
        <v>25.60281390042417</v>
      </c>
      <c r="AS17" s="879">
        <v>180.28347691500002</v>
      </c>
      <c r="AT17" s="879">
        <v>29.814666741041929</v>
      </c>
      <c r="AU17" s="879">
        <v>237.38930962799995</v>
      </c>
      <c r="AV17" s="879">
        <v>33.671593106880863</v>
      </c>
      <c r="AW17" s="879">
        <v>171.62157874799999</v>
      </c>
      <c r="AX17" s="879">
        <v>30.839603416224925</v>
      </c>
      <c r="AY17" s="879">
        <v>180.99562409300012</v>
      </c>
      <c r="AZ17" s="879">
        <v>32.182914514566399</v>
      </c>
      <c r="BA17" s="879">
        <v>176.60139043999999</v>
      </c>
      <c r="BB17" s="879">
        <v>31.778350968233362</v>
      </c>
      <c r="BC17" s="879">
        <v>196.793485901</v>
      </c>
      <c r="BD17" s="879">
        <v>18.469553814687995</v>
      </c>
      <c r="BE17" s="878">
        <v>184.26499262000002</v>
      </c>
      <c r="BF17" s="878">
        <v>31.926126660715692</v>
      </c>
      <c r="BG17" s="878">
        <v>136.206618728</v>
      </c>
      <c r="BH17" s="878">
        <v>20.726434291124892</v>
      </c>
      <c r="BI17" s="878">
        <v>124.73403038800002</v>
      </c>
      <c r="BJ17" s="878">
        <v>23.228522637311301</v>
      </c>
      <c r="BK17" s="878">
        <v>120.31346569000003</v>
      </c>
      <c r="BL17" s="878">
        <v>10.888363706860989</v>
      </c>
      <c r="BM17" s="878">
        <v>108.19003415400003</v>
      </c>
      <c r="BN17" s="878">
        <v>21.128461622272464</v>
      </c>
      <c r="BO17" s="879">
        <v>107.44752001500002</v>
      </c>
      <c r="BP17" s="879">
        <v>20.542864240375739</v>
      </c>
      <c r="BQ17" s="879">
        <v>98.763768496999987</v>
      </c>
      <c r="BR17" s="879">
        <v>18.843139565103531</v>
      </c>
      <c r="BS17" s="879">
        <v>88.9</v>
      </c>
      <c r="BT17" s="879">
        <v>17.3</v>
      </c>
      <c r="BU17" s="878">
        <v>145.41844400700001</v>
      </c>
      <c r="BV17" s="878">
        <v>15.709734096484764</v>
      </c>
      <c r="BW17" s="878">
        <v>132.85591019899999</v>
      </c>
      <c r="BX17" s="878">
        <v>14.108559244883907</v>
      </c>
      <c r="BY17" s="878">
        <v>136.05382895700001</v>
      </c>
      <c r="BZ17" s="878">
        <v>14.743991247519231</v>
      </c>
      <c r="CA17" s="879">
        <v>139.66259149500002</v>
      </c>
      <c r="CB17" s="879">
        <v>10.531838402590417</v>
      </c>
      <c r="CC17" s="878">
        <v>200.86481444499998</v>
      </c>
      <c r="CD17" s="1501">
        <v>19</v>
      </c>
      <c r="CE17" s="879">
        <v>196.19942865100001</v>
      </c>
      <c r="CF17" s="1569">
        <v>0.16493787866285883</v>
      </c>
      <c r="CG17" s="879">
        <v>310.61338126899994</v>
      </c>
      <c r="CH17" s="1569">
        <v>0.27924220649310777</v>
      </c>
      <c r="CI17" s="878">
        <v>137.78000167800013</v>
      </c>
      <c r="CJ17" s="1633">
        <v>0.10468838407825584</v>
      </c>
      <c r="CK17" s="878">
        <v>297.00342464400001</v>
      </c>
      <c r="CL17" s="1633">
        <v>0.1901547228648825</v>
      </c>
      <c r="CM17" s="878">
        <v>221.2</v>
      </c>
      <c r="CN17" s="1633">
        <v>0.153</v>
      </c>
      <c r="CO17" s="878">
        <v>94.307916820000045</v>
      </c>
      <c r="CP17" s="1633">
        <v>7.6287577591759206E-2</v>
      </c>
      <c r="CQ17" s="878">
        <v>66.481080591000051</v>
      </c>
      <c r="CR17" s="1633">
        <v>4.4512509456486445E-2</v>
      </c>
      <c r="CS17" s="878">
        <v>59.229780179000002</v>
      </c>
      <c r="CT17" s="1633">
        <v>3.9723766448130596E-2</v>
      </c>
      <c r="CU17" s="880">
        <v>65.228637676000048</v>
      </c>
      <c r="CV17" s="1529">
        <v>5.9627604234722804E-2</v>
      </c>
      <c r="CW17" s="1208"/>
      <c r="CX17" s="1208"/>
    </row>
    <row r="18" spans="2:102" ht="19.5" customHeight="1">
      <c r="B18" s="74"/>
      <c r="C18" s="1875" t="s">
        <v>31</v>
      </c>
      <c r="D18" s="1875"/>
      <c r="E18" s="1876"/>
      <c r="F18" s="1512"/>
      <c r="H18" s="859" t="s">
        <v>741</v>
      </c>
      <c r="I18" s="865">
        <v>0</v>
      </c>
      <c r="J18" s="865">
        <v>0</v>
      </c>
      <c r="K18" s="865">
        <v>0</v>
      </c>
      <c r="L18" s="865">
        <v>0</v>
      </c>
      <c r="M18" s="865">
        <v>0</v>
      </c>
      <c r="N18" s="865">
        <v>0</v>
      </c>
      <c r="O18" s="865">
        <v>0</v>
      </c>
      <c r="P18" s="865">
        <v>0</v>
      </c>
      <c r="Q18" s="865">
        <v>0</v>
      </c>
      <c r="R18" s="865">
        <v>0</v>
      </c>
      <c r="S18" s="865">
        <v>0</v>
      </c>
      <c r="T18" s="865">
        <v>0</v>
      </c>
      <c r="U18" s="865">
        <v>0</v>
      </c>
      <c r="V18" s="865">
        <v>0</v>
      </c>
      <c r="W18" s="865">
        <v>0</v>
      </c>
      <c r="X18" s="865">
        <v>0</v>
      </c>
      <c r="Y18" s="865">
        <v>0</v>
      </c>
      <c r="Z18" s="865">
        <v>0</v>
      </c>
      <c r="AA18" s="865">
        <v>0</v>
      </c>
      <c r="AB18" s="865">
        <v>0</v>
      </c>
      <c r="AC18" s="865">
        <v>0</v>
      </c>
      <c r="AD18" s="865">
        <v>0</v>
      </c>
      <c r="AE18" s="865">
        <v>0</v>
      </c>
      <c r="AF18" s="865">
        <v>0</v>
      </c>
      <c r="AG18" s="865">
        <v>0</v>
      </c>
      <c r="AH18" s="865">
        <v>0</v>
      </c>
      <c r="AI18" s="865">
        <v>0</v>
      </c>
      <c r="AJ18" s="865">
        <v>0</v>
      </c>
      <c r="AK18" s="865">
        <v>0</v>
      </c>
      <c r="AL18" s="865">
        <v>0</v>
      </c>
      <c r="AM18" s="865">
        <v>0</v>
      </c>
      <c r="AN18" s="865">
        <v>0</v>
      </c>
      <c r="AO18" s="865">
        <v>0</v>
      </c>
      <c r="AP18" s="865">
        <v>0</v>
      </c>
      <c r="AQ18" s="868">
        <v>0</v>
      </c>
      <c r="AR18" s="868">
        <v>0</v>
      </c>
      <c r="AS18" s="868">
        <v>17.764410999999999</v>
      </c>
      <c r="AT18" s="868">
        <v>2.9378177239482337</v>
      </c>
      <c r="AU18" s="868">
        <v>78.343339</v>
      </c>
      <c r="AV18" s="868">
        <v>11.112316041426688</v>
      </c>
      <c r="AW18" s="868">
        <v>0</v>
      </c>
      <c r="AX18" s="868">
        <v>0</v>
      </c>
      <c r="AY18" s="868">
        <v>0</v>
      </c>
      <c r="AZ18" s="868">
        <v>0</v>
      </c>
      <c r="BA18" s="868">
        <v>0</v>
      </c>
      <c r="BB18" s="868">
        <v>0</v>
      </c>
      <c r="BC18" s="868">
        <v>491.02531907299999</v>
      </c>
      <c r="BD18" s="868">
        <v>46.083936739427578</v>
      </c>
      <c r="BE18" s="867">
        <v>15.536980947</v>
      </c>
      <c r="BF18" s="867">
        <v>2.6855614634387259</v>
      </c>
      <c r="BG18" s="867">
        <v>146.21710353099999</v>
      </c>
      <c r="BH18" s="867">
        <v>22.249720438518491</v>
      </c>
      <c r="BI18" s="867">
        <v>32.665402096000001</v>
      </c>
      <c r="BJ18" s="867">
        <v>6.0830956049730034</v>
      </c>
      <c r="BK18" s="867">
        <v>601.41870797499996</v>
      </c>
      <c r="BL18" s="867">
        <v>54.428368387417336</v>
      </c>
      <c r="BM18" s="867">
        <v>0</v>
      </c>
      <c r="BN18" s="867">
        <v>0</v>
      </c>
      <c r="BO18" s="868">
        <v>0</v>
      </c>
      <c r="BP18" s="868">
        <v>0</v>
      </c>
      <c r="BQ18" s="868">
        <v>1.945723842</v>
      </c>
      <c r="BR18" s="868">
        <v>0.37122465523446618</v>
      </c>
      <c r="BS18" s="868">
        <v>100.3</v>
      </c>
      <c r="BT18" s="868">
        <v>19.5</v>
      </c>
      <c r="BU18" s="867">
        <v>42.680466000000003</v>
      </c>
      <c r="BV18" s="867">
        <v>4.6108234519534737</v>
      </c>
      <c r="BW18" s="867">
        <v>54.469184917</v>
      </c>
      <c r="BX18" s="867">
        <v>5.7843246963642851</v>
      </c>
      <c r="BY18" s="867">
        <v>18.937026187000015</v>
      </c>
      <c r="BZ18" s="867">
        <v>2.0521829521123918</v>
      </c>
      <c r="CA18" s="868">
        <v>417.02987439500004</v>
      </c>
      <c r="CB18" s="868">
        <v>31.447871610902752</v>
      </c>
      <c r="CC18" s="867">
        <v>49.608889390999998</v>
      </c>
      <c r="CD18" s="1500">
        <v>4.7</v>
      </c>
      <c r="CE18" s="868">
        <v>36.402067518999999</v>
      </c>
      <c r="CF18" s="1568">
        <v>3.0601922935290946E-2</v>
      </c>
      <c r="CG18" s="868">
        <v>6.4016838319999998</v>
      </c>
      <c r="CH18" s="1568">
        <v>5.7551297732752983E-3</v>
      </c>
      <c r="CI18" s="867">
        <v>53.260708027</v>
      </c>
      <c r="CJ18" s="1632">
        <v>4.0468699305443008E-2</v>
      </c>
      <c r="CK18" s="867">
        <v>40.929521966000003</v>
      </c>
      <c r="CL18" s="1632">
        <v>2.6204889441142947E-2</v>
      </c>
      <c r="CM18" s="867">
        <v>242.1</v>
      </c>
      <c r="CN18" s="1632">
        <v>0.16800000000000001</v>
      </c>
      <c r="CO18" s="867">
        <v>70.455250481999997</v>
      </c>
      <c r="CP18" s="1632">
        <v>5.6992674306984049E-2</v>
      </c>
      <c r="CQ18" s="867">
        <v>371.26512043000002</v>
      </c>
      <c r="CR18" s="1632">
        <v>0.24858113070805246</v>
      </c>
      <c r="CS18" s="867">
        <v>45.596195840999997</v>
      </c>
      <c r="CT18" s="1632">
        <v>3.0580100568282875E-2</v>
      </c>
      <c r="CU18" s="869">
        <v>63.504768261999999</v>
      </c>
      <c r="CV18" s="1528">
        <v>5.8051759531650635E-2</v>
      </c>
      <c r="CW18" s="1208"/>
      <c r="CX18" s="1208"/>
    </row>
    <row r="19" spans="2:102" ht="19.5" customHeight="1" thickBot="1">
      <c r="B19" s="74"/>
      <c r="C19" s="1514"/>
      <c r="D19" s="75"/>
      <c r="E19" s="76"/>
      <c r="H19" s="881" t="s">
        <v>406</v>
      </c>
      <c r="I19" s="887">
        <v>447.14072459200003</v>
      </c>
      <c r="J19" s="888">
        <v>100</v>
      </c>
      <c r="K19" s="1041">
        <v>459.64661666599994</v>
      </c>
      <c r="L19" s="888">
        <v>100</v>
      </c>
      <c r="M19" s="887">
        <v>463.12303211200003</v>
      </c>
      <c r="N19" s="888">
        <v>100</v>
      </c>
      <c r="O19" s="1041">
        <v>470.98111489000001</v>
      </c>
      <c r="P19" s="888">
        <v>100</v>
      </c>
      <c r="Q19" s="887">
        <v>490.14411924700005</v>
      </c>
      <c r="R19" s="888">
        <v>100</v>
      </c>
      <c r="S19" s="1041">
        <v>509.64300738999992</v>
      </c>
      <c r="T19" s="888">
        <v>100</v>
      </c>
      <c r="U19" s="887">
        <v>527.48721109600001</v>
      </c>
      <c r="V19" s="888">
        <v>100</v>
      </c>
      <c r="W19" s="1041">
        <v>499.11903374200006</v>
      </c>
      <c r="X19" s="888">
        <v>100</v>
      </c>
      <c r="Y19" s="887">
        <v>512.10054502000003</v>
      </c>
      <c r="Z19" s="888">
        <v>100</v>
      </c>
      <c r="AA19" s="887">
        <v>500.14850822100004</v>
      </c>
      <c r="AB19" s="888">
        <v>100</v>
      </c>
      <c r="AC19" s="887">
        <v>527.50309945399999</v>
      </c>
      <c r="AD19" s="888">
        <v>100</v>
      </c>
      <c r="AE19" s="887">
        <v>528.23761724600001</v>
      </c>
      <c r="AF19" s="887">
        <v>100</v>
      </c>
      <c r="AG19" s="887">
        <v>527.17596113000002</v>
      </c>
      <c r="AH19" s="887">
        <v>100</v>
      </c>
      <c r="AI19" s="887">
        <v>523.62280109099993</v>
      </c>
      <c r="AJ19" s="887">
        <v>100</v>
      </c>
      <c r="AK19" s="887">
        <v>522.20055306399991</v>
      </c>
      <c r="AL19" s="887">
        <v>100</v>
      </c>
      <c r="AM19" s="887">
        <v>525.32738727100013</v>
      </c>
      <c r="AN19" s="887">
        <v>100</v>
      </c>
      <c r="AO19" s="887">
        <v>551.64499324799999</v>
      </c>
      <c r="AP19" s="887">
        <v>100</v>
      </c>
      <c r="AQ19" s="890">
        <v>618.02811736400008</v>
      </c>
      <c r="AR19" s="890">
        <v>100</v>
      </c>
      <c r="AS19" s="890">
        <v>604.68050332700011</v>
      </c>
      <c r="AT19" s="890">
        <v>100</v>
      </c>
      <c r="AU19" s="890">
        <v>705.01359669700014</v>
      </c>
      <c r="AV19" s="890">
        <v>100</v>
      </c>
      <c r="AW19" s="890">
        <v>556.49735968300001</v>
      </c>
      <c r="AX19" s="890">
        <v>100</v>
      </c>
      <c r="AY19" s="890">
        <v>562.39662200600014</v>
      </c>
      <c r="AZ19" s="890">
        <v>100</v>
      </c>
      <c r="BA19" s="890">
        <v>555.72861731099988</v>
      </c>
      <c r="BB19" s="890">
        <v>100</v>
      </c>
      <c r="BC19" s="890">
        <v>1065.5021116130001</v>
      </c>
      <c r="BD19" s="890">
        <v>100</v>
      </c>
      <c r="BE19" s="889">
        <v>577.16050111000004</v>
      </c>
      <c r="BF19" s="889">
        <v>100</v>
      </c>
      <c r="BG19" s="889">
        <v>657.16377846199998</v>
      </c>
      <c r="BH19" s="889">
        <v>100</v>
      </c>
      <c r="BI19" s="889">
        <v>536.98649860599994</v>
      </c>
      <c r="BJ19" s="889">
        <v>100</v>
      </c>
      <c r="BK19" s="889">
        <v>1104.972876817</v>
      </c>
      <c r="BL19" s="889">
        <v>100</v>
      </c>
      <c r="BM19" s="889">
        <v>512.05826570900001</v>
      </c>
      <c r="BN19" s="889">
        <v>100</v>
      </c>
      <c r="BO19" s="890">
        <v>523.04059822300007</v>
      </c>
      <c r="BP19" s="890">
        <v>100</v>
      </c>
      <c r="BQ19" s="890">
        <v>524.13648031299999</v>
      </c>
      <c r="BR19" s="890">
        <v>100</v>
      </c>
      <c r="BS19" s="890">
        <v>614.59999999999991</v>
      </c>
      <c r="BT19" s="890">
        <v>100</v>
      </c>
      <c r="BU19" s="889">
        <v>925.65821365199986</v>
      </c>
      <c r="BV19" s="889">
        <v>100</v>
      </c>
      <c r="BW19" s="889">
        <v>941.66886847199987</v>
      </c>
      <c r="BX19" s="889">
        <v>100</v>
      </c>
      <c r="BY19" s="889">
        <v>922.77475395200008</v>
      </c>
      <c r="BZ19" s="889">
        <v>100</v>
      </c>
      <c r="CA19" s="890">
        <v>1326.0988837489999</v>
      </c>
      <c r="CB19" s="890">
        <v>100</v>
      </c>
      <c r="CC19" s="889">
        <v>1058.8021697669999</v>
      </c>
      <c r="CD19" s="1502">
        <v>100</v>
      </c>
      <c r="CE19" s="890">
        <v>1189.535298026</v>
      </c>
      <c r="CF19" s="1570">
        <v>1</v>
      </c>
      <c r="CG19" s="890">
        <v>1112.343958207</v>
      </c>
      <c r="CH19" s="1570">
        <v>1</v>
      </c>
      <c r="CI19" s="889">
        <v>1316.0963643779992</v>
      </c>
      <c r="CJ19" s="1634">
        <v>1</v>
      </c>
      <c r="CK19" s="889">
        <v>1561.9040125290001</v>
      </c>
      <c r="CL19" s="1634">
        <v>1</v>
      </c>
      <c r="CM19" s="889">
        <v>1441.5</v>
      </c>
      <c r="CN19" s="1634">
        <v>1</v>
      </c>
      <c r="CO19" s="889">
        <v>1236.2159056179999</v>
      </c>
      <c r="CP19" s="1634">
        <v>1</v>
      </c>
      <c r="CQ19" s="889">
        <v>1493.5370169590001</v>
      </c>
      <c r="CR19" s="1634">
        <v>1</v>
      </c>
      <c r="CS19" s="889">
        <v>1491.0413959950004</v>
      </c>
      <c r="CT19" s="1634">
        <v>1</v>
      </c>
      <c r="CU19" s="891">
        <v>1093.9335650519999</v>
      </c>
      <c r="CV19" s="1530">
        <v>1</v>
      </c>
      <c r="CW19" s="1208"/>
      <c r="CX19" s="1208"/>
    </row>
    <row r="20" spans="2:102" ht="19.5" customHeight="1">
      <c r="B20" s="74"/>
      <c r="C20" s="1875" t="s">
        <v>17</v>
      </c>
      <c r="D20" s="1875"/>
      <c r="E20" s="1876"/>
      <c r="F20" s="1512"/>
      <c r="H20" s="1524" t="s">
        <v>803</v>
      </c>
      <c r="I20" s="1524"/>
      <c r="J20" s="1524"/>
      <c r="K20" s="1524"/>
      <c r="L20" s="1524"/>
      <c r="M20" s="1524"/>
      <c r="N20" s="1524"/>
      <c r="O20" s="1524"/>
      <c r="P20" s="1524"/>
      <c r="Q20" s="1524"/>
      <c r="R20" s="1524"/>
      <c r="S20" s="1524"/>
      <c r="T20" s="1524"/>
      <c r="U20" s="1524"/>
      <c r="V20" s="1524"/>
      <c r="W20" s="1524"/>
      <c r="X20" s="1524"/>
      <c r="Y20" s="1524"/>
      <c r="Z20" s="1524"/>
      <c r="AA20" s="1524"/>
      <c r="AB20" s="1524"/>
      <c r="AC20" s="1524"/>
      <c r="AD20" s="1524"/>
      <c r="AE20" s="1524"/>
      <c r="AF20" s="1524"/>
      <c r="AG20" s="1524"/>
      <c r="AH20" s="1524"/>
      <c r="AI20" s="1524"/>
      <c r="AJ20" s="1524"/>
      <c r="AK20" s="1524"/>
      <c r="AL20" s="1524"/>
      <c r="AM20" s="1524"/>
      <c r="AN20" s="1524"/>
      <c r="AO20" s="1524"/>
      <c r="AP20" s="1524"/>
      <c r="AQ20" s="1524"/>
      <c r="AR20" s="1524"/>
      <c r="AS20" s="1524"/>
      <c r="AT20" s="1524"/>
      <c r="AU20" s="1525"/>
      <c r="AV20" s="1525"/>
      <c r="AW20" s="1525"/>
      <c r="AX20" s="1525"/>
      <c r="AY20" s="1525"/>
      <c r="AZ20" s="1525"/>
      <c r="BA20" s="1525"/>
      <c r="BB20" s="1525"/>
      <c r="BC20" s="1525"/>
      <c r="BD20" s="1525"/>
      <c r="BE20" s="1526"/>
      <c r="BF20" s="1526"/>
      <c r="BG20" s="1526"/>
      <c r="BH20" s="1526"/>
      <c r="BI20" s="1526"/>
      <c r="BJ20" s="1526"/>
      <c r="BK20" s="1526"/>
      <c r="BL20" s="1526"/>
      <c r="BM20" s="1526"/>
      <c r="BN20" s="1526"/>
      <c r="BO20" s="1525"/>
      <c r="BP20" s="1525"/>
      <c r="BQ20" s="1525"/>
      <c r="BR20" s="1525"/>
      <c r="BS20" s="1525"/>
      <c r="BT20" s="1525"/>
      <c r="BU20" s="1525"/>
      <c r="BV20" s="1525"/>
      <c r="BW20" s="1525"/>
      <c r="BX20" s="1525"/>
      <c r="BY20" s="1525"/>
      <c r="BZ20" s="1525"/>
      <c r="CA20" s="1525"/>
      <c r="CB20" s="1525"/>
      <c r="CC20" s="1525"/>
      <c r="CD20" s="1525"/>
      <c r="CE20" s="1525"/>
      <c r="CF20" s="1525"/>
      <c r="CG20" s="1525"/>
      <c r="CH20" s="1525"/>
      <c r="CI20" s="1525"/>
      <c r="CJ20" s="1525"/>
      <c r="CK20" s="1525"/>
      <c r="CL20" s="1525"/>
      <c r="CM20" s="1525"/>
      <c r="CN20" s="1525"/>
      <c r="CO20" s="1525"/>
      <c r="CP20" s="1525"/>
      <c r="CQ20" s="1525"/>
      <c r="CR20" s="1525"/>
      <c r="CS20" s="1525"/>
      <c r="CT20" s="1525"/>
      <c r="CU20" s="1525"/>
      <c r="CV20" s="1525"/>
      <c r="CW20" s="1208"/>
      <c r="CX20" s="1208"/>
    </row>
    <row r="21" spans="2:102" ht="19.5" customHeight="1">
      <c r="B21" s="74"/>
      <c r="E21" s="110"/>
      <c r="F21" s="1516"/>
      <c r="H21" s="1244"/>
      <c r="I21" s="1132"/>
      <c r="J21" s="1132"/>
      <c r="K21" s="1132"/>
      <c r="L21" s="1132"/>
      <c r="M21" s="1132"/>
      <c r="N21" s="1132"/>
      <c r="O21" s="1132"/>
      <c r="P21" s="1132"/>
      <c r="Q21" s="1132"/>
      <c r="R21" s="1132"/>
      <c r="S21" s="1132"/>
      <c r="T21" s="1132"/>
      <c r="U21" s="1132"/>
      <c r="V21" s="1132"/>
      <c r="W21" s="1132"/>
      <c r="X21" s="1132"/>
      <c r="Y21" s="1132"/>
      <c r="Z21" s="1132"/>
      <c r="AA21" s="1132"/>
      <c r="AB21" s="1132"/>
      <c r="AC21" s="1132"/>
      <c r="AD21" s="1132"/>
      <c r="AE21" s="1132"/>
      <c r="AF21" s="1132"/>
      <c r="AG21" s="1132"/>
      <c r="AH21" s="1132"/>
      <c r="AI21" s="1132"/>
      <c r="AJ21" s="1132"/>
      <c r="AK21" s="1132"/>
      <c r="AL21" s="1132"/>
      <c r="AM21" s="1132"/>
      <c r="AN21" s="1132"/>
      <c r="AO21" s="1132"/>
      <c r="AP21" s="1132"/>
      <c r="AQ21" s="1132"/>
      <c r="AR21" s="1132"/>
      <c r="AS21" s="1132"/>
      <c r="AT21" s="1132"/>
      <c r="AU21" s="1132"/>
      <c r="AV21" s="1132"/>
      <c r="AW21" s="1132"/>
      <c r="AX21" s="1132"/>
      <c r="AY21" s="1132"/>
      <c r="AZ21" s="1132"/>
      <c r="BA21" s="1132"/>
      <c r="BB21" s="1132"/>
      <c r="BC21" s="1132"/>
      <c r="BD21" s="1132"/>
      <c r="BE21" s="625"/>
      <c r="BF21" s="625"/>
      <c r="BG21" s="625"/>
      <c r="BH21" s="625"/>
      <c r="BI21" s="625"/>
      <c r="BJ21" s="625"/>
      <c r="BK21" s="625"/>
      <c r="BL21" s="625"/>
      <c r="BM21" s="1132"/>
      <c r="BN21" s="1132"/>
      <c r="BO21" s="1233"/>
      <c r="BP21" s="1233"/>
      <c r="BQ21" s="1233"/>
      <c r="BR21" s="1233"/>
      <c r="BS21" s="1132"/>
      <c r="BT21" s="1132"/>
      <c r="BU21" s="1132"/>
      <c r="BV21" s="1132"/>
      <c r="BW21" s="1132"/>
      <c r="BX21" s="1132"/>
      <c r="BY21" s="1132"/>
      <c r="BZ21" s="1132"/>
      <c r="CA21" s="1132"/>
      <c r="CB21" s="1132"/>
      <c r="CC21" s="1132"/>
      <c r="CD21" s="1132"/>
      <c r="CE21" s="1132"/>
      <c r="CF21" s="1132"/>
      <c r="CG21" s="1132"/>
      <c r="CH21" s="1132"/>
      <c r="CI21" s="1132"/>
      <c r="CJ21" s="1132"/>
      <c r="CK21" s="1132"/>
      <c r="CL21" s="1132"/>
      <c r="CM21" s="1132"/>
      <c r="CN21" s="1132"/>
      <c r="CO21" s="1132"/>
      <c r="CP21" s="1132"/>
      <c r="CQ21" s="1132"/>
      <c r="CR21" s="1132"/>
      <c r="CS21" s="1132"/>
      <c r="CT21" s="1132"/>
      <c r="CU21" s="1132"/>
      <c r="CV21" s="1132"/>
      <c r="CW21" s="1208"/>
      <c r="CX21" s="1208"/>
    </row>
    <row r="22" spans="2:102" ht="19.5" customHeight="1">
      <c r="B22" s="74"/>
      <c r="C22" s="1875" t="s">
        <v>8</v>
      </c>
      <c r="D22" s="1875"/>
      <c r="E22" s="1876"/>
      <c r="F22" s="1512"/>
      <c r="CW22" s="1208"/>
      <c r="CX22" s="1208"/>
    </row>
    <row r="23" spans="2:102" ht="19.5" customHeight="1">
      <c r="B23" s="71"/>
      <c r="C23" s="206"/>
      <c r="D23" s="1940" t="s">
        <v>9</v>
      </c>
      <c r="E23" s="1941"/>
      <c r="F23" s="1521"/>
      <c r="H23" s="754" t="s">
        <v>742</v>
      </c>
      <c r="I23" s="265"/>
      <c r="J23" s="265"/>
      <c r="K23" s="265"/>
      <c r="L23" s="265"/>
      <c r="M23" s="265"/>
      <c r="N23" s="265"/>
      <c r="O23" s="265"/>
      <c r="P23" s="265"/>
      <c r="Q23" s="265"/>
      <c r="R23" s="265"/>
      <c r="S23" s="265"/>
      <c r="T23" s="265"/>
      <c r="U23" s="265"/>
      <c r="V23" s="265"/>
      <c r="W23" s="265"/>
      <c r="X23" s="265"/>
      <c r="Y23" s="265"/>
      <c r="Z23" s="265"/>
      <c r="AA23" s="265"/>
      <c r="AB23" s="265"/>
      <c r="AC23" s="266"/>
      <c r="AD23" s="266"/>
      <c r="AE23" s="266"/>
      <c r="AF23" s="266"/>
      <c r="AG23" s="266"/>
      <c r="AH23" s="266"/>
      <c r="AI23" s="266"/>
      <c r="AJ23" s="266"/>
      <c r="AK23" s="266"/>
      <c r="AL23" s="266"/>
      <c r="AM23" s="265"/>
      <c r="AN23" s="265"/>
      <c r="AO23" s="265"/>
      <c r="AP23" s="265"/>
      <c r="AQ23" s="265"/>
      <c r="AR23" s="265"/>
      <c r="AS23" s="265"/>
      <c r="AT23" s="265"/>
      <c r="AU23" s="266"/>
      <c r="AV23" s="266"/>
      <c r="AW23" s="265"/>
      <c r="AX23" s="265"/>
      <c r="AY23" s="265"/>
      <c r="AZ23" s="265"/>
      <c r="BA23" s="265"/>
      <c r="BB23" s="265"/>
      <c r="BC23" s="265"/>
      <c r="BD23" s="265"/>
      <c r="BE23" s="265"/>
      <c r="BF23" s="265"/>
      <c r="BG23" s="265"/>
      <c r="BH23" s="265"/>
      <c r="BI23" s="265"/>
      <c r="BJ23" s="265"/>
      <c r="BK23" s="265"/>
      <c r="BL23" s="265"/>
      <c r="BM23" s="265"/>
      <c r="BN23" s="265"/>
      <c r="BO23" s="266"/>
      <c r="BP23" s="266"/>
      <c r="BQ23" s="266"/>
      <c r="BR23" s="266"/>
      <c r="BS23" s="265"/>
      <c r="BT23" s="265"/>
      <c r="BU23" s="265"/>
      <c r="BV23" s="265"/>
      <c r="BW23" s="265"/>
      <c r="BX23" s="265"/>
      <c r="BY23" s="265"/>
      <c r="BZ23" s="265"/>
      <c r="CA23" s="265"/>
      <c r="CB23" s="265"/>
      <c r="CC23" s="265"/>
      <c r="CD23" s="265"/>
      <c r="CE23" s="265"/>
      <c r="CF23" s="265"/>
      <c r="CG23" s="1556"/>
      <c r="CH23" s="1556"/>
      <c r="CI23" s="1556"/>
      <c r="CJ23" s="1556"/>
      <c r="CK23" s="1556"/>
      <c r="CL23" s="1556"/>
      <c r="CM23" s="1556"/>
      <c r="CN23" s="1556"/>
      <c r="CO23" s="1556"/>
      <c r="CP23" s="1556"/>
      <c r="CQ23" s="1556"/>
      <c r="CR23" s="1556"/>
      <c r="CS23" s="1556"/>
      <c r="CT23" s="1556"/>
      <c r="CU23" s="1556"/>
      <c r="CV23" s="1556"/>
      <c r="CW23" s="1208"/>
      <c r="CX23" s="1208"/>
    </row>
    <row r="24" spans="2:102" ht="19.5" customHeight="1">
      <c r="B24" s="74"/>
      <c r="D24" s="1940" t="s">
        <v>11</v>
      </c>
      <c r="E24" s="1941"/>
      <c r="F24" s="1521"/>
      <c r="H24" s="900" t="s">
        <v>39</v>
      </c>
      <c r="I24" s="1910" t="s">
        <v>52</v>
      </c>
      <c r="J24" s="1911"/>
      <c r="K24" s="1910" t="s">
        <v>53</v>
      </c>
      <c r="L24" s="1911"/>
      <c r="M24" s="1910" t="s">
        <v>54</v>
      </c>
      <c r="N24" s="1911"/>
      <c r="O24" s="1910" t="s">
        <v>55</v>
      </c>
      <c r="P24" s="1911"/>
      <c r="Q24" s="1910" t="s">
        <v>56</v>
      </c>
      <c r="R24" s="1911"/>
      <c r="S24" s="1910" t="s">
        <v>57</v>
      </c>
      <c r="T24" s="1911"/>
      <c r="U24" s="1910" t="s">
        <v>58</v>
      </c>
      <c r="V24" s="1911"/>
      <c r="W24" s="1910" t="s">
        <v>128</v>
      </c>
      <c r="X24" s="1911"/>
      <c r="Y24" s="1910" t="s">
        <v>60</v>
      </c>
      <c r="Z24" s="1911"/>
      <c r="AA24" s="1910" t="s">
        <v>61</v>
      </c>
      <c r="AB24" s="1911"/>
      <c r="AC24" s="1910" t="s">
        <v>62</v>
      </c>
      <c r="AD24" s="1911"/>
      <c r="AE24" s="1910" t="s">
        <v>63</v>
      </c>
      <c r="AF24" s="1911"/>
      <c r="AG24" s="1910" t="s">
        <v>64</v>
      </c>
      <c r="AH24" s="1911"/>
      <c r="AI24" s="1910" t="s">
        <v>65</v>
      </c>
      <c r="AJ24" s="1911"/>
      <c r="AK24" s="1910" t="s">
        <v>66</v>
      </c>
      <c r="AL24" s="1911"/>
      <c r="AM24" s="1910" t="s">
        <v>67</v>
      </c>
      <c r="AN24" s="1911"/>
      <c r="AO24" s="1910" t="s">
        <v>68</v>
      </c>
      <c r="AP24" s="1911"/>
      <c r="AQ24" s="1910" t="s">
        <v>69</v>
      </c>
      <c r="AR24" s="1911"/>
      <c r="AS24" s="1910" t="s">
        <v>70</v>
      </c>
      <c r="AT24" s="1924"/>
      <c r="AU24" s="1910" t="s">
        <v>71</v>
      </c>
      <c r="AV24" s="1924"/>
      <c r="AW24" s="1910" t="s">
        <v>72</v>
      </c>
      <c r="AX24" s="1924"/>
      <c r="AY24" s="1910" t="s">
        <v>73</v>
      </c>
      <c r="AZ24" s="1924"/>
      <c r="BA24" s="1910" t="s">
        <v>74</v>
      </c>
      <c r="BB24" s="1924"/>
      <c r="BC24" s="1943" t="s">
        <v>75</v>
      </c>
      <c r="BD24" s="1924"/>
      <c r="BE24" s="1910" t="s">
        <v>76</v>
      </c>
      <c r="BF24" s="1924"/>
      <c r="BG24" s="1910" t="s">
        <v>77</v>
      </c>
      <c r="BH24" s="1924"/>
      <c r="BI24" s="1910" t="s">
        <v>78</v>
      </c>
      <c r="BJ24" s="1924"/>
      <c r="BK24" s="1910" t="s">
        <v>79</v>
      </c>
      <c r="BL24" s="1924"/>
      <c r="BM24" s="1910" t="s">
        <v>80</v>
      </c>
      <c r="BN24" s="1924"/>
      <c r="BO24" s="1910" t="s">
        <v>81</v>
      </c>
      <c r="BP24" s="1924"/>
      <c r="BQ24" s="1910" t="s">
        <v>82</v>
      </c>
      <c r="BR24" s="1924"/>
      <c r="BS24" s="1910" t="s">
        <v>83</v>
      </c>
      <c r="BT24" s="1924"/>
      <c r="BU24" s="1910" t="s">
        <v>84</v>
      </c>
      <c r="BV24" s="1924"/>
      <c r="BW24" s="1910" t="s">
        <v>85</v>
      </c>
      <c r="BX24" s="1924"/>
      <c r="BY24" s="1910" t="s">
        <v>783</v>
      </c>
      <c r="BZ24" s="1924"/>
      <c r="CA24" s="1910" t="s">
        <v>793</v>
      </c>
      <c r="CB24" s="1924"/>
      <c r="CC24" s="1910" t="s">
        <v>797</v>
      </c>
      <c r="CD24" s="1924"/>
      <c r="CE24" s="1910" t="s">
        <v>805</v>
      </c>
      <c r="CF24" s="1924"/>
      <c r="CG24" s="1910" t="s">
        <v>815</v>
      </c>
      <c r="CH24" s="1924"/>
      <c r="CI24" s="1910" t="s">
        <v>822</v>
      </c>
      <c r="CJ24" s="1924"/>
      <c r="CK24" s="1910" t="s">
        <v>835</v>
      </c>
      <c r="CL24" s="1924"/>
      <c r="CM24" s="1910" t="str">
        <f>+CM9</f>
        <v>2Q25</v>
      </c>
      <c r="CN24" s="1924"/>
      <c r="CO24" s="1910" t="str">
        <f>+CO9</f>
        <v>3Q25</v>
      </c>
      <c r="CP24" s="1924"/>
      <c r="CQ24" s="1910" t="str">
        <f>+CQ9</f>
        <v>4Q25</v>
      </c>
      <c r="CR24" s="1924"/>
      <c r="CS24" s="1910" t="str">
        <f>+CS9</f>
        <v>1Q26</v>
      </c>
      <c r="CT24" s="1924"/>
      <c r="CU24" s="1910" t="str">
        <f>+CU9</f>
        <v xml:space="preserve">2Q26(E) </v>
      </c>
      <c r="CV24" s="1924"/>
      <c r="CW24" s="1208"/>
      <c r="CX24" s="1208"/>
    </row>
    <row r="25" spans="2:102" ht="19.5" customHeight="1" thickBot="1">
      <c r="B25" s="74"/>
      <c r="D25" s="1940" t="s">
        <v>13</v>
      </c>
      <c r="E25" s="1941"/>
      <c r="F25" s="1521"/>
      <c r="H25" s="901"/>
      <c r="I25" s="842"/>
      <c r="J25" s="843" t="s">
        <v>647</v>
      </c>
      <c r="K25" s="268"/>
      <c r="L25" s="845" t="s">
        <v>648</v>
      </c>
      <c r="M25" s="842"/>
      <c r="N25" s="843" t="s">
        <v>647</v>
      </c>
      <c r="O25" s="268"/>
      <c r="P25" s="843" t="s">
        <v>647</v>
      </c>
      <c r="Q25" s="842"/>
      <c r="R25" s="843" t="s">
        <v>647</v>
      </c>
      <c r="S25" s="268"/>
      <c r="T25" s="843" t="s">
        <v>647</v>
      </c>
      <c r="U25" s="842"/>
      <c r="V25" s="843" t="s">
        <v>647</v>
      </c>
      <c r="W25" s="268"/>
      <c r="X25" s="843" t="s">
        <v>649</v>
      </c>
      <c r="Y25" s="842"/>
      <c r="Z25" s="843" t="s">
        <v>647</v>
      </c>
      <c r="AA25" s="268"/>
      <c r="AB25" s="845" t="s">
        <v>647</v>
      </c>
      <c r="AC25" s="842"/>
      <c r="AD25" s="845" t="s">
        <v>647</v>
      </c>
      <c r="AE25" s="842"/>
      <c r="AF25" s="843" t="s">
        <v>647</v>
      </c>
      <c r="AG25" s="842"/>
      <c r="AH25" s="845" t="s">
        <v>647</v>
      </c>
      <c r="AI25" s="842"/>
      <c r="AJ25" s="845" t="s">
        <v>647</v>
      </c>
      <c r="AK25" s="842"/>
      <c r="AL25" s="845" t="s">
        <v>647</v>
      </c>
      <c r="AM25" s="842"/>
      <c r="AN25" s="845" t="s">
        <v>649</v>
      </c>
      <c r="AO25" s="842"/>
      <c r="AP25" s="845" t="s">
        <v>649</v>
      </c>
      <c r="AQ25" s="842"/>
      <c r="AR25" s="845" t="s">
        <v>649</v>
      </c>
      <c r="AS25" s="842"/>
      <c r="AT25" s="845" t="s">
        <v>649</v>
      </c>
      <c r="AU25" s="842"/>
      <c r="AV25" s="845" t="s">
        <v>649</v>
      </c>
      <c r="AW25" s="842"/>
      <c r="AX25" s="845" t="s">
        <v>649</v>
      </c>
      <c r="AY25" s="842"/>
      <c r="AZ25" s="845" t="s">
        <v>649</v>
      </c>
      <c r="BA25" s="842"/>
      <c r="BB25" s="845" t="s">
        <v>649</v>
      </c>
      <c r="BC25" s="842"/>
      <c r="BD25" s="845" t="s">
        <v>649</v>
      </c>
      <c r="BE25" s="842"/>
      <c r="BF25" s="845" t="s">
        <v>649</v>
      </c>
      <c r="BG25" s="842"/>
      <c r="BH25" s="845" t="s">
        <v>649</v>
      </c>
      <c r="BI25" s="842"/>
      <c r="BJ25" s="845" t="s">
        <v>649</v>
      </c>
      <c r="BK25" s="842"/>
      <c r="BL25" s="845" t="s">
        <v>649</v>
      </c>
      <c r="BM25" s="842"/>
      <c r="BN25" s="845" t="s">
        <v>649</v>
      </c>
      <c r="BO25" s="842"/>
      <c r="BP25" s="845" t="s">
        <v>649</v>
      </c>
      <c r="BQ25" s="842"/>
      <c r="BR25" s="845" t="s">
        <v>649</v>
      </c>
      <c r="BS25" s="842"/>
      <c r="BT25" s="845" t="s">
        <v>649</v>
      </c>
      <c r="BU25" s="842"/>
      <c r="BV25" s="845" t="s">
        <v>649</v>
      </c>
      <c r="BW25" s="842"/>
      <c r="BX25" s="845" t="s">
        <v>649</v>
      </c>
      <c r="BY25" s="842"/>
      <c r="BZ25" s="845" t="s">
        <v>649</v>
      </c>
      <c r="CA25" s="842"/>
      <c r="CB25" s="845" t="s">
        <v>649</v>
      </c>
      <c r="CC25" s="842"/>
      <c r="CD25" s="845" t="s">
        <v>649</v>
      </c>
      <c r="CE25" s="842"/>
      <c r="CF25" s="845" t="s">
        <v>649</v>
      </c>
      <c r="CG25" s="842"/>
      <c r="CH25" s="845" t="s">
        <v>649</v>
      </c>
      <c r="CI25" s="842"/>
      <c r="CJ25" s="845" t="s">
        <v>649</v>
      </c>
      <c r="CK25" s="842"/>
      <c r="CL25" s="845" t="s">
        <v>649</v>
      </c>
      <c r="CM25" s="842"/>
      <c r="CN25" s="845" t="s">
        <v>649</v>
      </c>
      <c r="CO25" s="842"/>
      <c r="CP25" s="845" t="s">
        <v>649</v>
      </c>
      <c r="CQ25" s="842"/>
      <c r="CR25" s="845" t="s">
        <v>649</v>
      </c>
      <c r="CS25" s="842"/>
      <c r="CT25" s="845" t="s">
        <v>649</v>
      </c>
      <c r="CU25" s="842"/>
      <c r="CV25" s="845" t="s">
        <v>649</v>
      </c>
      <c r="CW25" s="1208"/>
      <c r="CX25" s="1208"/>
    </row>
    <row r="26" spans="2:102" ht="19.5" customHeight="1">
      <c r="B26" s="74"/>
      <c r="D26" s="1884" t="s">
        <v>15</v>
      </c>
      <c r="E26" s="1884"/>
      <c r="F26" s="1884"/>
      <c r="H26" s="1245" t="s">
        <v>735</v>
      </c>
      <c r="I26" s="854">
        <v>447.14072459200003</v>
      </c>
      <c r="J26" s="855">
        <v>100</v>
      </c>
      <c r="K26" s="968">
        <v>906.78734125799997</v>
      </c>
      <c r="L26" s="855">
        <v>100</v>
      </c>
      <c r="M26" s="854">
        <v>1369.9103733699999</v>
      </c>
      <c r="N26" s="855">
        <v>100</v>
      </c>
      <c r="O26" s="968">
        <v>1840.89148826</v>
      </c>
      <c r="P26" s="855">
        <v>100</v>
      </c>
      <c r="Q26" s="854">
        <v>490.14411924700005</v>
      </c>
      <c r="R26" s="855">
        <v>100</v>
      </c>
      <c r="S26" s="968">
        <v>999.78712663700003</v>
      </c>
      <c r="T26" s="855">
        <v>100</v>
      </c>
      <c r="U26" s="854">
        <v>1527.2743377329998</v>
      </c>
      <c r="V26" s="855">
        <v>100</v>
      </c>
      <c r="W26" s="968">
        <v>2026.3933714749999</v>
      </c>
      <c r="X26" s="855">
        <v>100</v>
      </c>
      <c r="Y26" s="854">
        <v>512.10054502000003</v>
      </c>
      <c r="Z26" s="855">
        <v>100</v>
      </c>
      <c r="AA26" s="854">
        <v>1012.2490532410002</v>
      </c>
      <c r="AB26" s="855">
        <v>100</v>
      </c>
      <c r="AC26" s="854">
        <v>1539.7521526950002</v>
      </c>
      <c r="AD26" s="855">
        <v>100</v>
      </c>
      <c r="AE26" s="854">
        <v>2067.9897699410003</v>
      </c>
      <c r="AF26" s="854">
        <v>100</v>
      </c>
      <c r="AG26" s="854">
        <v>527.17596113000002</v>
      </c>
      <c r="AH26" s="854">
        <v>100</v>
      </c>
      <c r="AI26" s="854">
        <v>1050.7987622209998</v>
      </c>
      <c r="AJ26" s="854">
        <v>100</v>
      </c>
      <c r="AK26" s="854">
        <v>1572.9993152849997</v>
      </c>
      <c r="AL26" s="854">
        <v>100</v>
      </c>
      <c r="AM26" s="854">
        <v>2098.3267025559999</v>
      </c>
      <c r="AN26" s="854">
        <v>100</v>
      </c>
      <c r="AO26" s="854">
        <v>551.64499324799999</v>
      </c>
      <c r="AP26" s="854">
        <v>100</v>
      </c>
      <c r="AQ26" s="857">
        <v>1169.6731106120001</v>
      </c>
      <c r="AR26" s="857">
        <v>100</v>
      </c>
      <c r="AS26" s="857">
        <v>1756.5892029390002</v>
      </c>
      <c r="AT26" s="857">
        <v>98.998823523087722</v>
      </c>
      <c r="AU26" s="857">
        <v>2383.2594606360003</v>
      </c>
      <c r="AV26" s="857">
        <v>96.123698434515205</v>
      </c>
      <c r="AW26" s="857">
        <v>556.49735968300001</v>
      </c>
      <c r="AX26" s="857">
        <v>100</v>
      </c>
      <c r="AY26" s="857">
        <v>1118.8939816890002</v>
      </c>
      <c r="AZ26" s="857">
        <v>100</v>
      </c>
      <c r="BA26" s="857">
        <v>1674.6225989999998</v>
      </c>
      <c r="BB26" s="857">
        <v>100</v>
      </c>
      <c r="BC26" s="857">
        <v>2249.0993915399999</v>
      </c>
      <c r="BD26" s="857">
        <v>82.08018353430522</v>
      </c>
      <c r="BE26" s="856">
        <v>561.66050110999993</v>
      </c>
      <c r="BF26" s="856">
        <v>97.314438536561283</v>
      </c>
      <c r="BG26" s="856">
        <v>1072.607176041</v>
      </c>
      <c r="BH26" s="856">
        <v>86.895725777234063</v>
      </c>
      <c r="BI26" s="856">
        <v>1576.928272551</v>
      </c>
      <c r="BJ26" s="856">
        <v>89.024205689003821</v>
      </c>
      <c r="BK26" s="856">
        <v>2080.482441393</v>
      </c>
      <c r="BL26" s="856">
        <v>72.331381119185906</v>
      </c>
      <c r="BM26" s="856">
        <v>512.05826570900001</v>
      </c>
      <c r="BN26" s="856">
        <v>100</v>
      </c>
      <c r="BO26" s="857">
        <v>1035.0988639319999</v>
      </c>
      <c r="BP26" s="857">
        <v>100</v>
      </c>
      <c r="BQ26" s="857">
        <v>1557.2896204029998</v>
      </c>
      <c r="BR26" s="857">
        <v>99.875212946577847</v>
      </c>
      <c r="BS26" s="857">
        <v>2071.5</v>
      </c>
      <c r="BT26" s="857">
        <v>95.293955285674841</v>
      </c>
      <c r="BU26" s="856">
        <v>882.97774765199983</v>
      </c>
      <c r="BV26" s="856">
        <v>95.389176548046521</v>
      </c>
      <c r="BW26" s="856">
        <v>1770.1774305829999</v>
      </c>
      <c r="BX26" s="856">
        <v>94.799915727054909</v>
      </c>
      <c r="BY26" s="856">
        <v>2674.0151583480001</v>
      </c>
      <c r="BZ26" s="856">
        <v>95.84104459299428</v>
      </c>
      <c r="CA26" s="857">
        <v>3583.0841677020007</v>
      </c>
      <c r="CB26" s="857">
        <v>87.049384443408385</v>
      </c>
      <c r="CC26" s="856">
        <v>1009.1932803759998</v>
      </c>
      <c r="CD26" s="856">
        <v>95.3</v>
      </c>
      <c r="CE26" s="857">
        <v>2162.3265108830001</v>
      </c>
      <c r="CF26" s="1567">
        <v>0.96174464103272295</v>
      </c>
      <c r="CG26" s="857">
        <v>3268.2687852580002</v>
      </c>
      <c r="CH26" s="1567">
        <v>0.97250181465370478</v>
      </c>
      <c r="CI26" s="856">
        <v>4531.1044416089999</v>
      </c>
      <c r="CJ26" s="1631">
        <v>0.96885177032171421</v>
      </c>
      <c r="CK26" s="856">
        <v>1520.974490563</v>
      </c>
      <c r="CL26" s="1631">
        <v>0.97379511055885704</v>
      </c>
      <c r="CM26" s="856">
        <v>2720.4</v>
      </c>
      <c r="CN26" s="1631">
        <v>0.90600000000000003</v>
      </c>
      <c r="CO26" s="856">
        <v>3886.1783576560001</v>
      </c>
      <c r="CP26" s="1631">
        <v>0.91662639492792242</v>
      </c>
      <c r="CQ26" s="856">
        <v>5008.4502541849997</v>
      </c>
      <c r="CR26" s="1631">
        <v>0.87358865673616171</v>
      </c>
      <c r="CS26" s="856">
        <v>1445.4452001540003</v>
      </c>
      <c r="CT26" s="1631">
        <v>0.96941989943171725</v>
      </c>
      <c r="CU26" s="858">
        <v>2475.8739969440003</v>
      </c>
      <c r="CV26" s="1527">
        <v>0.95779418920993709</v>
      </c>
      <c r="CW26" s="1208"/>
      <c r="CX26" s="1208"/>
    </row>
    <row r="27" spans="2:102" ht="19.5" customHeight="1">
      <c r="B27" s="71"/>
      <c r="D27" s="1937" t="s">
        <v>18</v>
      </c>
      <c r="E27" s="1938"/>
      <c r="F27" s="1521"/>
      <c r="H27" s="859" t="s">
        <v>736</v>
      </c>
      <c r="I27" s="865">
        <v>312.21670517400003</v>
      </c>
      <c r="J27" s="866">
        <v>69.825155259317214</v>
      </c>
      <c r="K27" s="989">
        <v>635.05853257700005</v>
      </c>
      <c r="L27" s="866">
        <v>70.033899204633101</v>
      </c>
      <c r="M27" s="865">
        <v>960.60271416099999</v>
      </c>
      <c r="N27" s="866">
        <v>70.121573851426717</v>
      </c>
      <c r="O27" s="989">
        <v>1292.5265353499999</v>
      </c>
      <c r="P27" s="866">
        <v>70.211989331956147</v>
      </c>
      <c r="Q27" s="865">
        <v>336.26751748400005</v>
      </c>
      <c r="R27" s="866">
        <v>68.605845562444372</v>
      </c>
      <c r="S27" s="989">
        <v>673.101075627</v>
      </c>
      <c r="T27" s="866">
        <v>67.324439142472343</v>
      </c>
      <c r="U27" s="865">
        <v>1011.253911076</v>
      </c>
      <c r="V27" s="866">
        <v>66.212983881929716</v>
      </c>
      <c r="W27" s="989">
        <v>1354.6246439669999</v>
      </c>
      <c r="X27" s="866">
        <v>66.849046341924051</v>
      </c>
      <c r="Y27" s="865">
        <v>342.80084781200003</v>
      </c>
      <c r="Z27" s="866">
        <v>66.940145083933075</v>
      </c>
      <c r="AA27" s="865">
        <v>686.81371740000009</v>
      </c>
      <c r="AB27" s="866">
        <v>67.850270168292354</v>
      </c>
      <c r="AC27" s="865">
        <v>1031.8006294740001</v>
      </c>
      <c r="AD27" s="866">
        <v>67.010825584368121</v>
      </c>
      <c r="AE27" s="865">
        <v>1376.856844813</v>
      </c>
      <c r="AF27" s="865">
        <v>66.579480460983206</v>
      </c>
      <c r="AG27" s="865">
        <v>347.077503869</v>
      </c>
      <c r="AH27" s="865">
        <v>65.83712639799441</v>
      </c>
      <c r="AI27" s="865">
        <v>692.96518046999995</v>
      </c>
      <c r="AJ27" s="865">
        <v>65.946516629437966</v>
      </c>
      <c r="AK27" s="865">
        <v>1039.4341994739998</v>
      </c>
      <c r="AL27" s="865">
        <v>66.079761724859537</v>
      </c>
      <c r="AM27" s="865">
        <v>1386.4980521049999</v>
      </c>
      <c r="AN27" s="865">
        <v>66.076366964976813</v>
      </c>
      <c r="AO27" s="865">
        <v>378.70696661599993</v>
      </c>
      <c r="AP27" s="865">
        <v>68.650485593321918</v>
      </c>
      <c r="AQ27" s="868">
        <v>797.24032491700007</v>
      </c>
      <c r="AR27" s="868">
        <v>68.159241901343322</v>
      </c>
      <c r="AS27" s="868">
        <v>1162.9950764110001</v>
      </c>
      <c r="AT27" s="868">
        <v>65.544718215958852</v>
      </c>
      <c r="AU27" s="868">
        <v>1512.2167760680002</v>
      </c>
      <c r="AV27" s="868">
        <v>60.992045453407876</v>
      </c>
      <c r="AW27" s="868">
        <v>345.64871788599999</v>
      </c>
      <c r="AX27" s="868">
        <v>62.111474901317301</v>
      </c>
      <c r="AY27" s="868">
        <v>689.06406107399994</v>
      </c>
      <c r="AZ27" s="868">
        <v>61.584392476027041</v>
      </c>
      <c r="BA27" s="868">
        <v>1030.5546567759998</v>
      </c>
      <c r="BB27" s="868">
        <v>61.539516867346414</v>
      </c>
      <c r="BC27" s="868">
        <v>1371.2984024189998</v>
      </c>
      <c r="BD27" s="868">
        <v>50.045109155350211</v>
      </c>
      <c r="BE27" s="867">
        <v>339.3736267349999</v>
      </c>
      <c r="BF27" s="867">
        <v>58.800563462384147</v>
      </c>
      <c r="BG27" s="867">
        <v>672.42381028099999</v>
      </c>
      <c r="BH27" s="867">
        <v>54.475446677439663</v>
      </c>
      <c r="BI27" s="867">
        <v>1004.374613555</v>
      </c>
      <c r="BJ27" s="867">
        <v>56.701153592286992</v>
      </c>
      <c r="BK27" s="867">
        <v>1335.719287829</v>
      </c>
      <c r="BL27" s="867">
        <v>46.438469728933732</v>
      </c>
      <c r="BM27" s="867">
        <v>344.45779148599996</v>
      </c>
      <c r="BN27" s="867">
        <v>67.269257143825399</v>
      </c>
      <c r="BO27" s="868">
        <v>694.46182056199996</v>
      </c>
      <c r="BP27" s="868">
        <v>67.091351827396281</v>
      </c>
      <c r="BQ27" s="868">
        <v>1047.4909138529999</v>
      </c>
      <c r="BR27" s="868">
        <v>67.179782559393402</v>
      </c>
      <c r="BS27" s="868">
        <v>1402.5</v>
      </c>
      <c r="BT27" s="868">
        <v>67.7</v>
      </c>
      <c r="BU27" s="867">
        <v>542.21735879399989</v>
      </c>
      <c r="BV27" s="867">
        <v>58.576410903846408</v>
      </c>
      <c r="BW27" s="867">
        <v>1108.412379056</v>
      </c>
      <c r="BX27" s="867">
        <v>59.359812361140804</v>
      </c>
      <c r="BY27" s="867">
        <v>1712.325089554</v>
      </c>
      <c r="BZ27" s="867">
        <v>61.372511204100732</v>
      </c>
      <c r="CA27" s="868">
        <v>2315.6916760320005</v>
      </c>
      <c r="CB27" s="868">
        <v>56.258665865667531</v>
      </c>
      <c r="CC27" s="867">
        <v>603.3539694829999</v>
      </c>
      <c r="CD27" s="867">
        <v>57</v>
      </c>
      <c r="CE27" s="868">
        <v>1197.745228451</v>
      </c>
      <c r="CF27" s="1568">
        <v>0.53272484473904347</v>
      </c>
      <c r="CG27" s="868">
        <v>1791.1423608470004</v>
      </c>
      <c r="CH27" s="1568">
        <v>0.53296999441535298</v>
      </c>
      <c r="CI27" s="867">
        <v>2402.9325672290001</v>
      </c>
      <c r="CJ27" s="1632">
        <v>0.51380088491114384</v>
      </c>
      <c r="CK27" s="867">
        <v>611.62393444099973</v>
      </c>
      <c r="CL27" s="1632">
        <v>0.39158868248931111</v>
      </c>
      <c r="CM27" s="867">
        <v>1217.5</v>
      </c>
      <c r="CN27" s="1632">
        <v>0.40500000000000003</v>
      </c>
      <c r="CO27" s="867">
        <v>1828.1665472449995</v>
      </c>
      <c r="CP27" s="1632">
        <v>0.4312065884026382</v>
      </c>
      <c r="CQ27" s="867">
        <v>2441.4400773199995</v>
      </c>
      <c r="CR27" s="1632">
        <v>0.42584317491536544</v>
      </c>
      <c r="CS27" s="867">
        <v>620.045722146</v>
      </c>
      <c r="CT27" s="1632">
        <v>0.41584742302357852</v>
      </c>
      <c r="CU27" s="869">
        <v>1238.3611771180001</v>
      </c>
      <c r="CV27" s="1528">
        <v>0.47906118851395874</v>
      </c>
      <c r="CW27" s="1208"/>
      <c r="CX27" s="1208"/>
    </row>
    <row r="28" spans="2:102" ht="19.5" customHeight="1">
      <c r="B28" s="71"/>
      <c r="C28" s="1512"/>
      <c r="D28" s="1937" t="s">
        <v>20</v>
      </c>
      <c r="E28" s="1938"/>
      <c r="F28" s="1237"/>
      <c r="H28" s="870" t="s">
        <v>737</v>
      </c>
      <c r="I28" s="876">
        <v>214.77711236700006</v>
      </c>
      <c r="J28" s="877">
        <v>48.033449103294387</v>
      </c>
      <c r="K28" s="1009">
        <v>439.92147298300006</v>
      </c>
      <c r="L28" s="877">
        <v>48.514293590897537</v>
      </c>
      <c r="M28" s="876">
        <v>668.38830925800005</v>
      </c>
      <c r="N28" s="877">
        <v>48.79065975781721</v>
      </c>
      <c r="O28" s="1009">
        <v>902.88566909400004</v>
      </c>
      <c r="P28" s="877">
        <v>49.04611025973086</v>
      </c>
      <c r="Q28" s="876">
        <v>238.18048964700006</v>
      </c>
      <c r="R28" s="877">
        <v>48.593970690276286</v>
      </c>
      <c r="S28" s="1009">
        <v>476.32772357700003</v>
      </c>
      <c r="T28" s="877">
        <v>47.64291426508273</v>
      </c>
      <c r="U28" s="876">
        <v>714.95787052000003</v>
      </c>
      <c r="V28" s="877">
        <v>46.812668350156613</v>
      </c>
      <c r="W28" s="1009">
        <v>954.68308521600011</v>
      </c>
      <c r="X28" s="877">
        <v>47.112426375590239</v>
      </c>
      <c r="Y28" s="876">
        <v>238.31272314000006</v>
      </c>
      <c r="Z28" s="877">
        <v>46.536315076699012</v>
      </c>
      <c r="AA28" s="876">
        <v>475.23119289500016</v>
      </c>
      <c r="AB28" s="877">
        <v>46.948050123970361</v>
      </c>
      <c r="AC28" s="876">
        <v>711.34493835600017</v>
      </c>
      <c r="AD28" s="877">
        <v>46.19866496766678</v>
      </c>
      <c r="AE28" s="876">
        <v>946.01520380900013</v>
      </c>
      <c r="AF28" s="876">
        <v>45.745642341160611</v>
      </c>
      <c r="AG28" s="876">
        <v>234.93724218400001</v>
      </c>
      <c r="AH28" s="876">
        <v>44.565241874916445</v>
      </c>
      <c r="AI28" s="876">
        <v>468.46127192100005</v>
      </c>
      <c r="AJ28" s="876">
        <v>44.581444969619703</v>
      </c>
      <c r="AK28" s="876">
        <v>701.45580866800003</v>
      </c>
      <c r="AL28" s="876">
        <v>44.593522823047678</v>
      </c>
      <c r="AM28" s="876">
        <v>936.03644417800012</v>
      </c>
      <c r="AN28" s="876">
        <v>44.608708598036792</v>
      </c>
      <c r="AO28" s="876">
        <v>266.52109172299993</v>
      </c>
      <c r="AP28" s="876">
        <v>48.313878488004605</v>
      </c>
      <c r="AQ28" s="879">
        <v>574.03074101100015</v>
      </c>
      <c r="AR28" s="879">
        <v>49.076168016776414</v>
      </c>
      <c r="AS28" s="879">
        <v>829.09531579400016</v>
      </c>
      <c r="AT28" s="879">
        <v>46.726611273016701</v>
      </c>
      <c r="AU28" s="879">
        <v>1067.6870134780002</v>
      </c>
      <c r="AV28" s="879">
        <v>43.062883500992982</v>
      </c>
      <c r="AW28" s="879">
        <v>236.18848623799997</v>
      </c>
      <c r="AX28" s="879">
        <v>42.441977868958993</v>
      </c>
      <c r="AY28" s="879">
        <v>471.10077046799995</v>
      </c>
      <c r="AZ28" s="879">
        <v>42.104147325634983</v>
      </c>
      <c r="BA28" s="879">
        <v>704.77704535299995</v>
      </c>
      <c r="BB28" s="879">
        <v>42.08572401768955</v>
      </c>
      <c r="BC28" s="879">
        <v>937.65804685399996</v>
      </c>
      <c r="BD28" s="879">
        <v>34.219539104270702</v>
      </c>
      <c r="BE28" s="878">
        <v>230.37704403499995</v>
      </c>
      <c r="BF28" s="878">
        <v>39.915594291698213</v>
      </c>
      <c r="BG28" s="878">
        <v>456.51896062799995</v>
      </c>
      <c r="BH28" s="878">
        <v>36.984226192909823</v>
      </c>
      <c r="BI28" s="878">
        <v>680.22481680399994</v>
      </c>
      <c r="BJ28" s="878">
        <v>38.401539917831464</v>
      </c>
      <c r="BK28" s="878">
        <v>901.62023497199993</v>
      </c>
      <c r="BL28" s="878">
        <v>31.346304848823564</v>
      </c>
      <c r="BM28" s="878">
        <v>230.93613597199996</v>
      </c>
      <c r="BN28" s="878">
        <v>45.099581715030787</v>
      </c>
      <c r="BO28" s="879">
        <v>466.98951998699999</v>
      </c>
      <c r="BP28" s="879">
        <v>45.115450925437258</v>
      </c>
      <c r="BQ28" s="879">
        <v>705.19199493399992</v>
      </c>
      <c r="BR28" s="879">
        <v>45.226783598563323</v>
      </c>
      <c r="BS28" s="879">
        <v>943.5</v>
      </c>
      <c r="BT28" s="879">
        <v>45.5</v>
      </c>
      <c r="BU28" s="878">
        <v>423.9555639429999</v>
      </c>
      <c r="BV28" s="878">
        <v>45.800443153890228</v>
      </c>
      <c r="BW28" s="878">
        <v>873.80754542399995</v>
      </c>
      <c r="BX28" s="878">
        <v>46.795807152833227</v>
      </c>
      <c r="BY28" s="878">
        <v>1361.7504927969999</v>
      </c>
      <c r="BZ28" s="878">
        <v>48.807348491367165</v>
      </c>
      <c r="CA28" s="879">
        <v>1850.9374565070002</v>
      </c>
      <c r="CB28" s="879">
        <v>44.967675525054169</v>
      </c>
      <c r="CC28" s="878">
        <v>470.01858763399986</v>
      </c>
      <c r="CD28" s="878">
        <v>44.4</v>
      </c>
      <c r="CE28" s="879">
        <v>903.239160373</v>
      </c>
      <c r="CF28" s="1569">
        <v>0.40173647119781908</v>
      </c>
      <c r="CG28" s="879">
        <v>1323.656188851</v>
      </c>
      <c r="CH28" s="1569">
        <v>0.39386541628447708</v>
      </c>
      <c r="CI28" s="878">
        <v>1739.766430916</v>
      </c>
      <c r="CJ28" s="1633">
        <v>0.37200108897527578</v>
      </c>
      <c r="CK28" s="878">
        <v>411.40658316999992</v>
      </c>
      <c r="CL28" s="1633">
        <v>0.26340068267310457</v>
      </c>
      <c r="CM28" s="878">
        <v>817.7</v>
      </c>
      <c r="CN28" s="1633">
        <v>0.27200000000000002</v>
      </c>
      <c r="CO28" s="878">
        <v>1228.469306882</v>
      </c>
      <c r="CP28" s="1633">
        <v>0.289757002487668</v>
      </c>
      <c r="CQ28" s="878">
        <v>1640.8294744559998</v>
      </c>
      <c r="CR28" s="1633">
        <v>0.28619831360516745</v>
      </c>
      <c r="CS28" s="878">
        <v>415.07904809200011</v>
      </c>
      <c r="CT28" s="1633">
        <v>0.27838197464330622</v>
      </c>
      <c r="CU28" s="880">
        <v>828.51831612300009</v>
      </c>
      <c r="CV28" s="1529">
        <v>0.32051309146430673</v>
      </c>
      <c r="CW28" s="1208"/>
      <c r="CX28" s="1208"/>
    </row>
    <row r="29" spans="2:102" ht="19.5" customHeight="1">
      <c r="B29" s="71"/>
      <c r="C29" s="227"/>
      <c r="D29" s="227"/>
      <c r="E29" s="228"/>
      <c r="F29" s="75"/>
      <c r="H29" s="870" t="s">
        <v>738</v>
      </c>
      <c r="I29" s="876">
        <v>84.790732165999984</v>
      </c>
      <c r="J29" s="876">
        <v>18.962873990815421</v>
      </c>
      <c r="K29" s="876">
        <v>169.94969300399998</v>
      </c>
      <c r="L29" s="876">
        <v>18.741956936477099</v>
      </c>
      <c r="M29" s="876">
        <v>254.29656889799998</v>
      </c>
      <c r="N29" s="876">
        <v>18.563007758852621</v>
      </c>
      <c r="O29" s="876">
        <v>338.44529982999995</v>
      </c>
      <c r="P29" s="876">
        <v>18.384858748513011</v>
      </c>
      <c r="Q29" s="876">
        <v>84.81992969800001</v>
      </c>
      <c r="R29" s="876">
        <v>17.305099942504139</v>
      </c>
      <c r="S29" s="876">
        <v>169.862209315</v>
      </c>
      <c r="T29" s="876">
        <v>16.989837615370007</v>
      </c>
      <c r="U29" s="876">
        <v>255.22817711299999</v>
      </c>
      <c r="V29" s="876">
        <v>16.711351117956081</v>
      </c>
      <c r="W29" s="876">
        <v>343.95833189699994</v>
      </c>
      <c r="X29" s="876">
        <v>16.973917144558893</v>
      </c>
      <c r="Y29" s="876">
        <v>89.347591050999995</v>
      </c>
      <c r="Z29" s="876">
        <v>17.447275133735804</v>
      </c>
      <c r="AA29" s="876">
        <v>181.02772535700001</v>
      </c>
      <c r="AB29" s="876">
        <v>17.883713971120923</v>
      </c>
      <c r="AC29" s="876">
        <v>273.73716530000002</v>
      </c>
      <c r="AD29" s="876">
        <v>17.778001792098998</v>
      </c>
      <c r="AE29" s="876">
        <v>367.57374965300005</v>
      </c>
      <c r="AF29" s="876">
        <v>17.77444719484695</v>
      </c>
      <c r="AG29" s="876">
        <v>95.367453558999998</v>
      </c>
      <c r="AH29" s="876">
        <v>18.090250806311456</v>
      </c>
      <c r="AI29" s="876">
        <v>191.007084572</v>
      </c>
      <c r="AJ29" s="876">
        <v>18.1773229508076</v>
      </c>
      <c r="AK29" s="876">
        <v>287.502055337</v>
      </c>
      <c r="AL29" s="876">
        <v>18.277315987573058</v>
      </c>
      <c r="AM29" s="876">
        <v>383.03199386800003</v>
      </c>
      <c r="AN29" s="876">
        <v>18.254163824986051</v>
      </c>
      <c r="AO29" s="876">
        <v>95.279034245000005</v>
      </c>
      <c r="AP29" s="876">
        <v>17.271802592462929</v>
      </c>
      <c r="AQ29" s="879">
        <v>189.60486297100005</v>
      </c>
      <c r="AR29" s="879">
        <v>16.210072818703541</v>
      </c>
      <c r="AS29" s="879">
        <v>283.57503905400006</v>
      </c>
      <c r="AT29" s="879">
        <v>15.981878517691511</v>
      </c>
      <c r="AU29" s="879">
        <v>377.45671694000004</v>
      </c>
      <c r="AV29" s="879">
        <v>15.223913396966152</v>
      </c>
      <c r="AW29" s="879">
        <v>92.824177438999996</v>
      </c>
      <c r="AX29" s="879">
        <v>16.680075084610614</v>
      </c>
      <c r="AY29" s="879">
        <v>184.86342723400003</v>
      </c>
      <c r="AZ29" s="879">
        <v>16.521978870146732</v>
      </c>
      <c r="BA29" s="879">
        <v>276.184231748</v>
      </c>
      <c r="BB29" s="879">
        <v>16.49232680324052</v>
      </c>
      <c r="BC29" s="879">
        <v>367.67076627300003</v>
      </c>
      <c r="BD29" s="879">
        <v>13.418030385585899</v>
      </c>
      <c r="BE29" s="878">
        <v>92.153948604999982</v>
      </c>
      <c r="BF29" s="878">
        <v>15.966780198535544</v>
      </c>
      <c r="BG29" s="878">
        <v>181.13997162799998</v>
      </c>
      <c r="BH29" s="878">
        <v>14.67479395390599</v>
      </c>
      <c r="BI29" s="878">
        <v>269.16287902199997</v>
      </c>
      <c r="BJ29" s="878">
        <v>15.195371865034534</v>
      </c>
      <c r="BK29" s="878">
        <v>356.63112528499994</v>
      </c>
      <c r="BL29" s="878">
        <v>12.398865440403259</v>
      </c>
      <c r="BM29" s="878">
        <v>87.525921179999983</v>
      </c>
      <c r="BN29" s="878">
        <v>17.092961297834123</v>
      </c>
      <c r="BO29" s="879">
        <v>173.02918572199997</v>
      </c>
      <c r="BP29" s="879">
        <v>16.7161989787834</v>
      </c>
      <c r="BQ29" s="879">
        <v>256.71513871499997</v>
      </c>
      <c r="BR29" s="879">
        <v>16.464168777504494</v>
      </c>
      <c r="BS29" s="879">
        <v>339.9</v>
      </c>
      <c r="BT29" s="879">
        <v>16.399999999999999</v>
      </c>
      <c r="BU29" s="878">
        <v>83.469610268000011</v>
      </c>
      <c r="BV29" s="878">
        <v>9.0173250814344659</v>
      </c>
      <c r="BW29" s="878">
        <v>164.51144975699998</v>
      </c>
      <c r="BX29" s="878">
        <v>8.8102307167947913</v>
      </c>
      <c r="BY29" s="878">
        <v>244.96953227899999</v>
      </c>
      <c r="BZ29" s="878">
        <v>8.7801057498796382</v>
      </c>
      <c r="CA29" s="879">
        <v>323.562982347</v>
      </c>
      <c r="CB29" s="879">
        <v>7.8608140707015286</v>
      </c>
      <c r="CC29" s="878">
        <v>77.815586749000019</v>
      </c>
      <c r="CD29" s="878">
        <v>7.3</v>
      </c>
      <c r="CE29" s="879">
        <v>152.89728013000001</v>
      </c>
      <c r="CF29" s="1569">
        <v>6.8004595537913687E-2</v>
      </c>
      <c r="CG29" s="879">
        <v>225.18181486600005</v>
      </c>
      <c r="CH29" s="1569">
        <v>6.7004808347460434E-2</v>
      </c>
      <c r="CI29" s="878">
        <v>296.32205621999998</v>
      </c>
      <c r="CJ29" s="1633">
        <v>6.3360302648899164E-2</v>
      </c>
      <c r="CK29" s="878">
        <v>68.123439156000018</v>
      </c>
      <c r="CL29" s="1633">
        <v>4.3615637458857701E-2</v>
      </c>
      <c r="CM29" s="878">
        <v>136.4</v>
      </c>
      <c r="CN29" s="1633">
        <v>4.4999999999999998E-2</v>
      </c>
      <c r="CO29" s="878">
        <v>200.91974164099997</v>
      </c>
      <c r="CP29" s="1633">
        <v>4.7390603698725491E-2</v>
      </c>
      <c r="CQ29" s="878">
        <v>265.49122801199997</v>
      </c>
      <c r="CR29" s="1633">
        <v>4.6307762577942967E-2</v>
      </c>
      <c r="CS29" s="878">
        <v>62.500365773999974</v>
      </c>
      <c r="CT29" s="1633">
        <v>4.1917257255149706E-2</v>
      </c>
      <c r="CU29" s="880">
        <v>121.97440389199996</v>
      </c>
      <c r="CV29" s="1529">
        <v>4.7185913105555304E-2</v>
      </c>
      <c r="CW29" s="1208"/>
      <c r="CX29" s="1208"/>
    </row>
    <row r="30" spans="2:102" ht="19.5" customHeight="1">
      <c r="B30" s="245"/>
      <c r="C30" s="1875" t="s">
        <v>25</v>
      </c>
      <c r="D30" s="1875"/>
      <c r="E30" s="1890"/>
      <c r="F30" s="1512"/>
      <c r="H30" s="859" t="s">
        <v>739</v>
      </c>
      <c r="I30" s="865">
        <v>134.924019418</v>
      </c>
      <c r="J30" s="866">
        <v>30.174844740682783</v>
      </c>
      <c r="K30" s="989">
        <v>271.72880868099998</v>
      </c>
      <c r="L30" s="866">
        <v>29.966100795366906</v>
      </c>
      <c r="M30" s="865">
        <v>409.30765920900001</v>
      </c>
      <c r="N30" s="866">
        <v>29.87842614857329</v>
      </c>
      <c r="O30" s="989">
        <v>548.36495291000006</v>
      </c>
      <c r="P30" s="866">
        <v>29.788010668043853</v>
      </c>
      <c r="Q30" s="865">
        <v>153.876601763</v>
      </c>
      <c r="R30" s="866">
        <v>31.394154437555628</v>
      </c>
      <c r="S30" s="989">
        <v>326.68605100999997</v>
      </c>
      <c r="T30" s="866">
        <v>32.67556085752765</v>
      </c>
      <c r="U30" s="865">
        <v>516.02042665699992</v>
      </c>
      <c r="V30" s="866">
        <v>33.787016118070291</v>
      </c>
      <c r="W30" s="989">
        <v>671.76872750799998</v>
      </c>
      <c r="X30" s="866">
        <v>33.150953658075949</v>
      </c>
      <c r="Y30" s="865">
        <v>169.29969720800003</v>
      </c>
      <c r="Z30" s="866">
        <v>33.059854916066932</v>
      </c>
      <c r="AA30" s="865">
        <v>325.43533584100004</v>
      </c>
      <c r="AB30" s="866">
        <v>32.149729831707646</v>
      </c>
      <c r="AC30" s="865">
        <v>507.95152322100006</v>
      </c>
      <c r="AD30" s="866">
        <v>32.989174415631879</v>
      </c>
      <c r="AE30" s="865">
        <v>691.13292512800012</v>
      </c>
      <c r="AF30" s="865">
        <v>33.42051953901678</v>
      </c>
      <c r="AG30" s="865">
        <v>180.09845726100002</v>
      </c>
      <c r="AH30" s="865">
        <v>34.16287360200559</v>
      </c>
      <c r="AI30" s="865">
        <v>357.833581751</v>
      </c>
      <c r="AJ30" s="865">
        <v>34.053483370562049</v>
      </c>
      <c r="AK30" s="865">
        <v>533.56511581099994</v>
      </c>
      <c r="AL30" s="865">
        <v>33.92023827514047</v>
      </c>
      <c r="AM30" s="865">
        <v>711.82865045099993</v>
      </c>
      <c r="AN30" s="865">
        <v>33.923633035023187</v>
      </c>
      <c r="AO30" s="865">
        <v>172.93802663200003</v>
      </c>
      <c r="AP30" s="865">
        <v>31.349514406678068</v>
      </c>
      <c r="AQ30" s="868">
        <v>372.43278569500001</v>
      </c>
      <c r="AR30" s="868">
        <v>31.840758098656686</v>
      </c>
      <c r="AS30" s="868">
        <v>593.59412652800006</v>
      </c>
      <c r="AT30" s="868">
        <v>33.45410530712887</v>
      </c>
      <c r="AU30" s="868">
        <v>871.04268456800003</v>
      </c>
      <c r="AV30" s="868">
        <v>35.131652981107322</v>
      </c>
      <c r="AW30" s="868">
        <v>210.848641797</v>
      </c>
      <c r="AX30" s="868">
        <v>37.888525098682699</v>
      </c>
      <c r="AY30" s="868">
        <v>429.82992061500011</v>
      </c>
      <c r="AZ30" s="868">
        <v>38.415607523972959</v>
      </c>
      <c r="BA30" s="868">
        <v>644.06794222400003</v>
      </c>
      <c r="BB30" s="868">
        <v>38.460483132653586</v>
      </c>
      <c r="BC30" s="868">
        <v>877.80098912100004</v>
      </c>
      <c r="BD30" s="868">
        <v>32.035074378955002</v>
      </c>
      <c r="BE30" s="867">
        <v>222.28687437500002</v>
      </c>
      <c r="BF30" s="867">
        <v>38.513875074177122</v>
      </c>
      <c r="BG30" s="867">
        <v>400.18336576000002</v>
      </c>
      <c r="BH30" s="867">
        <v>32.420279099794392</v>
      </c>
      <c r="BI30" s="867">
        <v>572.55365899599997</v>
      </c>
      <c r="BJ30" s="867">
        <v>32.323052096716829</v>
      </c>
      <c r="BK30" s="867">
        <v>744.76315356400005</v>
      </c>
      <c r="BL30" s="867">
        <v>25.892911390252177</v>
      </c>
      <c r="BM30" s="867">
        <v>167.60047422300002</v>
      </c>
      <c r="BN30" s="867">
        <v>32.730742856174587</v>
      </c>
      <c r="BO30" s="868">
        <v>340.63704337000001</v>
      </c>
      <c r="BP30" s="868">
        <v>32.908648172603726</v>
      </c>
      <c r="BQ30" s="868">
        <v>509.79870655000002</v>
      </c>
      <c r="BR30" s="868">
        <v>32.695430387184466</v>
      </c>
      <c r="BS30" s="868">
        <v>669.1</v>
      </c>
      <c r="BT30" s="868">
        <v>32.299999999999997</v>
      </c>
      <c r="BU30" s="867">
        <v>340.76038885799994</v>
      </c>
      <c r="BV30" s="867">
        <v>36.81276564420012</v>
      </c>
      <c r="BW30" s="867">
        <v>661.76505152699997</v>
      </c>
      <c r="BX30" s="867">
        <v>35.440103365914091</v>
      </c>
      <c r="BY30" s="867">
        <v>961.69006879400001</v>
      </c>
      <c r="BZ30" s="867">
        <v>34.46853338889354</v>
      </c>
      <c r="CA30" s="868">
        <v>1267.39249167</v>
      </c>
      <c r="CB30" s="868">
        <v>30.790718577740844</v>
      </c>
      <c r="CC30" s="867">
        <v>405.839310893</v>
      </c>
      <c r="CD30" s="867">
        <v>38.299999999999997</v>
      </c>
      <c r="CE30" s="868">
        <v>964.58128243200008</v>
      </c>
      <c r="CF30" s="1568">
        <v>0.42901979629367948</v>
      </c>
      <c r="CG30" s="868">
        <v>1477.126424411</v>
      </c>
      <c r="CH30" s="1568">
        <v>0.43953182023835186</v>
      </c>
      <c r="CI30" s="867">
        <v>2128.1718743799997</v>
      </c>
      <c r="CJ30" s="1632">
        <v>0.45505088541057037</v>
      </c>
      <c r="CK30" s="867">
        <v>909.35055612200017</v>
      </c>
      <c r="CL30" s="1632">
        <v>0.58220642806954581</v>
      </c>
      <c r="CM30" s="867">
        <v>1502.9</v>
      </c>
      <c r="CN30" s="1632">
        <v>0.5</v>
      </c>
      <c r="CO30" s="867">
        <v>2058.0118104110006</v>
      </c>
      <c r="CP30" s="1632">
        <v>0.48541980652528427</v>
      </c>
      <c r="CQ30" s="867">
        <v>2567.0101768650006</v>
      </c>
      <c r="CR30" s="1632">
        <v>0.44774548182079638</v>
      </c>
      <c r="CS30" s="867">
        <v>825.39947800800041</v>
      </c>
      <c r="CT30" s="1632">
        <v>0.55357247640813867</v>
      </c>
      <c r="CU30" s="869">
        <v>1237.5128198260004</v>
      </c>
      <c r="CV30" s="1528">
        <v>0.47873300069597841</v>
      </c>
      <c r="CW30" s="1208"/>
      <c r="CX30" s="1208"/>
    </row>
    <row r="31" spans="2:102" ht="19.5" customHeight="1">
      <c r="B31" s="245"/>
      <c r="C31" s="235"/>
      <c r="D31" s="235"/>
      <c r="E31" s="283"/>
      <c r="H31" s="870" t="s">
        <v>740</v>
      </c>
      <c r="I31" s="876">
        <v>44.086322182999993</v>
      </c>
      <c r="J31" s="877">
        <v>9.8596078948584225</v>
      </c>
      <c r="K31" s="1009">
        <v>87.568152862999995</v>
      </c>
      <c r="L31" s="877">
        <v>9.6569668409260494</v>
      </c>
      <c r="M31" s="876">
        <v>131.380986428</v>
      </c>
      <c r="N31" s="877">
        <v>9.5904804417825389</v>
      </c>
      <c r="O31" s="1009">
        <v>175.69726652700001</v>
      </c>
      <c r="P31" s="877">
        <v>9.5441403063397328</v>
      </c>
      <c r="Q31" s="876">
        <v>44.744162849000006</v>
      </c>
      <c r="R31" s="877">
        <v>9.128776841745994</v>
      </c>
      <c r="S31" s="1009">
        <v>88.985286189000007</v>
      </c>
      <c r="T31" s="877">
        <v>8.9004232819361491</v>
      </c>
      <c r="U31" s="876">
        <v>133.88756783000002</v>
      </c>
      <c r="V31" s="877">
        <v>8.7664386497016125</v>
      </c>
      <c r="W31" s="1009">
        <v>178.77856401000003</v>
      </c>
      <c r="X31" s="877">
        <v>8.8225004348424285</v>
      </c>
      <c r="Y31" s="876">
        <v>45.060653795</v>
      </c>
      <c r="Z31" s="877">
        <v>8.7991809876398701</v>
      </c>
      <c r="AA31" s="876">
        <v>89.859223802999992</v>
      </c>
      <c r="AB31" s="877">
        <v>8.8771852653544503</v>
      </c>
      <c r="AC31" s="876">
        <v>134.34605972200001</v>
      </c>
      <c r="AD31" s="877">
        <v>8.725174339705033</v>
      </c>
      <c r="AE31" s="876">
        <v>178.45712082700001</v>
      </c>
      <c r="AF31" s="876">
        <v>8.6294972741616309</v>
      </c>
      <c r="AG31" s="876">
        <v>43.664220264999997</v>
      </c>
      <c r="AH31" s="876">
        <v>8.2826652739259732</v>
      </c>
      <c r="AI31" s="876">
        <v>86.221270489000005</v>
      </c>
      <c r="AJ31" s="876">
        <v>8.205307580184062</v>
      </c>
      <c r="AK31" s="876">
        <v>129.02153974300001</v>
      </c>
      <c r="AL31" s="876">
        <v>8.2022629310314468</v>
      </c>
      <c r="AM31" s="876">
        <v>170.78125745400001</v>
      </c>
      <c r="AN31" s="876">
        <v>8.1389259949830048</v>
      </c>
      <c r="AO31" s="876">
        <v>41.378239498000006</v>
      </c>
      <c r="AP31" s="876">
        <v>7.5008819085570524</v>
      </c>
      <c r="AQ31" s="879">
        <v>81.951401819000012</v>
      </c>
      <c r="AR31" s="879">
        <v>7.0063508407166113</v>
      </c>
      <c r="AS31" s="879">
        <v>122.17888094500002</v>
      </c>
      <c r="AT31" s="879">
        <v>6.8858247862875182</v>
      </c>
      <c r="AU31" s="879">
        <v>161.60245998700003</v>
      </c>
      <c r="AV31" s="879">
        <v>6.5178913108859833</v>
      </c>
      <c r="AW31" s="879">
        <v>38.627280618999997</v>
      </c>
      <c r="AX31" s="879">
        <v>6.9411435556501866</v>
      </c>
      <c r="AY31" s="879">
        <v>76.062299128000006</v>
      </c>
      <c r="AZ31" s="879">
        <v>6.7979898339592424</v>
      </c>
      <c r="BA31" s="879">
        <v>113.15135982400001</v>
      </c>
      <c r="BB31" s="879">
        <v>6.7568274721461599</v>
      </c>
      <c r="BC31" s="879">
        <v>149.56265020700002</v>
      </c>
      <c r="BD31" s="879">
        <v>5.4582424525320601</v>
      </c>
      <c r="BE31" s="878">
        <v>37.542861312999996</v>
      </c>
      <c r="BF31" s="878">
        <v>6.5047523593172523</v>
      </c>
      <c r="BG31" s="878">
        <v>78.809160102999996</v>
      </c>
      <c r="BH31" s="878">
        <v>6.3846106179534399</v>
      </c>
      <c r="BI31" s="878">
        <v>126.024354086</v>
      </c>
      <c r="BJ31" s="878">
        <v>7.1146026203376787</v>
      </c>
      <c r="BK31" s="878">
        <v>177.53571316</v>
      </c>
      <c r="BL31" s="878">
        <v>6.1723199750940401</v>
      </c>
      <c r="BM31" s="878">
        <v>59.071208852999995</v>
      </c>
      <c r="BN31" s="878">
        <v>11.536032676127105</v>
      </c>
      <c r="BO31" s="879">
        <v>124.34344195099999</v>
      </c>
      <c r="BP31" s="879">
        <v>12.012711662986488</v>
      </c>
      <c r="BQ31" s="879">
        <v>194.43402259499999</v>
      </c>
      <c r="BR31" s="879">
        <v>12.469831659001242</v>
      </c>
      <c r="BS31" s="879">
        <v>264.5</v>
      </c>
      <c r="BT31" s="879">
        <v>12.8</v>
      </c>
      <c r="BU31" s="878">
        <v>195.06638427199999</v>
      </c>
      <c r="BV31" s="878">
        <v>21.073262398051273</v>
      </c>
      <c r="BW31" s="878">
        <v>382.98388553899997</v>
      </c>
      <c r="BX31" s="878">
        <v>20.510283007031529</v>
      </c>
      <c r="BY31" s="878">
        <v>546.62405429099999</v>
      </c>
      <c r="BZ31" s="878">
        <v>19.591893561019624</v>
      </c>
      <c r="CA31" s="879">
        <v>712.43433291699989</v>
      </c>
      <c r="CB31" s="879">
        <v>17.308264956708928</v>
      </c>
      <c r="CC31" s="878">
        <v>204.76560811100001</v>
      </c>
      <c r="CD31" s="878">
        <v>19.3</v>
      </c>
      <c r="CE31" s="879">
        <v>567.11639689800018</v>
      </c>
      <c r="CF31" s="1569">
        <v>0.25223811150320313</v>
      </c>
      <c r="CG31" s="879">
        <v>768.85972781000009</v>
      </c>
      <c r="CH31" s="1569">
        <v>0.22878090195092479</v>
      </c>
      <c r="CI31" s="878">
        <v>1281.9400248269999</v>
      </c>
      <c r="CJ31" s="1633">
        <v>0.27410753349548972</v>
      </c>
      <c r="CK31" s="878">
        <v>612.17441631600013</v>
      </c>
      <c r="CL31" s="1633">
        <v>0.39194112532227959</v>
      </c>
      <c r="CM31" s="878">
        <v>984.3</v>
      </c>
      <c r="CN31" s="1633">
        <v>0.32800000000000001</v>
      </c>
      <c r="CO31" s="878">
        <v>1444.9801604920003</v>
      </c>
      <c r="CP31" s="1633">
        <v>0.34082505571181426</v>
      </c>
      <c r="CQ31" s="878">
        <v>1887.3533963870004</v>
      </c>
      <c r="CR31" s="1633">
        <v>0.32919774274656316</v>
      </c>
      <c r="CS31" s="878">
        <v>766.03257730500036</v>
      </c>
      <c r="CT31" s="1633">
        <v>0.51375674703773877</v>
      </c>
      <c r="CU31" s="880">
        <v>1112.7937715700002</v>
      </c>
      <c r="CV31" s="1529">
        <v>0.43048531933140344</v>
      </c>
      <c r="CW31" s="1208"/>
      <c r="CX31" s="1208"/>
    </row>
    <row r="32" spans="2:102" ht="19.5" customHeight="1">
      <c r="B32" s="245"/>
      <c r="C32" s="1875" t="s">
        <v>32</v>
      </c>
      <c r="D32" s="1875"/>
      <c r="E32" s="1890"/>
      <c r="F32" s="1512"/>
      <c r="H32" s="870" t="s">
        <v>738</v>
      </c>
      <c r="I32" s="876">
        <v>89.511037443999996</v>
      </c>
      <c r="J32" s="876">
        <v>20.018538352925834</v>
      </c>
      <c r="K32" s="876">
        <v>181.61940595999999</v>
      </c>
      <c r="L32" s="876">
        <v>20.02888634374148</v>
      </c>
      <c r="M32" s="876">
        <v>274.171618964</v>
      </c>
      <c r="N32" s="876">
        <v>20.013836254815249</v>
      </c>
      <c r="O32" s="876">
        <v>367.69434713099997</v>
      </c>
      <c r="P32" s="876">
        <v>19.973711078350554</v>
      </c>
      <c r="Q32" s="876">
        <v>107.974380115</v>
      </c>
      <c r="R32" s="876">
        <v>22.029108557066682</v>
      </c>
      <c r="S32" s="876">
        <v>235.45895606399998</v>
      </c>
      <c r="T32" s="876">
        <v>23.550908967593635</v>
      </c>
      <c r="U32" s="876">
        <v>378.79092850899997</v>
      </c>
      <c r="V32" s="876">
        <v>24.801760833044305</v>
      </c>
      <c r="W32" s="876">
        <v>488.62009525000002</v>
      </c>
      <c r="X32" s="876">
        <v>24.112795774412561</v>
      </c>
      <c r="Y32" s="876">
        <v>123.23025543800003</v>
      </c>
      <c r="Z32" s="876">
        <v>24.063683711406181</v>
      </c>
      <c r="AA32" s="876">
        <v>233.64469925900005</v>
      </c>
      <c r="AB32" s="876">
        <v>23.081740458133382</v>
      </c>
      <c r="AC32" s="876">
        <v>370.76870900200004</v>
      </c>
      <c r="AD32" s="876">
        <v>24.079765587796082</v>
      </c>
      <c r="AE32" s="876">
        <v>508.97130457400004</v>
      </c>
      <c r="AF32" s="876">
        <v>24.611886962502769</v>
      </c>
      <c r="AG32" s="876">
        <v>135.59138169000002</v>
      </c>
      <c r="AH32" s="876">
        <v>25.720327117981689</v>
      </c>
      <c r="AI32" s="876">
        <v>269.95810413300001</v>
      </c>
      <c r="AJ32" s="876">
        <v>25.690752010633172</v>
      </c>
      <c r="AK32" s="876">
        <v>402.09884797799998</v>
      </c>
      <c r="AL32" s="876">
        <v>25.562557088916897</v>
      </c>
      <c r="AM32" s="876">
        <v>537.82627233900007</v>
      </c>
      <c r="AN32" s="876">
        <v>25.631198024781682</v>
      </c>
      <c r="AO32" s="876">
        <v>130.81906134200003</v>
      </c>
      <c r="AP32" s="876">
        <v>23.714356686491019</v>
      </c>
      <c r="AQ32" s="879">
        <v>289.05165008300003</v>
      </c>
      <c r="AR32" s="879">
        <v>24.712173637279008</v>
      </c>
      <c r="AS32" s="879">
        <v>469.33512699800008</v>
      </c>
      <c r="AT32" s="879">
        <v>26.451048049891995</v>
      </c>
      <c r="AU32" s="879">
        <v>706.72443662600006</v>
      </c>
      <c r="AV32" s="879">
        <v>28.504226142633915</v>
      </c>
      <c r="AW32" s="879">
        <v>171.62157874799999</v>
      </c>
      <c r="AX32" s="879">
        <v>30.839603416224925</v>
      </c>
      <c r="AY32" s="879">
        <v>352.61720284100011</v>
      </c>
      <c r="AZ32" s="879">
        <v>31.514800205531095</v>
      </c>
      <c r="BA32" s="879">
        <v>529.21859328100004</v>
      </c>
      <c r="BB32" s="879">
        <v>31.602260330000487</v>
      </c>
      <c r="BC32" s="879">
        <v>726.01207918199998</v>
      </c>
      <c r="BD32" s="879">
        <v>26.49558526916762</v>
      </c>
      <c r="BE32" s="878">
        <v>184.26499262000002</v>
      </c>
      <c r="BF32" s="878">
        <v>31.926126660715699</v>
      </c>
      <c r="BG32" s="878">
        <v>320.47161134800001</v>
      </c>
      <c r="BH32" s="878">
        <v>25.962546103662909</v>
      </c>
      <c r="BI32" s="878">
        <v>445.20564173600002</v>
      </c>
      <c r="BJ32" s="878">
        <v>25.133723146262376</v>
      </c>
      <c r="BK32" s="878">
        <v>565.51910742600001</v>
      </c>
      <c r="BL32" s="878">
        <v>19.661198419931772</v>
      </c>
      <c r="BM32" s="878">
        <v>108.19003415400003</v>
      </c>
      <c r="BN32" s="878">
        <v>21.128461622272464</v>
      </c>
      <c r="BO32" s="879">
        <v>215.63755416900005</v>
      </c>
      <c r="BP32" s="879">
        <v>20.832556356004872</v>
      </c>
      <c r="BQ32" s="879">
        <v>314.40132266600006</v>
      </c>
      <c r="BR32" s="879">
        <v>20.163814515007473</v>
      </c>
      <c r="BS32" s="879">
        <v>403.3</v>
      </c>
      <c r="BT32" s="879">
        <v>19.5</v>
      </c>
      <c r="BU32" s="878">
        <v>145.41844400700001</v>
      </c>
      <c r="BV32" s="878">
        <v>15.709734096484764</v>
      </c>
      <c r="BW32" s="878">
        <v>278.274354206</v>
      </c>
      <c r="BX32" s="878">
        <v>14.902678608347845</v>
      </c>
      <c r="BY32" s="878">
        <v>414.32818316300001</v>
      </c>
      <c r="BZ32" s="878">
        <v>14.850194754764182</v>
      </c>
      <c r="CA32" s="879">
        <v>553.99077465799996</v>
      </c>
      <c r="CB32" s="879">
        <v>13.4589514686825</v>
      </c>
      <c r="CC32" s="878">
        <v>200.86481444499998</v>
      </c>
      <c r="CD32" s="878">
        <v>19</v>
      </c>
      <c r="CE32" s="879">
        <v>397.06424309599998</v>
      </c>
      <c r="CF32" s="1569">
        <v>0.17660348981586108</v>
      </c>
      <c r="CG32" s="879">
        <v>707.67762436499993</v>
      </c>
      <c r="CH32" s="1569">
        <v>0.21057563471801682</v>
      </c>
      <c r="CI32" s="878">
        <v>845.45762604300012</v>
      </c>
      <c r="CJ32" s="1633">
        <v>0.1807778055614368</v>
      </c>
      <c r="CK32" s="878">
        <v>297.00342464400001</v>
      </c>
      <c r="CL32" s="1633">
        <v>0.1901547228648825</v>
      </c>
      <c r="CM32" s="878">
        <v>518.20000000000005</v>
      </c>
      <c r="CN32" s="1633">
        <v>0.17299999999999999</v>
      </c>
      <c r="CO32" s="878">
        <v>612.55334520800011</v>
      </c>
      <c r="CP32" s="1633">
        <v>0.14448193388059366</v>
      </c>
      <c r="CQ32" s="878">
        <v>679.03442579900013</v>
      </c>
      <c r="CR32" s="1633">
        <v>0.11843918613660812</v>
      </c>
      <c r="CS32" s="878">
        <v>59.229780179000002</v>
      </c>
      <c r="CT32" s="1633">
        <v>3.9723766448130596E-2</v>
      </c>
      <c r="CU32" s="880">
        <v>124.45841785500005</v>
      </c>
      <c r="CV32" s="1529">
        <v>4.8146856248305892E-2</v>
      </c>
      <c r="CW32" s="1208"/>
      <c r="CX32" s="1208"/>
    </row>
    <row r="33" spans="1:101" ht="19.5" customHeight="1" thickBot="1">
      <c r="B33" s="296"/>
      <c r="C33" s="297"/>
      <c r="D33" s="297"/>
      <c r="E33" s="298"/>
      <c r="H33" s="859" t="s">
        <v>741</v>
      </c>
      <c r="I33" s="865">
        <v>0</v>
      </c>
      <c r="J33" s="865">
        <v>0</v>
      </c>
      <c r="K33" s="865">
        <v>0</v>
      </c>
      <c r="L33" s="865">
        <v>0</v>
      </c>
      <c r="M33" s="865">
        <v>0</v>
      </c>
      <c r="N33" s="865">
        <v>0</v>
      </c>
      <c r="O33" s="865">
        <v>0</v>
      </c>
      <c r="P33" s="865">
        <v>0</v>
      </c>
      <c r="Q33" s="865">
        <v>0</v>
      </c>
      <c r="R33" s="865">
        <v>0</v>
      </c>
      <c r="S33" s="865">
        <v>0</v>
      </c>
      <c r="T33" s="865">
        <v>0</v>
      </c>
      <c r="U33" s="865">
        <v>0</v>
      </c>
      <c r="V33" s="865">
        <v>0</v>
      </c>
      <c r="W33" s="865">
        <v>0</v>
      </c>
      <c r="X33" s="865">
        <v>0</v>
      </c>
      <c r="Y33" s="865">
        <v>0</v>
      </c>
      <c r="Z33" s="865">
        <v>0</v>
      </c>
      <c r="AA33" s="865">
        <v>0</v>
      </c>
      <c r="AB33" s="865">
        <v>0</v>
      </c>
      <c r="AC33" s="865">
        <v>0</v>
      </c>
      <c r="AD33" s="865">
        <v>0</v>
      </c>
      <c r="AE33" s="865">
        <v>0</v>
      </c>
      <c r="AF33" s="865">
        <v>0</v>
      </c>
      <c r="AG33" s="865">
        <v>0</v>
      </c>
      <c r="AH33" s="865">
        <v>0</v>
      </c>
      <c r="AI33" s="865">
        <v>0</v>
      </c>
      <c r="AJ33" s="865">
        <v>0</v>
      </c>
      <c r="AK33" s="865">
        <v>0</v>
      </c>
      <c r="AL33" s="865">
        <v>0</v>
      </c>
      <c r="AM33" s="865">
        <v>0</v>
      </c>
      <c r="AN33" s="865">
        <v>0</v>
      </c>
      <c r="AO33" s="865">
        <v>0</v>
      </c>
      <c r="AP33" s="865">
        <v>0</v>
      </c>
      <c r="AQ33" s="868">
        <v>0</v>
      </c>
      <c r="AR33" s="868">
        <v>0</v>
      </c>
      <c r="AS33" s="868">
        <v>17.764410999999999</v>
      </c>
      <c r="AT33" s="868">
        <v>1.0011764769122686</v>
      </c>
      <c r="AU33" s="868">
        <v>96.107749999999996</v>
      </c>
      <c r="AV33" s="868">
        <v>3.8763015654847957</v>
      </c>
      <c r="AW33" s="868">
        <v>0</v>
      </c>
      <c r="AX33" s="868">
        <v>0</v>
      </c>
      <c r="AY33" s="868">
        <v>0</v>
      </c>
      <c r="AZ33" s="868">
        <v>0</v>
      </c>
      <c r="BA33" s="868">
        <v>0</v>
      </c>
      <c r="BB33" s="868">
        <v>0</v>
      </c>
      <c r="BC33" s="868">
        <v>491.02531907299999</v>
      </c>
      <c r="BD33" s="868">
        <v>17.919816465694787</v>
      </c>
      <c r="BE33" s="867">
        <v>15.5</v>
      </c>
      <c r="BF33" s="867">
        <v>2.6855614634387259</v>
      </c>
      <c r="BG33" s="867">
        <v>161.75408447799998</v>
      </c>
      <c r="BH33" s="867">
        <v>13.104274222765932</v>
      </c>
      <c r="BI33" s="867">
        <v>194.41948657399999</v>
      </c>
      <c r="BJ33" s="867">
        <v>10.975794310996175</v>
      </c>
      <c r="BK33" s="867">
        <v>795.83819454899992</v>
      </c>
      <c r="BL33" s="867">
        <v>27.668618880814083</v>
      </c>
      <c r="BM33" s="867">
        <v>0</v>
      </c>
      <c r="BN33" s="867">
        <v>0</v>
      </c>
      <c r="BO33" s="868">
        <v>0</v>
      </c>
      <c r="BP33" s="868">
        <v>0</v>
      </c>
      <c r="BQ33" s="868">
        <v>1.945723842</v>
      </c>
      <c r="BR33" s="868">
        <v>0.12478705342214665</v>
      </c>
      <c r="BS33" s="868">
        <v>102.3</v>
      </c>
      <c r="BT33" s="868">
        <v>4.9000000000000004</v>
      </c>
      <c r="BU33" s="867">
        <v>42.680466000000003</v>
      </c>
      <c r="BV33" s="867">
        <v>4.6108234519534737</v>
      </c>
      <c r="BW33" s="867">
        <v>97.1</v>
      </c>
      <c r="BX33" s="867">
        <v>5.2000842729451033</v>
      </c>
      <c r="BY33" s="867">
        <v>116.03702618700001</v>
      </c>
      <c r="BZ33" s="867">
        <v>4.1589554070057346</v>
      </c>
      <c r="CA33" s="868">
        <v>533.06690058200002</v>
      </c>
      <c r="CB33" s="868">
        <v>12.950615556591622</v>
      </c>
      <c r="CC33" s="867">
        <v>49.608889390999998</v>
      </c>
      <c r="CD33" s="867">
        <v>4.7</v>
      </c>
      <c r="CE33" s="868">
        <v>86.010956910000004</v>
      </c>
      <c r="CF33" s="1568">
        <v>3.8255358967277088E-2</v>
      </c>
      <c r="CG33" s="868">
        <v>92.412640741999994</v>
      </c>
      <c r="CH33" s="1568">
        <v>2.7498185346295299E-2</v>
      </c>
      <c r="CI33" s="867">
        <v>145.673348769</v>
      </c>
      <c r="CJ33" s="1632">
        <v>3.1148229678285823E-2</v>
      </c>
      <c r="CK33" s="867">
        <v>40.929521966000003</v>
      </c>
      <c r="CL33" s="1632">
        <v>2.6204889441142947E-2</v>
      </c>
      <c r="CM33" s="867">
        <v>283</v>
      </c>
      <c r="CN33" s="1632">
        <v>9.4E-2</v>
      </c>
      <c r="CO33" s="867">
        <v>353.47520148199999</v>
      </c>
      <c r="CP33" s="1632">
        <v>8.3373605072077653E-2</v>
      </c>
      <c r="CQ33" s="867">
        <v>724.74032191200001</v>
      </c>
      <c r="CR33" s="1632">
        <v>0.12641134326383816</v>
      </c>
      <c r="CS33" s="867">
        <v>45.596195840999997</v>
      </c>
      <c r="CT33" s="1632">
        <v>3.0580100568282875E-2</v>
      </c>
      <c r="CU33" s="869">
        <v>109.100964103</v>
      </c>
      <c r="CV33" s="1528">
        <v>4.2205810790062935E-2</v>
      </c>
      <c r="CW33" s="1208"/>
    </row>
    <row r="34" spans="1:101" ht="19.5" customHeight="1" thickTop="1" thickBot="1">
      <c r="C34" s="206"/>
      <c r="H34" s="881" t="s">
        <v>406</v>
      </c>
      <c r="I34" s="887">
        <v>447.14072459200003</v>
      </c>
      <c r="J34" s="888">
        <v>100</v>
      </c>
      <c r="K34" s="1041">
        <v>906.78734125799997</v>
      </c>
      <c r="L34" s="888">
        <v>100</v>
      </c>
      <c r="M34" s="887">
        <v>1369.9103733699999</v>
      </c>
      <c r="N34" s="888">
        <v>100</v>
      </c>
      <c r="O34" s="1041">
        <v>1840.89148826</v>
      </c>
      <c r="P34" s="888">
        <v>100</v>
      </c>
      <c r="Q34" s="887">
        <v>490.14411924700005</v>
      </c>
      <c r="R34" s="888">
        <v>100</v>
      </c>
      <c r="S34" s="1041">
        <v>999.78712663700003</v>
      </c>
      <c r="T34" s="888">
        <v>100</v>
      </c>
      <c r="U34" s="887">
        <v>1527.2743377329998</v>
      </c>
      <c r="V34" s="888">
        <v>100</v>
      </c>
      <c r="W34" s="1041">
        <v>2026.3933714749999</v>
      </c>
      <c r="X34" s="888">
        <v>100</v>
      </c>
      <c r="Y34" s="887">
        <v>512.10054502000003</v>
      </c>
      <c r="Z34" s="888">
        <v>100</v>
      </c>
      <c r="AA34" s="887">
        <v>1012.2490532410002</v>
      </c>
      <c r="AB34" s="888">
        <v>100</v>
      </c>
      <c r="AC34" s="887">
        <v>1539.7521526950002</v>
      </c>
      <c r="AD34" s="888">
        <v>100</v>
      </c>
      <c r="AE34" s="887">
        <v>2067.9897699410003</v>
      </c>
      <c r="AF34" s="887">
        <v>100</v>
      </c>
      <c r="AG34" s="887">
        <v>527.17596113000002</v>
      </c>
      <c r="AH34" s="887">
        <v>100</v>
      </c>
      <c r="AI34" s="887">
        <v>1050.7987622209998</v>
      </c>
      <c r="AJ34" s="887">
        <v>100</v>
      </c>
      <c r="AK34" s="887">
        <v>1572.9993152849997</v>
      </c>
      <c r="AL34" s="887">
        <v>100</v>
      </c>
      <c r="AM34" s="887">
        <v>2098.3267025559999</v>
      </c>
      <c r="AN34" s="887">
        <v>100</v>
      </c>
      <c r="AO34" s="887">
        <v>551.64499324799999</v>
      </c>
      <c r="AP34" s="887">
        <v>100</v>
      </c>
      <c r="AQ34" s="890">
        <v>1169.6731106120001</v>
      </c>
      <c r="AR34" s="890">
        <v>100</v>
      </c>
      <c r="AS34" s="890">
        <v>1774.3536139390003</v>
      </c>
      <c r="AT34" s="890">
        <v>100</v>
      </c>
      <c r="AU34" s="890">
        <v>2479.3672106360004</v>
      </c>
      <c r="AV34" s="890">
        <v>100</v>
      </c>
      <c r="AW34" s="890">
        <v>556.49735968300001</v>
      </c>
      <c r="AX34" s="890">
        <v>100</v>
      </c>
      <c r="AY34" s="890">
        <v>1118.8939816890002</v>
      </c>
      <c r="AZ34" s="890">
        <v>100</v>
      </c>
      <c r="BA34" s="890">
        <v>1674.6225989999998</v>
      </c>
      <c r="BB34" s="890">
        <v>100</v>
      </c>
      <c r="BC34" s="890">
        <v>2740.1247106129999</v>
      </c>
      <c r="BD34" s="890">
        <v>100</v>
      </c>
      <c r="BE34" s="889">
        <v>577.16050110999993</v>
      </c>
      <c r="BF34" s="889">
        <v>100</v>
      </c>
      <c r="BG34" s="889">
        <v>1234.3612605190001</v>
      </c>
      <c r="BH34" s="889">
        <v>100</v>
      </c>
      <c r="BI34" s="889">
        <v>1771.347759125</v>
      </c>
      <c r="BJ34" s="889">
        <v>100</v>
      </c>
      <c r="BK34" s="889">
        <v>2876.3206359420001</v>
      </c>
      <c r="BL34" s="889">
        <v>100</v>
      </c>
      <c r="BM34" s="889">
        <v>512.05826570900001</v>
      </c>
      <c r="BN34" s="889">
        <v>100</v>
      </c>
      <c r="BO34" s="890">
        <v>1035.0988639319999</v>
      </c>
      <c r="BP34" s="890">
        <v>100</v>
      </c>
      <c r="BQ34" s="890">
        <v>1559.2353442449999</v>
      </c>
      <c r="BR34" s="890">
        <v>100</v>
      </c>
      <c r="BS34" s="890">
        <v>2173.8000000000002</v>
      </c>
      <c r="BT34" s="890">
        <v>100</v>
      </c>
      <c r="BU34" s="889">
        <v>925.65821365199986</v>
      </c>
      <c r="BV34" s="889">
        <v>100</v>
      </c>
      <c r="BW34" s="889">
        <v>1867.2774305829998</v>
      </c>
      <c r="BX34" s="889">
        <v>100</v>
      </c>
      <c r="BY34" s="889">
        <v>2790.0521845349999</v>
      </c>
      <c r="BZ34" s="889">
        <v>100.00000000000001</v>
      </c>
      <c r="CA34" s="890">
        <v>4116.1510682840008</v>
      </c>
      <c r="CB34" s="890">
        <v>100</v>
      </c>
      <c r="CC34" s="889">
        <v>1058.8021697669999</v>
      </c>
      <c r="CD34" s="889">
        <v>100</v>
      </c>
      <c r="CE34" s="890">
        <v>2248.3374677930001</v>
      </c>
      <c r="CF34" s="1570">
        <v>1</v>
      </c>
      <c r="CG34" s="890">
        <v>3360.6814260000001</v>
      </c>
      <c r="CH34" s="1570">
        <v>1</v>
      </c>
      <c r="CI34" s="889">
        <v>4676.7777903779997</v>
      </c>
      <c r="CJ34" s="1634">
        <v>1</v>
      </c>
      <c r="CK34" s="889">
        <v>1561.9040125290001</v>
      </c>
      <c r="CL34" s="1634">
        <v>1</v>
      </c>
      <c r="CM34" s="889">
        <v>3003.4</v>
      </c>
      <c r="CN34" s="1634">
        <v>1</v>
      </c>
      <c r="CO34" s="889">
        <v>4239.6535591379998</v>
      </c>
      <c r="CP34" s="1634">
        <v>1</v>
      </c>
      <c r="CQ34" s="889">
        <v>5733.1905760970003</v>
      </c>
      <c r="CR34" s="1634">
        <v>1</v>
      </c>
      <c r="CS34" s="889">
        <v>1491.0413959950004</v>
      </c>
      <c r="CT34" s="1634">
        <v>1</v>
      </c>
      <c r="CU34" s="891">
        <v>2584.9749610470003</v>
      </c>
      <c r="CV34" s="1530">
        <v>1</v>
      </c>
      <c r="CW34" s="1208"/>
    </row>
    <row r="35" spans="1:101" ht="19.5" customHeight="1">
      <c r="H35" s="1524" t="s">
        <v>803</v>
      </c>
      <c r="I35" s="1524"/>
      <c r="J35" s="1524"/>
      <c r="K35" s="1524"/>
      <c r="L35" s="1524"/>
      <c r="M35" s="1524"/>
      <c r="N35" s="1524"/>
      <c r="O35" s="1524"/>
      <c r="P35" s="1524"/>
      <c r="Q35" s="1524"/>
      <c r="R35" s="1524"/>
      <c r="S35" s="1524"/>
      <c r="T35" s="1524"/>
      <c r="U35" s="1524"/>
      <c r="V35" s="1524"/>
      <c r="W35" s="1524"/>
      <c r="X35" s="1524"/>
      <c r="Y35" s="1524"/>
      <c r="Z35" s="1524"/>
      <c r="AA35" s="1524"/>
      <c r="AB35" s="1524"/>
      <c r="AC35" s="1524"/>
      <c r="AD35" s="1524"/>
      <c r="AE35" s="1524"/>
      <c r="AF35" s="1524"/>
      <c r="AG35" s="1524"/>
      <c r="AH35" s="1524"/>
      <c r="AI35" s="1524"/>
      <c r="AJ35" s="1524"/>
      <c r="AK35" s="1524"/>
      <c r="AL35" s="1524"/>
      <c r="AM35" s="1524"/>
      <c r="AN35" s="1524"/>
      <c r="AO35" s="1524"/>
      <c r="AP35" s="1524"/>
      <c r="AQ35" s="1524"/>
      <c r="AR35" s="1524"/>
      <c r="AS35" s="1524"/>
      <c r="AT35" s="1524"/>
      <c r="AU35" s="415"/>
      <c r="AV35" s="415"/>
      <c r="AW35" s="415"/>
      <c r="AX35" s="415"/>
      <c r="AY35" s="415"/>
      <c r="AZ35" s="415"/>
      <c r="BA35" s="415"/>
      <c r="BB35" s="415"/>
      <c r="BC35" s="415"/>
      <c r="BD35" s="415"/>
      <c r="BE35" s="1246"/>
      <c r="BF35" s="1246"/>
      <c r="BG35" s="1246"/>
      <c r="BH35" s="1246"/>
      <c r="BI35" s="415"/>
      <c r="BJ35" s="415"/>
      <c r="BK35" s="1246"/>
      <c r="BL35" s="1246"/>
      <c r="BM35" s="415"/>
      <c r="BN35" s="415"/>
      <c r="BO35" s="415"/>
      <c r="BP35" s="415"/>
      <c r="BQ35" s="415"/>
      <c r="BR35" s="415"/>
      <c r="BS35" s="415"/>
      <c r="BT35" s="415"/>
      <c r="BU35" s="1246"/>
      <c r="BV35" s="1246"/>
      <c r="BW35" s="415"/>
      <c r="BX35" s="415"/>
      <c r="BY35" s="415"/>
      <c r="BZ35" s="415"/>
      <c r="CA35" s="1430"/>
      <c r="CB35" s="1430"/>
      <c r="CC35" s="1503"/>
      <c r="CD35" s="1503"/>
      <c r="CE35" s="415"/>
      <c r="CF35" s="415"/>
      <c r="CG35" s="415"/>
      <c r="CH35" s="415"/>
      <c r="CI35" s="415"/>
      <c r="CJ35" s="415"/>
      <c r="CK35" s="1503"/>
      <c r="CL35" s="1503"/>
      <c r="CM35" s="415"/>
      <c r="CN35" s="415"/>
      <c r="CO35" s="415"/>
      <c r="CP35" s="415"/>
      <c r="CQ35" s="415"/>
      <c r="CR35" s="415"/>
      <c r="CS35" s="415"/>
      <c r="CT35" s="415"/>
      <c r="CU35" s="415"/>
      <c r="CV35" s="415"/>
    </row>
    <row r="36" spans="1:101" ht="19.5" customHeight="1">
      <c r="H36" s="415"/>
      <c r="I36" s="415"/>
      <c r="J36" s="415"/>
      <c r="K36" s="415"/>
      <c r="L36" s="415"/>
      <c r="M36" s="415"/>
      <c r="N36" s="415"/>
      <c r="O36" s="415"/>
      <c r="P36" s="415"/>
      <c r="Q36" s="415"/>
      <c r="R36" s="415"/>
      <c r="S36" s="415"/>
      <c r="T36" s="415"/>
      <c r="U36" s="415"/>
      <c r="V36" s="415"/>
      <c r="W36" s="415"/>
      <c r="X36" s="415"/>
      <c r="Y36" s="415"/>
      <c r="Z36" s="415"/>
      <c r="AA36" s="415"/>
      <c r="AB36" s="415"/>
      <c r="AC36" s="415"/>
      <c r="AD36" s="415"/>
      <c r="AE36" s="415"/>
      <c r="AF36" s="415"/>
      <c r="AG36" s="415"/>
      <c r="AH36" s="415"/>
      <c r="AI36" s="415"/>
      <c r="AJ36" s="415"/>
      <c r="AK36" s="415"/>
      <c r="AL36" s="415"/>
      <c r="AM36" s="415"/>
      <c r="AN36" s="415"/>
      <c r="AO36" s="415"/>
      <c r="AP36" s="415"/>
      <c r="AQ36" s="415"/>
      <c r="AR36" s="415"/>
      <c r="AS36" s="415"/>
      <c r="AT36" s="415"/>
      <c r="AU36" s="415"/>
      <c r="AV36" s="415"/>
      <c r="AW36" s="415"/>
      <c r="AX36" s="415"/>
      <c r="AY36" s="415"/>
      <c r="AZ36" s="415"/>
      <c r="BA36" s="415"/>
      <c r="BB36" s="415"/>
      <c r="BC36" s="415"/>
      <c r="BD36" s="415"/>
      <c r="BE36" s="1246"/>
      <c r="BF36" s="1246"/>
      <c r="BG36" s="1246"/>
      <c r="BH36" s="1246"/>
      <c r="BI36" s="415"/>
      <c r="BJ36" s="415"/>
      <c r="BK36" s="415"/>
      <c r="BL36" s="415"/>
      <c r="BM36" s="415"/>
      <c r="BN36" s="415"/>
      <c r="BO36" s="415"/>
      <c r="BP36" s="415"/>
      <c r="BQ36" s="415"/>
      <c r="BR36" s="415"/>
      <c r="BS36" s="415"/>
      <c r="BT36" s="415"/>
      <c r="BU36" s="415"/>
      <c r="BV36" s="415"/>
      <c r="BW36" s="415"/>
      <c r="BX36" s="415"/>
      <c r="BY36" s="415"/>
      <c r="BZ36" s="415"/>
      <c r="CA36" s="415"/>
      <c r="CB36" s="415"/>
      <c r="CC36" s="1503"/>
      <c r="CD36" s="1503"/>
      <c r="CE36" s="415"/>
      <c r="CF36" s="415"/>
      <c r="CG36" s="415"/>
      <c r="CH36" s="415"/>
      <c r="CI36" s="415"/>
      <c r="CJ36" s="415"/>
      <c r="CK36" s="415"/>
      <c r="CL36" s="415"/>
      <c r="CM36" s="415"/>
      <c r="CN36" s="415"/>
      <c r="CO36" s="415"/>
      <c r="CP36" s="415"/>
      <c r="CQ36" s="415"/>
      <c r="CR36" s="415"/>
      <c r="CS36" s="415"/>
      <c r="CT36" s="415"/>
      <c r="CU36" s="415"/>
      <c r="CV36" s="415"/>
    </row>
    <row r="37" spans="1:101" ht="19.5" customHeight="1">
      <c r="H37" s="415"/>
      <c r="I37" s="415"/>
      <c r="J37" s="415"/>
      <c r="K37" s="415"/>
      <c r="L37" s="415"/>
      <c r="M37" s="415"/>
      <c r="N37" s="415"/>
      <c r="O37" s="415"/>
      <c r="P37" s="415"/>
      <c r="Q37" s="415"/>
      <c r="R37" s="415"/>
      <c r="S37" s="415"/>
      <c r="T37" s="415"/>
      <c r="U37" s="415"/>
      <c r="V37" s="415"/>
      <c r="W37" s="415"/>
      <c r="X37" s="415"/>
      <c r="Y37" s="415"/>
      <c r="Z37" s="415"/>
      <c r="AA37" s="415"/>
      <c r="AB37" s="415"/>
      <c r="AC37" s="415"/>
      <c r="AD37" s="415"/>
      <c r="AE37" s="415"/>
      <c r="AF37" s="415"/>
      <c r="AG37" s="415"/>
      <c r="AH37" s="415"/>
      <c r="AI37" s="415"/>
      <c r="AJ37" s="415"/>
      <c r="AK37" s="415"/>
      <c r="AL37" s="415"/>
      <c r="AM37" s="415"/>
      <c r="AN37" s="415"/>
      <c r="AO37" s="415"/>
      <c r="AP37" s="415"/>
      <c r="AQ37" s="415"/>
      <c r="AR37" s="415"/>
      <c r="AS37" s="415"/>
      <c r="AT37" s="415"/>
      <c r="AU37" s="415"/>
      <c r="AV37" s="415"/>
      <c r="AW37" s="415"/>
      <c r="AX37" s="415"/>
      <c r="AY37" s="415"/>
      <c r="AZ37" s="415"/>
      <c r="BA37" s="415"/>
      <c r="BB37" s="415"/>
      <c r="BC37" s="415"/>
      <c r="BD37" s="415"/>
      <c r="BE37" s="1246"/>
      <c r="BF37" s="1246"/>
      <c r="BG37" s="1246"/>
      <c r="BH37" s="1246"/>
      <c r="BI37" s="415"/>
      <c r="BJ37" s="415"/>
      <c r="BK37" s="415"/>
      <c r="BL37" s="415"/>
    </row>
    <row r="38" spans="1:101" ht="19.5" customHeight="1">
      <c r="H38" s="415"/>
      <c r="I38" s="945"/>
      <c r="J38" s="945"/>
      <c r="K38" s="945"/>
      <c r="L38" s="945"/>
      <c r="M38" s="946"/>
      <c r="N38" s="946"/>
      <c r="O38" s="938"/>
      <c r="P38" s="938"/>
      <c r="Q38" s="945"/>
      <c r="R38" s="945"/>
      <c r="S38" s="938"/>
      <c r="T38" s="938"/>
      <c r="U38" s="938"/>
      <c r="V38" s="938"/>
      <c r="W38" s="938"/>
      <c r="X38" s="938"/>
      <c r="Y38" s="938"/>
      <c r="Z38" s="938"/>
      <c r="AA38" s="943"/>
      <c r="AB38" s="944"/>
      <c r="AC38" s="944"/>
      <c r="AD38" s="944"/>
      <c r="AE38" s="944"/>
      <c r="AF38" s="944"/>
      <c r="AG38" s="943"/>
      <c r="AH38" s="944"/>
      <c r="AI38" s="943"/>
      <c r="AJ38" s="944"/>
      <c r="AK38" s="944"/>
      <c r="AL38" s="944"/>
      <c r="AM38" s="944"/>
      <c r="AN38" s="944"/>
      <c r="AO38" s="944"/>
      <c r="AP38" s="944"/>
    </row>
    <row r="39" spans="1:101" ht="19.5" customHeight="1">
      <c r="H39" s="415"/>
      <c r="I39" s="945"/>
      <c r="J39" s="945"/>
      <c r="K39" s="945"/>
      <c r="L39" s="945"/>
      <c r="M39" s="946"/>
      <c r="N39" s="946"/>
      <c r="O39" s="938"/>
      <c r="P39" s="938"/>
      <c r="Q39" s="945"/>
      <c r="R39" s="945"/>
      <c r="S39" s="938"/>
      <c r="T39" s="938"/>
      <c r="U39" s="938"/>
      <c r="V39" s="938"/>
      <c r="W39" s="938"/>
      <c r="X39" s="938"/>
      <c r="Y39" s="938"/>
      <c r="Z39" s="938"/>
      <c r="AA39" s="943"/>
      <c r="AB39" s="944"/>
      <c r="AC39" s="944"/>
      <c r="AD39" s="944"/>
      <c r="AE39" s="944"/>
      <c r="AF39" s="944"/>
      <c r="AG39" s="943"/>
      <c r="AH39" s="944"/>
      <c r="AI39" s="943"/>
      <c r="AJ39" s="944"/>
      <c r="AK39" s="944"/>
      <c r="AL39" s="944"/>
      <c r="AM39" s="944"/>
      <c r="AN39" s="944"/>
      <c r="AO39" s="944"/>
      <c r="AP39" s="944"/>
    </row>
    <row r="40" spans="1:101" ht="19.5" customHeight="1">
      <c r="H40" s="415"/>
      <c r="I40" s="945"/>
      <c r="J40" s="945"/>
      <c r="K40" s="945"/>
      <c r="L40" s="945"/>
      <c r="M40" s="946"/>
      <c r="N40" s="946"/>
      <c r="O40" s="938"/>
      <c r="P40" s="938"/>
      <c r="Q40" s="945"/>
      <c r="R40" s="945"/>
      <c r="S40" s="938"/>
      <c r="T40" s="938"/>
      <c r="U40" s="938"/>
      <c r="V40" s="938"/>
      <c r="W40" s="938"/>
      <c r="X40" s="938"/>
      <c r="Y40" s="938"/>
      <c r="Z40" s="938"/>
      <c r="AA40" s="943"/>
      <c r="AB40" s="944"/>
      <c r="AC40" s="944"/>
      <c r="AD40" s="944"/>
      <c r="AE40" s="944"/>
      <c r="AF40" s="944"/>
      <c r="AG40" s="943"/>
      <c r="AH40" s="944"/>
      <c r="AI40" s="943"/>
      <c r="AJ40" s="944"/>
      <c r="AK40" s="944"/>
      <c r="AL40" s="944"/>
      <c r="AM40" s="944"/>
      <c r="AN40" s="944"/>
      <c r="AO40" s="944"/>
      <c r="AP40" s="944"/>
    </row>
    <row r="41" spans="1:101" ht="18" customHeight="1">
      <c r="H41" s="416"/>
      <c r="I41" s="945"/>
      <c r="J41" s="945"/>
      <c r="K41" s="945"/>
      <c r="L41" s="945"/>
      <c r="M41" s="946"/>
      <c r="N41" s="946"/>
      <c r="O41" s="938"/>
      <c r="P41" s="938"/>
      <c r="Q41" s="945"/>
      <c r="R41" s="945"/>
      <c r="S41" s="938"/>
      <c r="T41" s="938"/>
      <c r="U41" s="938"/>
      <c r="V41" s="938"/>
      <c r="W41" s="938"/>
      <c r="X41" s="938"/>
      <c r="Y41" s="938"/>
      <c r="Z41" s="938"/>
      <c r="AA41" s="943"/>
      <c r="AB41" s="944"/>
      <c r="AC41" s="944"/>
      <c r="AD41" s="944"/>
      <c r="AE41" s="944"/>
      <c r="AF41" s="944"/>
      <c r="AG41" s="943"/>
      <c r="AH41" s="944"/>
      <c r="AI41" s="943"/>
      <c r="AJ41" s="944"/>
      <c r="AK41" s="944"/>
      <c r="AL41" s="944"/>
      <c r="AM41" s="944"/>
      <c r="AN41" s="944"/>
      <c r="AO41" s="944"/>
      <c r="AP41" s="944"/>
    </row>
    <row r="42" spans="1:101" ht="18" customHeight="1">
      <c r="H42" s="417"/>
      <c r="I42" s="947"/>
      <c r="J42" s="947"/>
      <c r="K42" s="947"/>
      <c r="L42" s="947"/>
      <c r="M42" s="947"/>
      <c r="N42" s="947"/>
      <c r="O42" s="947"/>
      <c r="P42" s="947"/>
      <c r="Q42" s="947"/>
      <c r="R42" s="947"/>
      <c r="S42" s="947"/>
      <c r="T42" s="947"/>
      <c r="U42" s="947"/>
      <c r="V42" s="947"/>
      <c r="W42" s="947"/>
      <c r="X42" s="947"/>
      <c r="Y42" s="947"/>
      <c r="Z42" s="947"/>
      <c r="AA42" s="947"/>
      <c r="AB42" s="948"/>
      <c r="AC42" s="948"/>
      <c r="AD42" s="948"/>
      <c r="AE42" s="948"/>
      <c r="AF42" s="948"/>
      <c r="AG42" s="947"/>
      <c r="AH42" s="948"/>
      <c r="AI42" s="947"/>
      <c r="AJ42" s="948"/>
      <c r="AK42" s="948"/>
      <c r="AL42" s="948"/>
      <c r="AM42" s="948"/>
      <c r="AN42" s="948"/>
      <c r="AO42" s="948"/>
      <c r="AP42" s="948"/>
    </row>
    <row r="43" spans="1:101" ht="18" customHeight="1">
      <c r="H43" s="416"/>
      <c r="I43" s="945"/>
      <c r="J43" s="945"/>
      <c r="K43" s="945"/>
      <c r="L43" s="945"/>
      <c r="M43" s="946"/>
      <c r="N43" s="946"/>
      <c r="O43" s="938"/>
      <c r="P43" s="938"/>
      <c r="Q43" s="945"/>
      <c r="R43" s="945"/>
      <c r="S43" s="938"/>
      <c r="T43" s="938"/>
      <c r="U43" s="938"/>
      <c r="V43" s="938"/>
      <c r="W43" s="938"/>
      <c r="X43" s="938"/>
      <c r="Y43" s="938"/>
      <c r="Z43" s="938"/>
      <c r="AA43" s="90"/>
      <c r="AB43" s="91"/>
      <c r="AC43" s="91"/>
      <c r="AD43" s="91"/>
      <c r="AE43" s="91"/>
      <c r="AF43" s="91"/>
      <c r="AG43" s="90"/>
      <c r="AH43" s="91"/>
      <c r="AI43" s="90"/>
      <c r="AJ43" s="91"/>
      <c r="AK43" s="91"/>
      <c r="AL43" s="91"/>
      <c r="AM43" s="91"/>
      <c r="AN43" s="91"/>
      <c r="AO43" s="91"/>
      <c r="AP43" s="91"/>
    </row>
    <row r="44" spans="1:101" ht="18" customHeight="1">
      <c r="H44" s="418"/>
      <c r="I44" s="944"/>
      <c r="J44" s="944"/>
      <c r="K44" s="944"/>
      <c r="L44" s="944"/>
      <c r="M44" s="944"/>
      <c r="N44" s="944"/>
      <c r="O44" s="944"/>
      <c r="P44" s="944"/>
      <c r="Q44" s="944"/>
      <c r="R44" s="944"/>
      <c r="S44" s="944"/>
      <c r="T44" s="944"/>
      <c r="U44" s="944"/>
      <c r="V44" s="944"/>
      <c r="W44" s="944"/>
      <c r="X44" s="944"/>
      <c r="Y44" s="944"/>
      <c r="Z44" s="944"/>
      <c r="AA44" s="943"/>
      <c r="AB44" s="944"/>
      <c r="AC44" s="944"/>
      <c r="AD44" s="944"/>
      <c r="AE44" s="944"/>
      <c r="AF44" s="944"/>
      <c r="AG44" s="943"/>
      <c r="AH44" s="944"/>
      <c r="AI44" s="943"/>
      <c r="AJ44" s="944"/>
      <c r="AK44" s="944"/>
      <c r="AL44" s="944"/>
      <c r="AM44" s="944"/>
      <c r="AN44" s="944"/>
      <c r="AO44" s="944"/>
      <c r="AP44" s="944"/>
    </row>
    <row r="45" spans="1:101" ht="18" customHeight="1">
      <c r="H45" s="417"/>
      <c r="I45" s="949"/>
      <c r="J45" s="949"/>
      <c r="K45" s="949"/>
      <c r="L45" s="949"/>
      <c r="M45" s="588"/>
      <c r="N45" s="588"/>
      <c r="O45" s="950"/>
      <c r="P45" s="950"/>
      <c r="Q45" s="949"/>
      <c r="R45" s="949"/>
      <c r="S45" s="950"/>
      <c r="T45" s="950"/>
      <c r="U45" s="950"/>
      <c r="V45" s="950"/>
      <c r="W45" s="950"/>
      <c r="X45" s="950"/>
      <c r="Y45" s="950"/>
      <c r="Z45" s="950"/>
      <c r="AA45" s="949"/>
      <c r="AB45" s="950"/>
      <c r="AC45" s="950"/>
      <c r="AD45" s="950"/>
      <c r="AE45" s="950"/>
      <c r="AF45" s="950"/>
      <c r="AG45" s="949"/>
      <c r="AH45" s="950"/>
      <c r="AI45" s="949"/>
      <c r="AJ45" s="950"/>
      <c r="AK45" s="950"/>
      <c r="AL45" s="950"/>
      <c r="AM45" s="950"/>
      <c r="AN45" s="950"/>
      <c r="AO45" s="950"/>
      <c r="AP45" s="950"/>
    </row>
    <row r="46" spans="1:101" s="82" customFormat="1" ht="18" customHeight="1">
      <c r="A46" s="38"/>
      <c r="B46" s="38"/>
      <c r="C46" s="38"/>
      <c r="D46" s="38"/>
      <c r="E46" s="38"/>
      <c r="F46" s="38"/>
      <c r="G46" s="38"/>
      <c r="H46" s="728"/>
      <c r="I46" s="728"/>
      <c r="J46" s="728"/>
      <c r="K46" s="728"/>
      <c r="L46" s="728"/>
      <c r="M46" s="728"/>
      <c r="N46" s="728"/>
      <c r="O46" s="728"/>
      <c r="P46" s="728"/>
      <c r="Q46" s="728"/>
      <c r="R46" s="728"/>
      <c r="S46" s="728"/>
      <c r="T46" s="728"/>
      <c r="U46" s="728"/>
      <c r="V46" s="728"/>
      <c r="W46" s="728"/>
      <c r="X46" s="728"/>
      <c r="Y46" s="728"/>
      <c r="Z46" s="728"/>
      <c r="AA46" s="728"/>
      <c r="AB46" s="728"/>
      <c r="AC46" s="728"/>
      <c r="AD46" s="728"/>
      <c r="AE46" s="728"/>
      <c r="AF46" s="728"/>
      <c r="AG46" s="728"/>
      <c r="AH46" s="728"/>
      <c r="AI46" s="728"/>
      <c r="AJ46" s="728"/>
      <c r="AK46" s="728"/>
      <c r="AL46" s="728"/>
      <c r="AM46" s="728"/>
      <c r="AN46" s="728"/>
      <c r="AO46" s="728"/>
      <c r="AP46" s="72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38"/>
      <c r="BI46" s="38"/>
      <c r="BJ46" s="38"/>
      <c r="BK46" s="38"/>
      <c r="BL46" s="38"/>
      <c r="BM46" s="38"/>
      <c r="BN46" s="38"/>
      <c r="BO46" s="38"/>
      <c r="BP46" s="38"/>
      <c r="BQ46" s="38"/>
      <c r="BR46" s="38"/>
      <c r="BS46" s="38"/>
      <c r="BT46" s="38"/>
      <c r="BU46" s="38"/>
      <c r="BV46" s="38"/>
      <c r="BW46" s="38"/>
      <c r="BX46" s="38"/>
      <c r="BY46" s="38"/>
      <c r="BZ46" s="38"/>
      <c r="CA46" s="38"/>
      <c r="CB46" s="38"/>
      <c r="CC46" s="38"/>
      <c r="CD46" s="38"/>
      <c r="CE46" s="38"/>
      <c r="CF46" s="38"/>
      <c r="CG46" s="38"/>
      <c r="CH46" s="38"/>
      <c r="CI46" s="38"/>
      <c r="CJ46" s="38"/>
      <c r="CK46" s="38"/>
      <c r="CL46" s="38"/>
      <c r="CM46" s="38"/>
      <c r="CN46" s="38"/>
      <c r="CO46" s="1728"/>
      <c r="CP46" s="1728"/>
      <c r="CQ46" s="38"/>
      <c r="CR46" s="38"/>
      <c r="CS46" s="1776"/>
      <c r="CT46" s="1776"/>
      <c r="CU46" s="38"/>
      <c r="CV46" s="38"/>
    </row>
    <row r="47" spans="1:101" ht="18" customHeight="1">
      <c r="C47" s="82"/>
      <c r="D47" s="82"/>
      <c r="E47" s="82"/>
      <c r="F47" s="82"/>
      <c r="H47" s="951"/>
      <c r="I47" s="327"/>
      <c r="J47" s="327"/>
      <c r="K47" s="327"/>
      <c r="L47" s="327"/>
      <c r="M47" s="327"/>
      <c r="N47" s="327"/>
      <c r="O47" s="327"/>
      <c r="P47" s="327"/>
      <c r="Q47" s="327"/>
      <c r="R47" s="327"/>
      <c r="S47" s="327"/>
      <c r="T47" s="327"/>
      <c r="U47" s="327"/>
      <c r="V47" s="327"/>
      <c r="W47" s="327"/>
      <c r="X47" s="327"/>
      <c r="Y47" s="327"/>
      <c r="Z47" s="327"/>
      <c r="AA47" s="327"/>
      <c r="AB47" s="327"/>
      <c r="AC47" s="327"/>
      <c r="AD47" s="327"/>
      <c r="AE47" s="327"/>
      <c r="AF47" s="327"/>
      <c r="AG47" s="327"/>
      <c r="AH47" s="327"/>
      <c r="AI47" s="327"/>
      <c r="AJ47" s="327"/>
      <c r="AK47" s="327"/>
      <c r="AL47" s="327"/>
      <c r="AM47" s="327"/>
      <c r="AN47" s="327"/>
      <c r="AO47" s="327"/>
      <c r="AP47" s="327"/>
      <c r="BM47" s="82"/>
      <c r="BN47" s="82"/>
      <c r="BO47" s="82"/>
      <c r="BP47" s="82"/>
      <c r="BQ47" s="82"/>
      <c r="BR47" s="82"/>
      <c r="BS47" s="82"/>
      <c r="BT47" s="82"/>
      <c r="BU47" s="82"/>
      <c r="BV47" s="82"/>
      <c r="BW47" s="82"/>
      <c r="BX47" s="82"/>
      <c r="BY47" s="82"/>
      <c r="BZ47" s="82"/>
      <c r="CA47" s="82"/>
      <c r="CB47" s="82"/>
      <c r="CC47" s="82"/>
      <c r="CD47" s="82"/>
      <c r="CE47" s="82"/>
      <c r="CF47" s="82"/>
      <c r="CG47" s="82"/>
      <c r="CH47" s="82"/>
      <c r="CI47" s="82"/>
      <c r="CJ47" s="82"/>
      <c r="CK47" s="82"/>
      <c r="CL47" s="82"/>
      <c r="CM47" s="82"/>
      <c r="CN47" s="82"/>
      <c r="CO47" s="82"/>
      <c r="CP47" s="82"/>
      <c r="CQ47" s="82"/>
      <c r="CR47" s="82"/>
      <c r="CS47" s="82"/>
      <c r="CT47" s="82"/>
      <c r="CU47" s="82"/>
      <c r="CV47" s="82"/>
    </row>
    <row r="48" spans="1:101" ht="18" customHeight="1">
      <c r="A48" s="82"/>
      <c r="B48" s="82"/>
      <c r="G48" s="82"/>
      <c r="I48" s="327"/>
      <c r="J48" s="327"/>
      <c r="K48" s="327"/>
      <c r="L48" s="327"/>
      <c r="M48" s="327"/>
      <c r="N48" s="327"/>
      <c r="O48" s="327"/>
      <c r="P48" s="327"/>
      <c r="Q48" s="327"/>
      <c r="R48" s="327"/>
      <c r="S48" s="327"/>
      <c r="T48" s="327"/>
      <c r="U48" s="327"/>
      <c r="V48" s="327"/>
      <c r="W48" s="327"/>
      <c r="X48" s="327"/>
      <c r="Y48" s="327"/>
      <c r="Z48" s="327"/>
      <c r="AA48" s="327"/>
      <c r="AB48" s="327"/>
      <c r="AC48" s="327"/>
      <c r="AD48" s="327"/>
      <c r="AE48" s="327"/>
      <c r="AF48" s="327"/>
      <c r="AG48" s="327"/>
      <c r="AH48" s="327"/>
      <c r="AI48" s="327"/>
      <c r="AJ48" s="327"/>
      <c r="AK48" s="327"/>
      <c r="AL48" s="327"/>
      <c r="AM48" s="327"/>
      <c r="AN48" s="327"/>
      <c r="AO48" s="327"/>
      <c r="AP48" s="327"/>
    </row>
    <row r="49" spans="8:64" ht="18" customHeight="1">
      <c r="H49" s="952"/>
      <c r="I49" s="953"/>
      <c r="J49" s="953"/>
      <c r="K49" s="572"/>
      <c r="L49" s="572"/>
      <c r="M49" s="421"/>
      <c r="N49" s="421"/>
      <c r="O49" s="572"/>
      <c r="P49" s="572"/>
      <c r="Q49" s="572"/>
      <c r="R49" s="572"/>
      <c r="S49" s="953"/>
      <c r="T49" s="953"/>
      <c r="U49" s="953"/>
      <c r="V49" s="953"/>
      <c r="W49" s="953"/>
      <c r="X49" s="953"/>
      <c r="Y49" s="953"/>
      <c r="Z49" s="953"/>
      <c r="AA49" s="421"/>
      <c r="AB49" s="421"/>
      <c r="AC49" s="421"/>
      <c r="AD49" s="421"/>
      <c r="AE49" s="421"/>
      <c r="AF49" s="421"/>
      <c r="AG49" s="421"/>
      <c r="AH49" s="421"/>
      <c r="AI49" s="421"/>
      <c r="AJ49" s="421"/>
      <c r="AK49" s="421"/>
      <c r="AL49" s="421"/>
      <c r="AM49" s="421"/>
      <c r="AN49" s="421"/>
      <c r="AO49" s="421"/>
      <c r="AP49" s="421"/>
      <c r="AQ49" s="82"/>
      <c r="AR49" s="82"/>
      <c r="AS49" s="82"/>
      <c r="AT49" s="82"/>
      <c r="AU49" s="82"/>
      <c r="AV49" s="82"/>
      <c r="AW49" s="82"/>
      <c r="AX49" s="82"/>
      <c r="AY49" s="82"/>
      <c r="AZ49" s="82"/>
      <c r="BA49" s="82"/>
      <c r="BB49" s="82"/>
      <c r="BC49" s="82"/>
      <c r="BD49" s="82"/>
      <c r="BE49" s="82"/>
      <c r="BF49" s="82"/>
      <c r="BG49" s="82"/>
      <c r="BH49" s="82"/>
      <c r="BI49" s="82"/>
      <c r="BJ49" s="82"/>
      <c r="BK49" s="82"/>
      <c r="BL49" s="82"/>
    </row>
    <row r="50" spans="8:64" ht="18" customHeight="1">
      <c r="H50" s="954"/>
      <c r="I50" s="955"/>
      <c r="J50" s="955"/>
      <c r="K50" s="956"/>
      <c r="L50" s="956"/>
      <c r="M50" s="90"/>
      <c r="N50" s="90"/>
      <c r="O50" s="956"/>
      <c r="P50" s="956"/>
      <c r="Q50" s="956"/>
      <c r="R50" s="956"/>
      <c r="S50" s="955"/>
      <c r="T50" s="955"/>
      <c r="U50" s="955"/>
      <c r="V50" s="955"/>
      <c r="W50" s="955"/>
      <c r="X50" s="955"/>
      <c r="Y50" s="955"/>
      <c r="Z50" s="955"/>
      <c r="AA50" s="90"/>
      <c r="AB50" s="90"/>
      <c r="AC50" s="90"/>
      <c r="AD50" s="90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0"/>
      <c r="AP50" s="90"/>
    </row>
    <row r="51" spans="8:64" ht="18" customHeight="1">
      <c r="H51" s="83"/>
      <c r="I51" s="955"/>
      <c r="J51" s="955"/>
      <c r="K51" s="956"/>
      <c r="L51" s="956"/>
      <c r="M51" s="83"/>
      <c r="N51" s="83"/>
      <c r="O51" s="956"/>
      <c r="P51" s="956"/>
      <c r="Q51" s="956"/>
      <c r="R51" s="956"/>
      <c r="S51" s="955"/>
      <c r="T51" s="955"/>
      <c r="U51" s="955"/>
      <c r="V51" s="955"/>
      <c r="W51" s="955"/>
      <c r="X51" s="955"/>
      <c r="Y51" s="955"/>
      <c r="Z51" s="955"/>
      <c r="AA51" s="83"/>
      <c r="AB51" s="83"/>
      <c r="AC51" s="83"/>
      <c r="AD51" s="83"/>
      <c r="AE51" s="83"/>
      <c r="AF51" s="83"/>
      <c r="AG51" s="83"/>
      <c r="AH51" s="83"/>
      <c r="AI51" s="83"/>
      <c r="AJ51" s="83"/>
      <c r="AK51" s="83"/>
      <c r="AL51" s="83"/>
      <c r="AM51" s="83"/>
      <c r="AN51" s="83"/>
      <c r="AO51" s="83"/>
      <c r="AP51" s="83"/>
    </row>
    <row r="52" spans="8:64" ht="18" customHeight="1">
      <c r="H52" s="182"/>
    </row>
  </sheetData>
  <mergeCells count="109">
    <mergeCell ref="CU9:CV9"/>
    <mergeCell ref="CU24:CV24"/>
    <mergeCell ref="CM9:CN9"/>
    <mergeCell ref="CM24:CN24"/>
    <mergeCell ref="CK9:CL9"/>
    <mergeCell ref="CK24:CL24"/>
    <mergeCell ref="CI9:CJ9"/>
    <mergeCell ref="CI24:CJ24"/>
    <mergeCell ref="D28:E28"/>
    <mergeCell ref="BY24:BZ24"/>
    <mergeCell ref="AA24:AB24"/>
    <mergeCell ref="AC24:AD24"/>
    <mergeCell ref="Q24:R24"/>
    <mergeCell ref="O24:P24"/>
    <mergeCell ref="D27:E27"/>
    <mergeCell ref="BO24:BP24"/>
    <mergeCell ref="BQ24:BR24"/>
    <mergeCell ref="BS24:BT24"/>
    <mergeCell ref="BU24:BV24"/>
    <mergeCell ref="BC24:BD24"/>
    <mergeCell ref="W24:X24"/>
    <mergeCell ref="Y24:Z24"/>
    <mergeCell ref="Q9:R9"/>
    <mergeCell ref="S9:T9"/>
    <mergeCell ref="C30:E30"/>
    <mergeCell ref="C32:E32"/>
    <mergeCell ref="CA24:CB24"/>
    <mergeCell ref="CC24:CD24"/>
    <mergeCell ref="AQ24:AR24"/>
    <mergeCell ref="AS24:AT24"/>
    <mergeCell ref="AU24:AV24"/>
    <mergeCell ref="AW24:AX24"/>
    <mergeCell ref="AY24:AZ24"/>
    <mergeCell ref="BA24:BB24"/>
    <mergeCell ref="AE24:AF24"/>
    <mergeCell ref="AG24:AH24"/>
    <mergeCell ref="AI24:AJ24"/>
    <mergeCell ref="D25:E25"/>
    <mergeCell ref="D26:F26"/>
    <mergeCell ref="BW24:BX24"/>
    <mergeCell ref="BE24:BF24"/>
    <mergeCell ref="BG24:BH24"/>
    <mergeCell ref="BI24:BJ24"/>
    <mergeCell ref="BK24:BL24"/>
    <mergeCell ref="BM24:BN24"/>
    <mergeCell ref="AO24:AP24"/>
    <mergeCell ref="S24:T24"/>
    <mergeCell ref="U24:V24"/>
    <mergeCell ref="D24:E24"/>
    <mergeCell ref="I24:J24"/>
    <mergeCell ref="K24:L24"/>
    <mergeCell ref="M24:N24"/>
    <mergeCell ref="C14:E14"/>
    <mergeCell ref="C16:E16"/>
    <mergeCell ref="C18:E18"/>
    <mergeCell ref="C20:E20"/>
    <mergeCell ref="C22:E22"/>
    <mergeCell ref="D23:E23"/>
    <mergeCell ref="C12:E12"/>
    <mergeCell ref="C10:E10"/>
    <mergeCell ref="AY9:AZ9"/>
    <mergeCell ref="AC9:AD9"/>
    <mergeCell ref="AE9:AF9"/>
    <mergeCell ref="AG9:AH9"/>
    <mergeCell ref="AI9:AJ9"/>
    <mergeCell ref="AK9:AL9"/>
    <mergeCell ref="AM9:AN9"/>
    <mergeCell ref="AO9:AP9"/>
    <mergeCell ref="AQ9:AR9"/>
    <mergeCell ref="AS9:AT9"/>
    <mergeCell ref="AU9:AV9"/>
    <mergeCell ref="AW9:AX9"/>
    <mergeCell ref="O9:P9"/>
    <mergeCell ref="CE24:CF24"/>
    <mergeCell ref="BU9:BV9"/>
    <mergeCell ref="BW9:BX9"/>
    <mergeCell ref="BM9:BN9"/>
    <mergeCell ref="BO9:BP9"/>
    <mergeCell ref="BQ9:BR9"/>
    <mergeCell ref="BA9:BB9"/>
    <mergeCell ref="BC9:BD9"/>
    <mergeCell ref="BE9:BF9"/>
    <mergeCell ref="BG9:BH9"/>
    <mergeCell ref="BI9:BJ9"/>
    <mergeCell ref="BK9:BL9"/>
    <mergeCell ref="CS9:CT9"/>
    <mergeCell ref="CS24:CT24"/>
    <mergeCell ref="CO9:CP9"/>
    <mergeCell ref="CO24:CP24"/>
    <mergeCell ref="CQ9:CR9"/>
    <mergeCell ref="CQ24:CR24"/>
    <mergeCell ref="B4:E4"/>
    <mergeCell ref="C8:E8"/>
    <mergeCell ref="I9:J9"/>
    <mergeCell ref="K9:L9"/>
    <mergeCell ref="M9:N9"/>
    <mergeCell ref="CG9:CH9"/>
    <mergeCell ref="CG24:CH24"/>
    <mergeCell ref="U9:V9"/>
    <mergeCell ref="W9:X9"/>
    <mergeCell ref="Y9:Z9"/>
    <mergeCell ref="AA9:AB9"/>
    <mergeCell ref="BS9:BT9"/>
    <mergeCell ref="BY9:BZ9"/>
    <mergeCell ref="CA9:CB9"/>
    <mergeCell ref="CC9:CD9"/>
    <mergeCell ref="CE9:CF9"/>
    <mergeCell ref="AK24:AL24"/>
    <mergeCell ref="AM24:AN24"/>
  </mergeCells>
  <phoneticPr fontId="3" type="noConversion"/>
  <hyperlinks>
    <hyperlink ref="D25" location="L_Key!A1" display="Key Indicators" xr:uid="{00000000-0004-0000-2D00-000000000000}"/>
    <hyperlink ref="D24" location="L_BS!A1" display="Condensed Balance Sheet" xr:uid="{00000000-0004-0000-2D00-000001000000}"/>
    <hyperlink ref="D23" location="L_IS!A1" display="Condensed Income Statement" xr:uid="{00000000-0004-0000-2D00-000002000000}"/>
    <hyperlink ref="C22:E22" location="P_IS!A1" display="Prudential life Insurance" xr:uid="{00000000-0004-0000-2D00-000003000000}"/>
    <hyperlink ref="C12" location="G_IS!A1" display="KB Financial Group" xr:uid="{00000000-0004-0000-2D00-000004000000}"/>
    <hyperlink ref="C14" location="B_IS!A1" display="KB Kookmin Bank" xr:uid="{00000000-0004-0000-2D00-000005000000}"/>
    <hyperlink ref="C16" location="S_IS!A1" display="KB Securities" xr:uid="{00000000-0004-0000-2D00-000006000000}"/>
    <hyperlink ref="C20" location="C_IS!A1" display="KB Kookmin Card" xr:uid="{00000000-0004-0000-2D00-000007000000}"/>
    <hyperlink ref="C18" location="I_Key!A1" display="KB Insurance" xr:uid="{00000000-0004-0000-2D00-000008000000}"/>
    <hyperlink ref="C18:E18" location="I_IS!A1" display="KB Insurance" xr:uid="{00000000-0004-0000-2D00-000009000000}"/>
    <hyperlink ref="C10" location="Hightlights!A1" display="Highlights" xr:uid="{00000000-0004-0000-2D00-00000A000000}"/>
    <hyperlink ref="C10:E10" location="'Financial Highlights'!A1" display="Finanial Highlights" xr:uid="{00000000-0004-0000-2D00-00000B000000}"/>
    <hyperlink ref="D27" location="L_Ratios!A1" display="Loss &amp; Expense Ratios" xr:uid="{00000000-0004-0000-2D00-00000C000000}"/>
    <hyperlink ref="D28" location="L_APE!A1" display="APE" xr:uid="{00000000-0004-0000-2D00-00000D000000}"/>
    <hyperlink ref="C30" location="Other_IS!A1" display="Other Subsidiaries" xr:uid="{00000000-0004-0000-2D00-00000E000000}"/>
    <hyperlink ref="C32" location="Contacts!A1" display="Contacts" xr:uid="{00000000-0004-0000-2D00-00000F000000}"/>
    <hyperlink ref="C8:E8" location="Disclaimer!A1" display="Disclaimer" xr:uid="{00000000-0004-0000-2D00-000010000000}"/>
  </hyperlinks>
  <pageMargins left="0.39370078740157483" right="0.39370078740157483" top="0.47244094488188981" bottom="0.47244094488188981" header="0.31496062992125984" footer="0.31496062992125984"/>
  <pageSetup paperSize="9" scale="57" fitToHeight="0" orientation="landscape" r:id="rId1"/>
  <headerFooter alignWithMargins="0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BT59"/>
  <sheetViews>
    <sheetView showGridLines="0" view="pageBreakPreview" zoomScale="70" zoomScaleNormal="70" zoomScaleSheetLayoutView="70" workbookViewId="0">
      <selection activeCell="Q21" sqref="Q21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36" width="17.375" style="38" hidden="1" customWidth="1"/>
    <col min="37" max="37" width="13.625" style="38" hidden="1" customWidth="1"/>
    <col min="38" max="40" width="13.625" style="48" hidden="1" customWidth="1"/>
    <col min="41" max="44" width="17.375" style="38" hidden="1" customWidth="1"/>
    <col min="45" max="45" width="15.125" style="38" hidden="1" customWidth="1"/>
    <col min="46" max="50" width="15.125" style="38" customWidth="1"/>
    <col min="51" max="51" width="15.125" style="1728" customWidth="1"/>
    <col min="52" max="52" width="15.125" style="38" customWidth="1"/>
    <col min="53" max="53" width="15.125" style="1776" customWidth="1"/>
    <col min="54" max="54" width="15.125" style="38" customWidth="1"/>
    <col min="55" max="16384" width="10.75" style="38"/>
  </cols>
  <sheetData>
    <row r="1" spans="2:72" ht="5.25" customHeight="1"/>
    <row r="2" spans="2:72" ht="28.5" customHeight="1">
      <c r="H2" s="39"/>
    </row>
    <row r="3" spans="2:72" ht="3" customHeight="1">
      <c r="H3" s="40"/>
    </row>
    <row r="4" spans="2:72" ht="30" customHeight="1">
      <c r="B4" s="1879" t="s">
        <v>8</v>
      </c>
      <c r="C4" s="1879"/>
      <c r="D4" s="1879"/>
      <c r="E4" s="1879"/>
      <c r="F4" s="1247"/>
      <c r="G4" s="238"/>
      <c r="H4" s="1248" t="s">
        <v>18</v>
      </c>
      <c r="I4" s="238"/>
      <c r="J4" s="238"/>
      <c r="K4" s="238"/>
      <c r="L4" s="238"/>
      <c r="M4" s="238"/>
      <c r="N4" s="238"/>
      <c r="O4" s="238"/>
      <c r="P4" s="238"/>
      <c r="Q4" s="238"/>
      <c r="R4" s="238"/>
      <c r="S4" s="238"/>
      <c r="T4" s="238"/>
      <c r="U4" s="238"/>
      <c r="V4" s="238"/>
      <c r="W4" s="238"/>
      <c r="X4" s="238"/>
      <c r="Y4" s="238"/>
      <c r="Z4" s="238"/>
      <c r="AA4" s="238"/>
      <c r="AB4" s="238"/>
      <c r="AC4" s="238"/>
      <c r="AD4" s="238"/>
      <c r="AE4" s="238"/>
      <c r="AF4" s="238"/>
      <c r="AG4" s="238"/>
      <c r="AH4" s="238"/>
      <c r="AI4" s="238"/>
      <c r="AJ4" s="239"/>
      <c r="AK4" s="239"/>
      <c r="AL4" s="239"/>
      <c r="AM4" s="239"/>
      <c r="AN4" s="239"/>
      <c r="AO4" s="239"/>
      <c r="AP4" s="239"/>
      <c r="AQ4" s="239"/>
      <c r="AR4" s="239"/>
      <c r="AS4" s="239"/>
      <c r="AT4" s="239"/>
      <c r="AU4" s="239"/>
      <c r="AV4" s="239"/>
      <c r="AW4" s="239"/>
      <c r="AX4" s="239"/>
      <c r="AY4" s="239"/>
      <c r="AZ4" s="239"/>
      <c r="BA4" s="239"/>
      <c r="BB4" s="239"/>
    </row>
    <row r="5" spans="2:72" ht="18" customHeight="1">
      <c r="AL5" s="38"/>
      <c r="AM5" s="38"/>
      <c r="AN5" s="38"/>
    </row>
    <row r="6" spans="2:72" ht="3" customHeight="1" thickBot="1">
      <c r="H6" s="40"/>
    </row>
    <row r="7" spans="2:72" ht="12" customHeight="1" thickTop="1">
      <c r="B7" s="185"/>
      <c r="C7" s="67"/>
      <c r="D7" s="67"/>
      <c r="E7" s="68"/>
    </row>
    <row r="8" spans="2:72" ht="19.5" customHeight="1">
      <c r="B8" s="74"/>
      <c r="C8" s="1875" t="s">
        <v>2</v>
      </c>
      <c r="D8" s="1875"/>
      <c r="E8" s="1876"/>
      <c r="F8" s="1512"/>
      <c r="H8" s="754" t="s">
        <v>18</v>
      </c>
      <c r="I8" s="1518"/>
      <c r="J8" s="1518"/>
      <c r="K8" s="1518"/>
      <c r="L8" s="1518"/>
      <c r="M8" s="1518"/>
      <c r="N8" s="1518"/>
      <c r="O8" s="1518"/>
      <c r="P8" s="1518"/>
      <c r="Q8" s="1518"/>
      <c r="R8" s="1518"/>
      <c r="S8" s="1518"/>
      <c r="T8" s="1518"/>
      <c r="U8" s="1518"/>
      <c r="V8" s="1518"/>
      <c r="W8" s="1518"/>
      <c r="X8" s="1518"/>
      <c r="Y8" s="1518"/>
      <c r="Z8" s="1518"/>
      <c r="AA8" s="1518"/>
      <c r="AB8" s="1518"/>
      <c r="AC8" s="1518"/>
      <c r="AD8" s="1518"/>
      <c r="AE8" s="1518"/>
      <c r="AF8" s="1518"/>
      <c r="AG8" s="1518"/>
      <c r="AH8" s="1518"/>
      <c r="AI8" s="1518"/>
      <c r="AJ8" s="1518"/>
      <c r="AK8" s="1518"/>
      <c r="AL8" s="286"/>
      <c r="AM8" s="286"/>
      <c r="AN8" s="286"/>
      <c r="AO8" s="1518"/>
      <c r="AP8" s="1518"/>
      <c r="AQ8" s="1518"/>
      <c r="AR8" s="1518"/>
      <c r="AS8" s="1518"/>
      <c r="AT8" s="1518"/>
      <c r="AU8" s="1579"/>
      <c r="AV8" s="1548"/>
      <c r="AW8" s="1615"/>
      <c r="AX8" s="1645"/>
      <c r="AY8" s="1734"/>
      <c r="AZ8" s="1696"/>
      <c r="BA8" s="1794"/>
      <c r="BB8" s="1719"/>
    </row>
    <row r="9" spans="2:72" ht="19.5" customHeight="1" thickBot="1">
      <c r="B9" s="71"/>
      <c r="C9" s="75"/>
      <c r="D9" s="75"/>
      <c r="E9" s="76"/>
      <c r="F9" s="75"/>
      <c r="H9" s="1249" t="s">
        <v>647</v>
      </c>
      <c r="I9" s="1250" t="s">
        <v>725</v>
      </c>
      <c r="J9" s="1250" t="s">
        <v>726</v>
      </c>
      <c r="K9" s="1250" t="s">
        <v>727</v>
      </c>
      <c r="L9" s="1250" t="s">
        <v>728</v>
      </c>
      <c r="M9" s="1250" t="s">
        <v>317</v>
      </c>
      <c r="N9" s="1250" t="s">
        <v>318</v>
      </c>
      <c r="O9" s="1250" t="s">
        <v>319</v>
      </c>
      <c r="P9" s="1250" t="s">
        <v>128</v>
      </c>
      <c r="Q9" s="1250" t="s">
        <v>129</v>
      </c>
      <c r="R9" s="1250" t="s">
        <v>130</v>
      </c>
      <c r="S9" s="1250" t="s">
        <v>131</v>
      </c>
      <c r="T9" s="1250" t="s">
        <v>63</v>
      </c>
      <c r="U9" s="1250" t="s">
        <v>132</v>
      </c>
      <c r="V9" s="1250" t="s">
        <v>301</v>
      </c>
      <c r="W9" s="1250" t="s">
        <v>629</v>
      </c>
      <c r="X9" s="1250" t="s">
        <v>630</v>
      </c>
      <c r="Y9" s="1250" t="s">
        <v>278</v>
      </c>
      <c r="Z9" s="1250" t="s">
        <v>279</v>
      </c>
      <c r="AA9" s="1250" t="s">
        <v>280</v>
      </c>
      <c r="AB9" s="1250" t="s">
        <v>281</v>
      </c>
      <c r="AC9" s="1250" t="s">
        <v>282</v>
      </c>
      <c r="AD9" s="1250" t="s">
        <v>283</v>
      </c>
      <c r="AE9" s="1250" t="s">
        <v>74</v>
      </c>
      <c r="AF9" s="1251" t="s">
        <v>75</v>
      </c>
      <c r="AG9" s="1251" t="s">
        <v>76</v>
      </c>
      <c r="AH9" s="1251" t="s">
        <v>134</v>
      </c>
      <c r="AI9" s="1251" t="s">
        <v>78</v>
      </c>
      <c r="AJ9" s="1251" t="s">
        <v>79</v>
      </c>
      <c r="AK9" s="1251" t="s">
        <v>80</v>
      </c>
      <c r="AL9" s="1251" t="s">
        <v>81</v>
      </c>
      <c r="AM9" s="1251" t="s">
        <v>82</v>
      </c>
      <c r="AN9" s="1251" t="s">
        <v>83</v>
      </c>
      <c r="AO9" s="1636" t="s">
        <v>84</v>
      </c>
      <c r="AP9" s="1636" t="s">
        <v>85</v>
      </c>
      <c r="AQ9" s="1636" t="s">
        <v>783</v>
      </c>
      <c r="AR9" s="1636" t="s">
        <v>793</v>
      </c>
      <c r="AS9" s="1636" t="s">
        <v>797</v>
      </c>
      <c r="AT9" s="1636" t="s">
        <v>805</v>
      </c>
      <c r="AU9" s="1636" t="s">
        <v>815</v>
      </c>
      <c r="AV9" s="1636" t="s">
        <v>822</v>
      </c>
      <c r="AW9" s="1636" t="s">
        <v>835</v>
      </c>
      <c r="AX9" s="1636" t="s">
        <v>837</v>
      </c>
      <c r="AY9" s="1636" t="s">
        <v>855</v>
      </c>
      <c r="AZ9" s="1636" t="s">
        <v>868</v>
      </c>
      <c r="BA9" s="1636" t="s">
        <v>897</v>
      </c>
      <c r="BB9" s="1636" t="s">
        <v>890</v>
      </c>
      <c r="BC9" s="528"/>
    </row>
    <row r="10" spans="2:72" ht="19.5" customHeight="1">
      <c r="B10" s="74"/>
      <c r="C10" s="1875" t="s">
        <v>36</v>
      </c>
      <c r="D10" s="1875"/>
      <c r="E10" s="1876"/>
      <c r="F10" s="1512"/>
      <c r="H10" s="902" t="s">
        <v>743</v>
      </c>
      <c r="I10" s="876">
        <v>111.33480095604951</v>
      </c>
      <c r="J10" s="875">
        <v>35.005105962443601</v>
      </c>
      <c r="K10" s="875">
        <v>65.68250551723122</v>
      </c>
      <c r="L10" s="875">
        <v>-1.7917561429811508</v>
      </c>
      <c r="M10" s="1653">
        <v>50.442624188970989</v>
      </c>
      <c r="N10" s="1653">
        <v>52.228486155912599</v>
      </c>
      <c r="O10" s="1653">
        <v>48.643140498737367</v>
      </c>
      <c r="P10" s="876">
        <v>51.15066185890128</v>
      </c>
      <c r="Q10" s="876">
        <v>62.248168982637168</v>
      </c>
      <c r="R10" s="876">
        <v>47.751100983414567</v>
      </c>
      <c r="S10" s="876">
        <v>44.930353966114239</v>
      </c>
      <c r="T10" s="876">
        <v>62.881586558180778</v>
      </c>
      <c r="U10" s="876">
        <v>59.940950974169972</v>
      </c>
      <c r="V10" s="876">
        <v>45.012207884460807</v>
      </c>
      <c r="W10" s="876">
        <v>50.910697966004491</v>
      </c>
      <c r="X10" s="876">
        <v>58.362218428326862</v>
      </c>
      <c r="Y10" s="876">
        <v>56.461194478372846</v>
      </c>
      <c r="Z10" s="876">
        <v>44.263038554690539</v>
      </c>
      <c r="AA10" s="876">
        <v>53.698449193239306</v>
      </c>
      <c r="AB10" s="876">
        <v>53.973454364098728</v>
      </c>
      <c r="AC10" s="876">
        <v>58.33</v>
      </c>
      <c r="AD10" s="876">
        <v>40.475748441320292</v>
      </c>
      <c r="AE10" s="876">
        <v>55.360776374998487</v>
      </c>
      <c r="AF10" s="875">
        <v>43.885328479758961</v>
      </c>
      <c r="AG10" s="875">
        <v>52.095896646407603</v>
      </c>
      <c r="AH10" s="875">
        <v>50.258973076558</v>
      </c>
      <c r="AI10" s="875">
        <v>55.653800609624099</v>
      </c>
      <c r="AJ10" s="875">
        <v>57.349287215548728</v>
      </c>
      <c r="AK10" s="875">
        <v>51.000889342565181</v>
      </c>
      <c r="AL10" s="876">
        <v>52.990567661114419</v>
      </c>
      <c r="AM10" s="876">
        <v>46.944071277071444</v>
      </c>
      <c r="AN10" s="876">
        <v>56.3</v>
      </c>
      <c r="AO10" s="875">
        <v>53.3273083893558</v>
      </c>
      <c r="AP10" s="875">
        <v>47.218929312714998</v>
      </c>
      <c r="AQ10" s="875">
        <v>49.860777755440601</v>
      </c>
      <c r="AR10" s="876">
        <v>53.630532707761681</v>
      </c>
      <c r="AS10" s="875">
        <v>56.55916490160191</v>
      </c>
      <c r="AT10" s="876">
        <v>71.538269953346003</v>
      </c>
      <c r="AU10" s="876">
        <v>56.977675632448943</v>
      </c>
      <c r="AV10" s="875">
        <v>64.180829410585687</v>
      </c>
      <c r="AW10" s="875">
        <v>63.789809049176881</v>
      </c>
      <c r="AX10" s="875">
        <v>53.2</v>
      </c>
      <c r="AY10" s="875">
        <v>63.451735869455774</v>
      </c>
      <c r="AZ10" s="875">
        <v>65.493181876161628</v>
      </c>
      <c r="BA10" s="875">
        <v>64.946433617705551</v>
      </c>
      <c r="BB10" s="1830">
        <v>63.33287639974219</v>
      </c>
      <c r="BC10" s="1208"/>
      <c r="BL10" s="1208"/>
      <c r="BM10" s="1208"/>
      <c r="BN10" s="1208"/>
      <c r="BO10" s="1208"/>
      <c r="BP10" s="1208"/>
      <c r="BQ10" s="1208"/>
      <c r="BR10" s="1208"/>
      <c r="BS10" s="1208"/>
      <c r="BT10" s="1208"/>
    </row>
    <row r="11" spans="2:72" ht="19.5" customHeight="1">
      <c r="B11" s="74"/>
      <c r="C11" s="1514"/>
      <c r="D11" s="75"/>
      <c r="E11" s="76"/>
      <c r="F11" s="75"/>
      <c r="H11" s="870" t="s">
        <v>744</v>
      </c>
      <c r="I11" s="876">
        <v>71.769450106000022</v>
      </c>
      <c r="J11" s="875">
        <v>72.670676184999991</v>
      </c>
      <c r="K11" s="875">
        <v>73.341637370000001</v>
      </c>
      <c r="L11" s="875">
        <v>74.411149729000002</v>
      </c>
      <c r="M11" s="1653">
        <v>75.395319929999985</v>
      </c>
      <c r="N11" s="1653">
        <v>76.14599011200005</v>
      </c>
      <c r="O11" s="1653">
        <v>76.982210295000016</v>
      </c>
      <c r="P11" s="876">
        <v>78.224064487000007</v>
      </c>
      <c r="Q11" s="876">
        <v>79.194888834000039</v>
      </c>
      <c r="R11" s="876">
        <v>80.248219631999987</v>
      </c>
      <c r="S11" s="876">
        <v>81.193759591999964</v>
      </c>
      <c r="T11" s="876">
        <v>81.921654365999984</v>
      </c>
      <c r="U11" s="876">
        <v>83.063151864999995</v>
      </c>
      <c r="V11" s="876">
        <v>83.976327929000036</v>
      </c>
      <c r="W11" s="876">
        <v>84.690215982999959</v>
      </c>
      <c r="X11" s="876">
        <v>85.774126202000062</v>
      </c>
      <c r="Y11" s="876">
        <v>86.857267991000001</v>
      </c>
      <c r="Z11" s="876">
        <v>88.134844944724222</v>
      </c>
      <c r="AA11" s="876">
        <v>89.56884655927584</v>
      </c>
      <c r="AB11" s="876">
        <v>89.521096468000025</v>
      </c>
      <c r="AC11" s="876">
        <v>90.567391999999998</v>
      </c>
      <c r="AD11" s="876">
        <v>91.359140847000006</v>
      </c>
      <c r="AE11" s="876">
        <v>91.997837405000041</v>
      </c>
      <c r="AF11" s="875">
        <v>92.677133408999964</v>
      </c>
      <c r="AG11" s="875">
        <v>93.546352116000008</v>
      </c>
      <c r="AH11" s="875">
        <v>94.306487472000015</v>
      </c>
      <c r="AI11" s="875">
        <v>95.174019018999999</v>
      </c>
      <c r="AJ11" s="875">
        <v>96.251630246999994</v>
      </c>
      <c r="AK11" s="875">
        <v>98.533996272999971</v>
      </c>
      <c r="AL11" s="876">
        <v>100.52392089599996</v>
      </c>
      <c r="AM11" s="876">
        <v>101.89908804599996</v>
      </c>
      <c r="AN11" s="876">
        <v>103.1</v>
      </c>
      <c r="AO11" s="875">
        <v>111.83330687530002</v>
      </c>
      <c r="AP11" s="875">
        <v>112.4404938248</v>
      </c>
      <c r="AQ11" s="875">
        <v>112.9523650819</v>
      </c>
      <c r="AR11" s="876">
        <v>111.12177146689999</v>
      </c>
      <c r="AS11" s="875">
        <v>111.90709534009999</v>
      </c>
      <c r="AT11" s="876">
        <v>112.155172744</v>
      </c>
      <c r="AU11" s="876">
        <v>112.21229487000001</v>
      </c>
      <c r="AV11" s="875">
        <v>113.19514542299997</v>
      </c>
      <c r="AW11" s="875">
        <v>115.778601743</v>
      </c>
      <c r="AX11" s="875">
        <v>115.9</v>
      </c>
      <c r="AY11" s="875">
        <v>117.59274784199998</v>
      </c>
      <c r="AZ11" s="875">
        <v>118.896782914</v>
      </c>
      <c r="BA11" s="875">
        <v>120.708319456</v>
      </c>
      <c r="BB11" s="1830">
        <v>121.142134523</v>
      </c>
      <c r="BC11" s="1208"/>
      <c r="BL11" s="1208"/>
      <c r="BM11" s="1208"/>
      <c r="BN11" s="1208"/>
      <c r="BO11" s="1208"/>
      <c r="BP11" s="1208"/>
      <c r="BQ11" s="1208"/>
      <c r="BR11" s="1208"/>
      <c r="BS11" s="1208"/>
      <c r="BT11" s="1208"/>
    </row>
    <row r="12" spans="2:72" ht="19.5" customHeight="1">
      <c r="B12" s="74"/>
      <c r="C12" s="1875" t="s">
        <v>0</v>
      </c>
      <c r="D12" s="1875"/>
      <c r="E12" s="1876"/>
      <c r="F12" s="1512"/>
      <c r="H12" s="870" t="s">
        <v>745</v>
      </c>
      <c r="I12" s="876">
        <v>79.904374422766381</v>
      </c>
      <c r="J12" s="875">
        <v>25.438447202183514</v>
      </c>
      <c r="K12" s="875">
        <v>48.172625011977971</v>
      </c>
      <c r="L12" s="875">
        <v>-1.3332663463322594</v>
      </c>
      <c r="M12" s="1653">
        <v>38.031377888362236</v>
      </c>
      <c r="N12" s="1653">
        <v>39.769897903928523</v>
      </c>
      <c r="O12" s="1653">
        <v>37.446564712830316</v>
      </c>
      <c r="P12" s="876">
        <v>40.012126718034253</v>
      </c>
      <c r="Q12" s="876">
        <v>49.297368226999993</v>
      </c>
      <c r="R12" s="876">
        <v>38.319408393868628</v>
      </c>
      <c r="S12" s="876">
        <v>36.480643583081417</v>
      </c>
      <c r="T12" s="876">
        <v>51.513636000049964</v>
      </c>
      <c r="U12" s="876">
        <v>49.788843137000001</v>
      </c>
      <c r="V12" s="876">
        <v>37.799599301138016</v>
      </c>
      <c r="W12" s="876">
        <v>43.116380065861975</v>
      </c>
      <c r="X12" s="876">
        <v>50.059682889000022</v>
      </c>
      <c r="Y12" s="876">
        <v>49.040650999</v>
      </c>
      <c r="Z12" s="876">
        <v>39.011160398000001</v>
      </c>
      <c r="AA12" s="876">
        <v>48.097081562603208</v>
      </c>
      <c r="AB12" s="876">
        <v>48.317628148396793</v>
      </c>
      <c r="AC12" s="876">
        <v>52.829428</v>
      </c>
      <c r="AD12" s="876">
        <v>36.978296027383216</v>
      </c>
      <c r="AE12" s="876">
        <v>50.930717035616794</v>
      </c>
      <c r="AF12" s="875">
        <v>40.671664422164099</v>
      </c>
      <c r="AG12" s="875">
        <v>48.733810914835942</v>
      </c>
      <c r="AH12" s="875">
        <v>47.397472147999991</v>
      </c>
      <c r="AI12" s="875">
        <v>52.967958777</v>
      </c>
      <c r="AJ12" s="875">
        <v>55.199623879999997</v>
      </c>
      <c r="AK12" s="875">
        <v>50.253214404000012</v>
      </c>
      <c r="AL12" s="876">
        <v>53.268196318000001</v>
      </c>
      <c r="AM12" s="876">
        <v>47.835580523000004</v>
      </c>
      <c r="AN12" s="876">
        <v>58</v>
      </c>
      <c r="AO12" s="875">
        <v>59.637692439405797</v>
      </c>
      <c r="AP12" s="875">
        <v>53.093197298</v>
      </c>
      <c r="AQ12" s="875">
        <v>56.318927722999995</v>
      </c>
      <c r="AR12" s="876">
        <v>59.595197991999981</v>
      </c>
      <c r="AS12" s="875">
        <v>63.293718590000019</v>
      </c>
      <c r="AT12" s="876">
        <v>80.233870244244258</v>
      </c>
      <c r="AU12" s="876">
        <v>63.935957390755746</v>
      </c>
      <c r="AV12" s="875">
        <v>72.649583184999997</v>
      </c>
      <c r="AW12" s="875">
        <v>73.854948971666673</v>
      </c>
      <c r="AX12" s="875">
        <v>61.6</v>
      </c>
      <c r="AY12" s="875">
        <v>74.614639762340971</v>
      </c>
      <c r="AZ12" s="875">
        <v>77.869286278771085</v>
      </c>
      <c r="BA12" s="875">
        <v>78.395748566538998</v>
      </c>
      <c r="BB12" s="1830">
        <v>76.722798325461</v>
      </c>
      <c r="BC12" s="1208"/>
      <c r="BL12" s="1208"/>
      <c r="BM12" s="1208"/>
      <c r="BN12" s="1208"/>
      <c r="BO12" s="1208"/>
      <c r="BP12" s="1208"/>
      <c r="BQ12" s="1208"/>
      <c r="BR12" s="1208"/>
      <c r="BS12" s="1208"/>
      <c r="BT12" s="1208"/>
    </row>
    <row r="13" spans="2:72" ht="19.5" customHeight="1">
      <c r="B13" s="74"/>
      <c r="C13" s="1514"/>
      <c r="D13" s="75"/>
      <c r="E13" s="76"/>
      <c r="F13" s="75"/>
      <c r="H13" s="1252" t="s">
        <v>746</v>
      </c>
      <c r="I13" s="1253">
        <v>111.33480095604951</v>
      </c>
      <c r="J13" s="1254">
        <v>72.931826030613038</v>
      </c>
      <c r="K13" s="1254">
        <v>70.490496566962619</v>
      </c>
      <c r="L13" s="1254">
        <v>52.082775904791646</v>
      </c>
      <c r="M13" s="1654">
        <v>50.442624188970989</v>
      </c>
      <c r="N13" s="1654">
        <v>51.339978366775341</v>
      </c>
      <c r="O13" s="1654">
        <v>50.431500589158993</v>
      </c>
      <c r="P13" s="1253">
        <v>50.61489475532057</v>
      </c>
      <c r="Q13" s="1253">
        <v>62.248168982637168</v>
      </c>
      <c r="R13" s="1253">
        <v>54.951748911463426</v>
      </c>
      <c r="S13" s="1253">
        <v>51.570410305556017</v>
      </c>
      <c r="T13" s="1253">
        <v>54.443161161670062</v>
      </c>
      <c r="U13" s="1253">
        <v>59.940950974169972</v>
      </c>
      <c r="V13" s="1253">
        <v>52.435772995794579</v>
      </c>
      <c r="W13" s="1253">
        <v>51.922687190544096</v>
      </c>
      <c r="X13" s="1253">
        <v>53.559246924394053</v>
      </c>
      <c r="Y13" s="1253">
        <v>56.461194478372846</v>
      </c>
      <c r="Z13" s="1253">
        <v>50.317588558600946</v>
      </c>
      <c r="AA13" s="1253">
        <v>51.462201081931092</v>
      </c>
      <c r="AB13" s="1253">
        <v>52.33006681428818</v>
      </c>
      <c r="AC13" s="1253">
        <v>58.331621164491523</v>
      </c>
      <c r="AD13" s="1253">
        <v>49.364830199293358</v>
      </c>
      <c r="AE13" s="1253">
        <v>51.378576113372446</v>
      </c>
      <c r="AF13" s="1254">
        <v>49.484277525745163</v>
      </c>
      <c r="AG13" s="1254">
        <v>52.095896646407645</v>
      </c>
      <c r="AH13" s="1254">
        <v>51.173718360431302</v>
      </c>
      <c r="AI13" s="1254">
        <v>52.680244756159091</v>
      </c>
      <c r="AJ13" s="1254">
        <v>53.865133859062333</v>
      </c>
      <c r="AK13" s="1254">
        <v>51.000889342565181</v>
      </c>
      <c r="AL13" s="1253">
        <v>52.0056736221702</v>
      </c>
      <c r="AM13" s="1253">
        <v>50.291898384911313</v>
      </c>
      <c r="AN13" s="1253">
        <v>51.8</v>
      </c>
      <c r="AO13" s="1254">
        <v>53.3273083893558</v>
      </c>
      <c r="AP13" s="1254">
        <v>50.264850100859562</v>
      </c>
      <c r="AQ13" s="1254">
        <v>50.129507913003437</v>
      </c>
      <c r="AR13" s="1253">
        <v>50.997227032065872</v>
      </c>
      <c r="AS13" s="1254">
        <v>56.55916490160191</v>
      </c>
      <c r="AT13" s="1253">
        <v>64.057009714983494</v>
      </c>
      <c r="AU13" s="1253">
        <v>61.694689126194149</v>
      </c>
      <c r="AV13" s="1254">
        <v>62.32080253448099</v>
      </c>
      <c r="AW13" s="1254">
        <v>63.789809049176874</v>
      </c>
      <c r="AX13" s="1254">
        <v>58.5</v>
      </c>
      <c r="AY13" s="1755">
        <v>60.159987349069311</v>
      </c>
      <c r="AZ13" s="1254">
        <v>61.514429803232062</v>
      </c>
      <c r="BA13" s="1254">
        <v>64.946433617705551</v>
      </c>
      <c r="BB13" s="1831">
        <v>64.138207863554001</v>
      </c>
      <c r="BC13" s="1208"/>
      <c r="BL13" s="1208"/>
      <c r="BM13" s="1208"/>
      <c r="BN13" s="1208"/>
      <c r="BO13" s="1208"/>
      <c r="BP13" s="1208"/>
      <c r="BQ13" s="1208"/>
      <c r="BR13" s="1208"/>
      <c r="BS13" s="1208"/>
      <c r="BT13" s="1208"/>
    </row>
    <row r="14" spans="2:72" ht="19.5" customHeight="1">
      <c r="B14" s="74"/>
      <c r="C14" s="1875" t="s">
        <v>6</v>
      </c>
      <c r="D14" s="1875"/>
      <c r="E14" s="1876"/>
      <c r="F14" s="1512"/>
      <c r="H14" s="870" t="s">
        <v>744</v>
      </c>
      <c r="I14" s="876">
        <v>71.769450106000022</v>
      </c>
      <c r="J14" s="875">
        <v>144.44012629100001</v>
      </c>
      <c r="K14" s="875">
        <v>217.78176366100001</v>
      </c>
      <c r="L14" s="875">
        <v>292.19291339</v>
      </c>
      <c r="M14" s="1653">
        <v>75.395319929999985</v>
      </c>
      <c r="N14" s="1653">
        <v>151.54131004200005</v>
      </c>
      <c r="O14" s="1653">
        <v>228.52352033700006</v>
      </c>
      <c r="P14" s="876">
        <v>306.74758482400006</v>
      </c>
      <c r="Q14" s="876">
        <v>79.194888834000039</v>
      </c>
      <c r="R14" s="876">
        <v>159.44310846600001</v>
      </c>
      <c r="S14" s="876">
        <v>240.63686805799998</v>
      </c>
      <c r="T14" s="876">
        <v>322.55852242399999</v>
      </c>
      <c r="U14" s="876">
        <v>83.063151864999995</v>
      </c>
      <c r="V14" s="876">
        <v>167.03947979400002</v>
      </c>
      <c r="W14" s="876">
        <v>251.72969577700002</v>
      </c>
      <c r="X14" s="876">
        <v>337.50382197900007</v>
      </c>
      <c r="Y14" s="876">
        <v>86.857267991000001</v>
      </c>
      <c r="Z14" s="876">
        <v>174.99211293572421</v>
      </c>
      <c r="AA14" s="876">
        <v>264.56095949500002</v>
      </c>
      <c r="AB14" s="876">
        <v>352.50580084799992</v>
      </c>
      <c r="AC14" s="876">
        <v>90.567391999999998</v>
      </c>
      <c r="AD14" s="876">
        <v>181.926532847</v>
      </c>
      <c r="AE14" s="876">
        <v>273.92437025200002</v>
      </c>
      <c r="AF14" s="875">
        <v>366.60150366099998</v>
      </c>
      <c r="AG14" s="875">
        <v>93.546352116000008</v>
      </c>
      <c r="AH14" s="875">
        <v>187.85283958800002</v>
      </c>
      <c r="AI14" s="875">
        <v>283.02685860700007</v>
      </c>
      <c r="AJ14" s="875">
        <v>379.27848885400005</v>
      </c>
      <c r="AK14" s="875">
        <v>98.533996272999971</v>
      </c>
      <c r="AL14" s="876">
        <v>199.05791716899995</v>
      </c>
      <c r="AM14" s="876">
        <v>300.95700521499992</v>
      </c>
      <c r="AN14" s="876">
        <v>404</v>
      </c>
      <c r="AO14" s="875">
        <v>111.83330687530002</v>
      </c>
      <c r="AP14" s="875">
        <v>224.27380070010003</v>
      </c>
      <c r="AQ14" s="875">
        <v>337.22616578200001</v>
      </c>
      <c r="AR14" s="876">
        <v>448.3479372489</v>
      </c>
      <c r="AS14" s="875">
        <v>111.90709534009999</v>
      </c>
      <c r="AT14" s="876">
        <v>224.06226808409997</v>
      </c>
      <c r="AU14" s="876">
        <v>336.27456295409996</v>
      </c>
      <c r="AV14" s="875">
        <v>449.46970837709995</v>
      </c>
      <c r="AW14" s="875">
        <v>115.77860174300001</v>
      </c>
      <c r="AX14" s="875">
        <v>231.7</v>
      </c>
      <c r="AY14" s="875">
        <v>349.26609102499998</v>
      </c>
      <c r="AZ14" s="875">
        <v>468.16287393900001</v>
      </c>
      <c r="BA14" s="875">
        <v>120.708319456</v>
      </c>
      <c r="BB14" s="1830">
        <v>241.85045397899998</v>
      </c>
      <c r="BC14" s="1208"/>
      <c r="BL14" s="1208"/>
      <c r="BM14" s="1208"/>
      <c r="BN14" s="1208"/>
      <c r="BO14" s="1208"/>
      <c r="BP14" s="1208"/>
      <c r="BQ14" s="1208"/>
      <c r="BR14" s="1208"/>
      <c r="BS14" s="1208"/>
      <c r="BT14" s="1208"/>
    </row>
    <row r="15" spans="2:72" ht="19.5" customHeight="1">
      <c r="B15" s="74"/>
      <c r="C15" s="1514"/>
      <c r="D15" s="75"/>
      <c r="E15" s="76"/>
      <c r="H15" s="870" t="s">
        <v>745</v>
      </c>
      <c r="I15" s="876">
        <v>79.904374422766381</v>
      </c>
      <c r="J15" s="875">
        <v>105.34282162494991</v>
      </c>
      <c r="K15" s="875">
        <v>153.51544663692786</v>
      </c>
      <c r="L15" s="875">
        <v>152.18218029059562</v>
      </c>
      <c r="M15" s="1653">
        <v>38.031377888362236</v>
      </c>
      <c r="N15" s="1653">
        <v>77.801275792290767</v>
      </c>
      <c r="O15" s="1653">
        <v>115.24784050512108</v>
      </c>
      <c r="P15" s="876">
        <v>155.25996722315531</v>
      </c>
      <c r="Q15" s="876">
        <v>49.297368226999993</v>
      </c>
      <c r="R15" s="876">
        <v>87.61677662086862</v>
      </c>
      <c r="S15" s="876">
        <v>124.09742020395005</v>
      </c>
      <c r="T15" s="876">
        <v>175.61105620399999</v>
      </c>
      <c r="U15" s="876">
        <v>49.788843137000001</v>
      </c>
      <c r="V15" s="876">
        <v>87.588442438138003</v>
      </c>
      <c r="W15" s="876">
        <v>130.70482250399999</v>
      </c>
      <c r="X15" s="876">
        <v>180.76450539300001</v>
      </c>
      <c r="Y15" s="876">
        <v>49.040650999</v>
      </c>
      <c r="Z15" s="876">
        <v>88.051811396999994</v>
      </c>
      <c r="AA15" s="876">
        <v>136.14889295960319</v>
      </c>
      <c r="AB15" s="876">
        <v>184.46652110799997</v>
      </c>
      <c r="AC15" s="876">
        <v>52.829428</v>
      </c>
      <c r="AD15" s="876">
        <v>89.807724027383202</v>
      </c>
      <c r="AE15" s="876">
        <v>140.73844106299998</v>
      </c>
      <c r="AF15" s="875">
        <v>181.41010548516405</v>
      </c>
      <c r="AG15" s="875">
        <v>48.733810914835942</v>
      </c>
      <c r="AH15" s="875">
        <v>96.131283062835934</v>
      </c>
      <c r="AI15" s="875">
        <v>149.09924183983594</v>
      </c>
      <c r="AJ15" s="875">
        <v>204.29886571983593</v>
      </c>
      <c r="AK15" s="875">
        <v>50.253214404000012</v>
      </c>
      <c r="AL15" s="876">
        <v>103.52141072200001</v>
      </c>
      <c r="AM15" s="876">
        <v>151.35699124500002</v>
      </c>
      <c r="AN15" s="876">
        <v>209.4</v>
      </c>
      <c r="AO15" s="875">
        <v>59.637692439405797</v>
      </c>
      <c r="AP15" s="875">
        <v>112.73088973740579</v>
      </c>
      <c r="AQ15" s="875">
        <v>169.04981746040579</v>
      </c>
      <c r="AR15" s="876">
        <v>228.64501545240577</v>
      </c>
      <c r="AS15" s="875">
        <v>63.293718590000019</v>
      </c>
      <c r="AT15" s="876">
        <v>143.52758883424428</v>
      </c>
      <c r="AU15" s="876">
        <v>207.46354622500002</v>
      </c>
      <c r="AV15" s="875">
        <v>280.11312941</v>
      </c>
      <c r="AW15" s="875">
        <v>73.854948971666673</v>
      </c>
      <c r="AX15" s="875">
        <v>135.5</v>
      </c>
      <c r="AY15" s="875">
        <v>210.11843617522891</v>
      </c>
      <c r="AZ15" s="875">
        <v>287.98772245399999</v>
      </c>
      <c r="BA15" s="875">
        <v>78.395748566538998</v>
      </c>
      <c r="BB15" s="1830">
        <v>155.11854689200001</v>
      </c>
      <c r="BC15" s="1208"/>
      <c r="BL15" s="1208"/>
      <c r="BM15" s="1208"/>
      <c r="BN15" s="1208"/>
      <c r="BO15" s="1208"/>
      <c r="BP15" s="1208"/>
      <c r="BQ15" s="1208"/>
      <c r="BR15" s="1208"/>
      <c r="BS15" s="1208"/>
      <c r="BT15" s="1208"/>
    </row>
    <row r="16" spans="2:72" ht="19.5" customHeight="1" thickBot="1">
      <c r="B16" s="74"/>
      <c r="C16" s="1875" t="s">
        <v>7</v>
      </c>
      <c r="D16" s="1875"/>
      <c r="E16" s="1876"/>
      <c r="F16" s="1512"/>
      <c r="H16" s="881" t="s">
        <v>747</v>
      </c>
      <c r="I16" s="887"/>
      <c r="J16" s="886"/>
      <c r="K16" s="886"/>
      <c r="L16" s="886"/>
      <c r="M16" s="1655"/>
      <c r="N16" s="1655"/>
      <c r="O16" s="1655"/>
      <c r="P16" s="887"/>
      <c r="Q16" s="887"/>
      <c r="R16" s="887"/>
      <c r="S16" s="887"/>
      <c r="T16" s="887"/>
      <c r="U16" s="887">
        <v>8.6242617955791054</v>
      </c>
      <c r="V16" s="887">
        <v>8.6513424321132621</v>
      </c>
      <c r="W16" s="887">
        <v>8.7801570919437069</v>
      </c>
      <c r="X16" s="887">
        <v>9.2059418884467483</v>
      </c>
      <c r="Y16" s="887">
        <v>8.8135015324728929</v>
      </c>
      <c r="Z16" s="887">
        <v>8.835127192075058</v>
      </c>
      <c r="AA16" s="887">
        <v>9.0954079686621014</v>
      </c>
      <c r="AB16" s="887">
        <v>9.0973437459493205</v>
      </c>
      <c r="AC16" s="887">
        <v>10.467516305077321</v>
      </c>
      <c r="AD16" s="887">
        <v>11.830804338295557</v>
      </c>
      <c r="AE16" s="887">
        <v>12.60567093063576</v>
      </c>
      <c r="AF16" s="886">
        <v>12.72</v>
      </c>
      <c r="AG16" s="886">
        <v>8.625777565852303</v>
      </c>
      <c r="AH16" s="886">
        <v>9.1800000000000015</v>
      </c>
      <c r="AI16" s="886">
        <v>15.509999999999998</v>
      </c>
      <c r="AJ16" s="886">
        <v>19.190000000000001</v>
      </c>
      <c r="AK16" s="886">
        <v>21.73</v>
      </c>
      <c r="AL16" s="887">
        <v>19.899999999999999</v>
      </c>
      <c r="AM16" s="887">
        <v>18.899999999999999</v>
      </c>
      <c r="AN16" s="887">
        <v>18.899999999999999</v>
      </c>
      <c r="AO16" s="886">
        <v>19.81098263413573</v>
      </c>
      <c r="AP16" s="886">
        <v>22.009999999999998</v>
      </c>
      <c r="AQ16" s="886">
        <v>27.082431602307665</v>
      </c>
      <c r="AR16" s="887">
        <v>26.7</v>
      </c>
      <c r="AS16" s="886">
        <v>21.613128023650674</v>
      </c>
      <c r="AT16" s="887">
        <v>19.13</v>
      </c>
      <c r="AU16" s="887">
        <v>23.4</v>
      </c>
      <c r="AV16" s="886">
        <v>23.1</v>
      </c>
      <c r="AW16" s="886">
        <v>18.7</v>
      </c>
      <c r="AX16" s="886">
        <v>20.9</v>
      </c>
      <c r="AY16" s="886">
        <v>22.8</v>
      </c>
      <c r="AZ16" s="886">
        <v>22.166298832866499</v>
      </c>
      <c r="BA16" s="886">
        <v>14.84</v>
      </c>
      <c r="BB16" s="1832">
        <v>17.949993974165402</v>
      </c>
      <c r="BC16" s="1208"/>
      <c r="BL16" s="1208"/>
      <c r="BM16" s="1208"/>
      <c r="BN16" s="1208"/>
      <c r="BO16" s="1208"/>
      <c r="BP16" s="1208"/>
      <c r="BQ16" s="1208"/>
      <c r="BR16" s="1208"/>
      <c r="BS16" s="1208"/>
      <c r="BT16" s="1208"/>
    </row>
    <row r="17" spans="2:72" ht="19.5" customHeight="1">
      <c r="B17" s="74"/>
      <c r="C17" s="1514"/>
      <c r="D17" s="75"/>
      <c r="E17" s="76"/>
      <c r="F17" s="75"/>
      <c r="H17" s="1132"/>
      <c r="I17" s="770"/>
      <c r="J17" s="769"/>
      <c r="K17" s="769"/>
      <c r="L17" s="769"/>
      <c r="M17" s="1656"/>
      <c r="N17" s="1656"/>
      <c r="O17" s="1656"/>
      <c r="P17" s="770"/>
      <c r="Q17" s="770"/>
      <c r="R17" s="770"/>
      <c r="S17" s="770"/>
      <c r="T17" s="770"/>
      <c r="U17" s="770"/>
      <c r="V17" s="770"/>
      <c r="W17" s="770"/>
      <c r="X17" s="770"/>
      <c r="Y17" s="770"/>
      <c r="Z17" s="770"/>
      <c r="AA17" s="770"/>
      <c r="AB17" s="770"/>
      <c r="AC17" s="770"/>
      <c r="AD17" s="770"/>
      <c r="AE17" s="770"/>
      <c r="AF17" s="769"/>
      <c r="AG17" s="769"/>
      <c r="AH17" s="769"/>
      <c r="AI17" s="769"/>
      <c r="AJ17" s="769"/>
      <c r="AK17" s="769"/>
      <c r="AL17" s="770"/>
      <c r="AM17" s="770"/>
      <c r="AN17" s="770"/>
      <c r="AO17" s="770"/>
      <c r="AP17" s="770"/>
      <c r="AQ17" s="770"/>
      <c r="AR17" s="770"/>
      <c r="AS17" s="769"/>
      <c r="AT17" s="770"/>
      <c r="AU17" s="770"/>
      <c r="AV17" s="770"/>
      <c r="AW17" s="770"/>
      <c r="AX17" s="770"/>
      <c r="AY17" s="770"/>
      <c r="AZ17" s="770"/>
      <c r="BA17" s="769"/>
      <c r="BB17" s="770"/>
      <c r="BC17" s="1208"/>
      <c r="BL17" s="1208"/>
      <c r="BM17" s="1208"/>
      <c r="BN17" s="1208"/>
      <c r="BO17" s="1208"/>
      <c r="BP17" s="1208"/>
      <c r="BQ17" s="1208"/>
      <c r="BR17" s="1208"/>
      <c r="BS17" s="1208"/>
      <c r="BT17" s="1208"/>
    </row>
    <row r="18" spans="2:72" ht="19.5" customHeight="1">
      <c r="B18" s="74"/>
      <c r="C18" s="1875" t="s">
        <v>31</v>
      </c>
      <c r="D18" s="1875"/>
      <c r="E18" s="1876"/>
      <c r="F18" s="1512"/>
      <c r="BA18" s="1482"/>
      <c r="BC18" s="1208"/>
      <c r="BL18" s="1208"/>
      <c r="BM18" s="1208"/>
      <c r="BN18" s="1208"/>
      <c r="BO18" s="1208"/>
      <c r="BP18" s="1208"/>
      <c r="BQ18" s="1208"/>
      <c r="BR18" s="1208"/>
      <c r="BS18" s="1208"/>
      <c r="BT18" s="1208"/>
    </row>
    <row r="19" spans="2:72" ht="19.5" customHeight="1">
      <c r="B19" s="74"/>
      <c r="C19" s="1514"/>
      <c r="D19" s="75"/>
      <c r="E19" s="76"/>
      <c r="H19" s="673" t="s">
        <v>748</v>
      </c>
      <c r="I19" s="768"/>
      <c r="J19" s="768"/>
      <c r="K19" s="768"/>
      <c r="L19" s="768"/>
      <c r="M19" s="768"/>
      <c r="N19" s="768"/>
      <c r="O19" s="768"/>
      <c r="P19" s="768"/>
      <c r="Q19" s="768"/>
      <c r="R19" s="768"/>
      <c r="S19" s="768"/>
      <c r="T19" s="768"/>
      <c r="U19" s="768"/>
      <c r="V19" s="768"/>
      <c r="W19" s="768"/>
      <c r="X19" s="768"/>
      <c r="Y19" s="768"/>
      <c r="AA19" s="768"/>
      <c r="AB19" s="768"/>
      <c r="AC19" s="768"/>
      <c r="AD19" s="768"/>
      <c r="AE19" s="768"/>
      <c r="AF19" s="769"/>
      <c r="AG19" s="769"/>
      <c r="AH19" s="769"/>
      <c r="AI19" s="769"/>
      <c r="AJ19" s="769"/>
      <c r="AK19" s="769"/>
      <c r="AL19" s="770"/>
      <c r="AM19" s="768"/>
      <c r="AN19" s="770"/>
      <c r="AO19" s="768"/>
      <c r="AP19" s="768"/>
      <c r="AQ19" s="768"/>
      <c r="AR19" s="768"/>
      <c r="AS19" s="768"/>
      <c r="AT19" s="768"/>
      <c r="AU19" s="768"/>
      <c r="AV19" s="768"/>
      <c r="AW19" s="768"/>
      <c r="AX19" s="768"/>
      <c r="AY19" s="768"/>
      <c r="AZ19" s="768"/>
      <c r="BA19" s="769"/>
      <c r="BB19" s="768"/>
      <c r="BC19" s="1208"/>
      <c r="BL19" s="1208"/>
      <c r="BM19" s="1208"/>
      <c r="BN19" s="1208"/>
      <c r="BO19" s="1208"/>
      <c r="BP19" s="1208"/>
      <c r="BQ19" s="1208"/>
      <c r="BR19" s="1208"/>
      <c r="BS19" s="1208"/>
      <c r="BT19" s="1208"/>
    </row>
    <row r="20" spans="2:72" ht="19.5" customHeight="1" thickBot="1">
      <c r="B20" s="74"/>
      <c r="C20" s="1875" t="s">
        <v>17</v>
      </c>
      <c r="D20" s="1875"/>
      <c r="E20" s="1876"/>
      <c r="F20" s="1512"/>
      <c r="H20" s="1249" t="s">
        <v>647</v>
      </c>
      <c r="I20" s="1250" t="s">
        <v>725</v>
      </c>
      <c r="J20" s="1250" t="s">
        <v>726</v>
      </c>
      <c r="K20" s="1250" t="s">
        <v>727</v>
      </c>
      <c r="L20" s="1250" t="s">
        <v>728</v>
      </c>
      <c r="M20" s="1250" t="s">
        <v>317</v>
      </c>
      <c r="N20" s="1250" t="s">
        <v>318</v>
      </c>
      <c r="O20" s="1250" t="s">
        <v>319</v>
      </c>
      <c r="P20" s="1250" t="s">
        <v>128</v>
      </c>
      <c r="Q20" s="1250" t="s">
        <v>129</v>
      </c>
      <c r="R20" s="1250" t="s">
        <v>130</v>
      </c>
      <c r="S20" s="1250" t="s">
        <v>131</v>
      </c>
      <c r="T20" s="1250" t="s">
        <v>63</v>
      </c>
      <c r="U20" s="1250" t="s">
        <v>132</v>
      </c>
      <c r="V20" s="1250" t="s">
        <v>301</v>
      </c>
      <c r="W20" s="1250" t="s">
        <v>629</v>
      </c>
      <c r="X20" s="1250" t="s">
        <v>630</v>
      </c>
      <c r="Y20" s="1250" t="s">
        <v>278</v>
      </c>
      <c r="Z20" s="1250" t="s">
        <v>279</v>
      </c>
      <c r="AA20" s="1250" t="s">
        <v>280</v>
      </c>
      <c r="AB20" s="1250" t="s">
        <v>281</v>
      </c>
      <c r="AC20" s="1250" t="s">
        <v>282</v>
      </c>
      <c r="AD20" s="1250" t="s">
        <v>283</v>
      </c>
      <c r="AE20" s="1250" t="s">
        <v>74</v>
      </c>
      <c r="AF20" s="1251" t="s">
        <v>75</v>
      </c>
      <c r="AG20" s="1251" t="s">
        <v>76</v>
      </c>
      <c r="AH20" s="1251" t="s">
        <v>134</v>
      </c>
      <c r="AI20" s="1251" t="s">
        <v>78</v>
      </c>
      <c r="AJ20" s="1251" t="s">
        <v>79</v>
      </c>
      <c r="AK20" s="1251" t="s">
        <v>80</v>
      </c>
      <c r="AL20" s="1251" t="s">
        <v>81</v>
      </c>
      <c r="AM20" s="1251" t="s">
        <v>82</v>
      </c>
      <c r="AN20" s="1251" t="s">
        <v>83</v>
      </c>
      <c r="AO20" s="1636" t="str">
        <f>AO9</f>
        <v>1Q23</v>
      </c>
      <c r="AP20" s="1636" t="str">
        <f t="shared" ref="AP20:AX20" si="0">AP9</f>
        <v>2Q23</v>
      </c>
      <c r="AQ20" s="1636" t="str">
        <f t="shared" si="0"/>
        <v>3Q23</v>
      </c>
      <c r="AR20" s="1636" t="str">
        <f t="shared" si="0"/>
        <v>4Q23</v>
      </c>
      <c r="AS20" s="1636" t="str">
        <f t="shared" si="0"/>
        <v>1Q24</v>
      </c>
      <c r="AT20" s="1636" t="str">
        <f t="shared" si="0"/>
        <v>2Q24</v>
      </c>
      <c r="AU20" s="1636" t="str">
        <f t="shared" si="0"/>
        <v>3Q24</v>
      </c>
      <c r="AV20" s="1636" t="str">
        <f t="shared" si="0"/>
        <v>4Q24</v>
      </c>
      <c r="AW20" s="1636" t="str">
        <f t="shared" si="0"/>
        <v>1Q25</v>
      </c>
      <c r="AX20" s="1636" t="str">
        <f t="shared" si="0"/>
        <v>2Q25</v>
      </c>
      <c r="AY20" s="1636" t="s">
        <v>855</v>
      </c>
      <c r="AZ20" s="1636" t="str">
        <f t="shared" ref="AZ20:BB20" si="1">AZ9</f>
        <v>4Q25</v>
      </c>
      <c r="BA20" s="1826" t="str">
        <f t="shared" ref="BA20" si="2">BA9</f>
        <v>1Q26</v>
      </c>
      <c r="BB20" s="1636" t="str">
        <f t="shared" si="1"/>
        <v xml:space="preserve">2Q26(E) </v>
      </c>
      <c r="BC20" s="1208"/>
      <c r="BL20" s="1208"/>
      <c r="BM20" s="1208"/>
      <c r="BN20" s="1208"/>
      <c r="BO20" s="1208"/>
      <c r="BP20" s="1208"/>
      <c r="BQ20" s="1208"/>
      <c r="BR20" s="1208"/>
      <c r="BS20" s="1208"/>
      <c r="BT20" s="1208"/>
    </row>
    <row r="21" spans="2:72" ht="19.5" customHeight="1">
      <c r="B21" s="74"/>
      <c r="E21" s="110"/>
      <c r="F21" s="1516"/>
      <c r="H21" s="1255" t="s">
        <v>749</v>
      </c>
      <c r="I21" s="1256"/>
      <c r="J21" s="1256"/>
      <c r="K21" s="1256"/>
      <c r="L21" s="1256"/>
      <c r="M21" s="1256"/>
      <c r="N21" s="1256"/>
      <c r="O21" s="1256"/>
      <c r="P21" s="1256"/>
      <c r="Q21" s="1256"/>
      <c r="R21" s="1256"/>
      <c r="S21" s="1256"/>
      <c r="T21" s="1256"/>
      <c r="U21" s="1256"/>
      <c r="V21" s="1256"/>
      <c r="W21" s="1256"/>
      <c r="X21" s="1256"/>
      <c r="Y21" s="1256"/>
      <c r="Z21" s="1256"/>
      <c r="AA21" s="1256"/>
      <c r="AB21" s="1256"/>
      <c r="AC21" s="1256"/>
      <c r="AD21" s="1256"/>
      <c r="AE21" s="1256"/>
      <c r="AF21" s="1257"/>
      <c r="AG21" s="1257"/>
      <c r="AH21" s="1257"/>
      <c r="AI21" s="1257"/>
      <c r="AJ21" s="1257"/>
      <c r="AK21" s="1257"/>
      <c r="AL21" s="1258"/>
      <c r="AM21" s="1258"/>
      <c r="AN21" s="1258"/>
      <c r="AO21" s="1257"/>
      <c r="AP21" s="1257"/>
      <c r="AQ21" s="1415"/>
      <c r="AR21" s="1258"/>
      <c r="AS21" s="1415"/>
      <c r="AT21" s="1258"/>
      <c r="AU21" s="1258"/>
      <c r="AV21" s="1415"/>
      <c r="AW21" s="1415"/>
      <c r="AX21" s="1415"/>
      <c r="AY21" s="1415"/>
      <c r="AZ21" s="1415"/>
      <c r="BA21" s="1415"/>
      <c r="BB21" s="1259"/>
      <c r="BC21" s="1208"/>
      <c r="BL21" s="1208"/>
      <c r="BM21" s="1208"/>
      <c r="BN21" s="1208"/>
      <c r="BO21" s="1208"/>
      <c r="BP21" s="1208"/>
      <c r="BQ21" s="1208"/>
      <c r="BR21" s="1208"/>
      <c r="BS21" s="1208"/>
      <c r="BT21" s="1208"/>
    </row>
    <row r="22" spans="2:72" ht="19.5" customHeight="1">
      <c r="B22" s="74"/>
      <c r="C22" s="1875" t="s">
        <v>8</v>
      </c>
      <c r="D22" s="1875"/>
      <c r="E22" s="1876"/>
      <c r="F22" s="1512"/>
      <c r="H22" s="870" t="s">
        <v>750</v>
      </c>
      <c r="I22" s="876">
        <v>82.99613573906106</v>
      </c>
      <c r="J22" s="876">
        <v>88.429210079497437</v>
      </c>
      <c r="K22" s="876">
        <v>88.802746383512059</v>
      </c>
      <c r="L22" s="876">
        <v>84.028846471207544</v>
      </c>
      <c r="M22" s="876">
        <v>85.135358620341904</v>
      </c>
      <c r="N22" s="876">
        <v>88.570727093810234</v>
      </c>
      <c r="O22" s="876">
        <v>86.321440304241833</v>
      </c>
      <c r="P22" s="876">
        <v>85.817454297679518</v>
      </c>
      <c r="Q22" s="876">
        <v>85.311044331668455</v>
      </c>
      <c r="R22" s="876">
        <v>84.986157159024927</v>
      </c>
      <c r="S22" s="876">
        <v>85.771666587174224</v>
      </c>
      <c r="T22" s="876">
        <v>83.510356843660944</v>
      </c>
      <c r="U22" s="876">
        <v>84.082789996237807</v>
      </c>
      <c r="V22" s="876">
        <v>83.548495084896288</v>
      </c>
      <c r="W22" s="876">
        <v>82.843519745340117</v>
      </c>
      <c r="X22" s="876">
        <v>83.697102623872027</v>
      </c>
      <c r="Y22" s="876">
        <v>87.024548644038418</v>
      </c>
      <c r="Z22" s="876">
        <v>86.806142313302203</v>
      </c>
      <c r="AA22" s="876">
        <v>86.764608513516677</v>
      </c>
      <c r="AB22" s="876">
        <v>86.847699983838339</v>
      </c>
      <c r="AC22" s="876">
        <v>87.31525322560671</v>
      </c>
      <c r="AD22" s="876">
        <v>88.390724676695584</v>
      </c>
      <c r="AE22" s="876">
        <v>85.86</v>
      </c>
      <c r="AF22" s="875">
        <v>85.73</v>
      </c>
      <c r="AG22" s="875">
        <v>84.7</v>
      </c>
      <c r="AH22" s="875">
        <v>85.4</v>
      </c>
      <c r="AI22" s="875">
        <v>81.099999999999994</v>
      </c>
      <c r="AJ22" s="875">
        <v>85.2</v>
      </c>
      <c r="AK22" s="875">
        <v>85.6</v>
      </c>
      <c r="AL22" s="876">
        <v>87.88</v>
      </c>
      <c r="AM22" s="876">
        <v>87.97</v>
      </c>
      <c r="AN22" s="876">
        <v>84.9</v>
      </c>
      <c r="AO22" s="875">
        <v>85.970366359967073</v>
      </c>
      <c r="AP22" s="875">
        <v>80.479276844104632</v>
      </c>
      <c r="AQ22" s="875">
        <v>82.794263171232103</v>
      </c>
      <c r="AR22" s="876">
        <v>83.7</v>
      </c>
      <c r="AS22" s="875">
        <v>88.1</v>
      </c>
      <c r="AT22" s="876">
        <v>92.116369172830076</v>
      </c>
      <c r="AU22" s="876">
        <v>93.274166412706236</v>
      </c>
      <c r="AV22" s="875">
        <v>89.534895628932546</v>
      </c>
      <c r="AW22" s="875">
        <v>88.927342233667517</v>
      </c>
      <c r="AX22" s="875">
        <v>86.4</v>
      </c>
      <c r="AY22" s="875">
        <v>87.791272797086179</v>
      </c>
      <c r="AZ22" s="875">
        <v>90.92282296664655</v>
      </c>
      <c r="BA22" s="875">
        <v>92.588682846884197</v>
      </c>
      <c r="BB22" s="1833">
        <v>91.491072767761921</v>
      </c>
      <c r="BC22" s="1208"/>
      <c r="BL22" s="1208"/>
      <c r="BM22" s="1208"/>
      <c r="BN22" s="1208"/>
      <c r="BO22" s="1208"/>
      <c r="BP22" s="1208"/>
      <c r="BQ22" s="1208"/>
      <c r="BR22" s="1208"/>
      <c r="BS22" s="1208"/>
      <c r="BT22" s="1208"/>
    </row>
    <row r="23" spans="2:72" ht="19.5" customHeight="1">
      <c r="B23" s="71"/>
      <c r="C23" s="206"/>
      <c r="D23" s="1940" t="s">
        <v>9</v>
      </c>
      <c r="E23" s="1941"/>
      <c r="F23" s="1521"/>
      <c r="H23" s="870" t="s">
        <v>751</v>
      </c>
      <c r="I23" s="876">
        <v>75.059807209287527</v>
      </c>
      <c r="J23" s="876">
        <v>74.186758175130549</v>
      </c>
      <c r="K23" s="876">
        <v>72.500730209589051</v>
      </c>
      <c r="L23" s="876">
        <v>72.69305878649871</v>
      </c>
      <c r="M23" s="876">
        <v>71.930700960451802</v>
      </c>
      <c r="N23" s="876">
        <v>80.779346143026089</v>
      </c>
      <c r="O23" s="876">
        <v>79.600920535408747</v>
      </c>
      <c r="P23" s="876">
        <v>73.241551377227282</v>
      </c>
      <c r="Q23" s="876">
        <v>74.999556447268617</v>
      </c>
      <c r="R23" s="876">
        <v>78.801508342265763</v>
      </c>
      <c r="S23" s="876">
        <v>75.276247243170658</v>
      </c>
      <c r="T23" s="876">
        <v>74.500359242139112</v>
      </c>
      <c r="U23" s="876">
        <v>74.402281790964594</v>
      </c>
      <c r="V23" s="876">
        <v>73.857581958634611</v>
      </c>
      <c r="W23" s="876">
        <v>73.7329895423062</v>
      </c>
      <c r="X23" s="876">
        <v>71.670165116561733</v>
      </c>
      <c r="Y23" s="876">
        <v>70.170782776380619</v>
      </c>
      <c r="Z23" s="876">
        <v>70.317075649154091</v>
      </c>
      <c r="AA23" s="876">
        <v>67.226757362649224</v>
      </c>
      <c r="AB23" s="876">
        <v>69.031147958235877</v>
      </c>
      <c r="AC23" s="876">
        <v>72.780565898395437</v>
      </c>
      <c r="AD23" s="876">
        <v>72.600967792949334</v>
      </c>
      <c r="AE23" s="876">
        <v>72.48</v>
      </c>
      <c r="AF23" s="875">
        <v>74.16</v>
      </c>
      <c r="AG23" s="875">
        <v>71.599999999999994</v>
      </c>
      <c r="AH23" s="875">
        <v>74.5</v>
      </c>
      <c r="AI23" s="875">
        <v>71.099999999999994</v>
      </c>
      <c r="AJ23" s="875">
        <v>72.3</v>
      </c>
      <c r="AK23" s="875">
        <v>67.2</v>
      </c>
      <c r="AL23" s="876">
        <v>70.48</v>
      </c>
      <c r="AM23" s="876">
        <v>65.17</v>
      </c>
      <c r="AN23" s="876">
        <v>67.900000000000006</v>
      </c>
      <c r="AO23" s="875">
        <v>61.441287231978023</v>
      </c>
      <c r="AP23" s="875">
        <v>66.399583851330846</v>
      </c>
      <c r="AQ23" s="875">
        <v>67.663377837186061</v>
      </c>
      <c r="AR23" s="876">
        <v>68.2</v>
      </c>
      <c r="AS23" s="875">
        <v>68.3</v>
      </c>
      <c r="AT23" s="876">
        <v>56.747302878587227</v>
      </c>
      <c r="AU23" s="876">
        <v>62.356233761877931</v>
      </c>
      <c r="AV23" s="875">
        <v>64.344678249319358</v>
      </c>
      <c r="AW23" s="875">
        <v>73.995907520403065</v>
      </c>
      <c r="AX23" s="875">
        <v>82.8</v>
      </c>
      <c r="AY23" s="875">
        <v>83.32996663313385</v>
      </c>
      <c r="AZ23" s="875">
        <v>64.335148816684551</v>
      </c>
      <c r="BA23" s="875">
        <v>67.624508409301697</v>
      </c>
      <c r="BB23" s="1833">
        <v>62.371534421387743</v>
      </c>
      <c r="BC23" s="1208"/>
      <c r="BL23" s="1208"/>
      <c r="BM23" s="1208"/>
      <c r="BN23" s="1208"/>
      <c r="BO23" s="1208"/>
      <c r="BP23" s="1208"/>
      <c r="BQ23" s="1208"/>
      <c r="BR23" s="1208"/>
      <c r="BS23" s="1208"/>
      <c r="BT23" s="1208"/>
    </row>
    <row r="24" spans="2:72" ht="19.5" customHeight="1">
      <c r="B24" s="74"/>
      <c r="D24" s="1940" t="s">
        <v>11</v>
      </c>
      <c r="E24" s="1941"/>
      <c r="F24" s="1521"/>
      <c r="H24" s="1260" t="s">
        <v>752</v>
      </c>
      <c r="I24" s="1261"/>
      <c r="J24" s="1261"/>
      <c r="K24" s="1261"/>
      <c r="L24" s="1261"/>
      <c r="M24" s="1261"/>
      <c r="N24" s="1261"/>
      <c r="O24" s="1261"/>
      <c r="P24" s="1261"/>
      <c r="Q24" s="1261"/>
      <c r="R24" s="1261"/>
      <c r="S24" s="1261"/>
      <c r="T24" s="1261"/>
      <c r="U24" s="1261"/>
      <c r="V24" s="1261"/>
      <c r="W24" s="1261"/>
      <c r="X24" s="1261"/>
      <c r="Y24" s="1261"/>
      <c r="Z24" s="1261"/>
      <c r="AA24" s="1261"/>
      <c r="AB24" s="1261"/>
      <c r="AC24" s="1261"/>
      <c r="AD24" s="1261"/>
      <c r="AE24" s="1261"/>
      <c r="AF24" s="1262"/>
      <c r="AG24" s="1262"/>
      <c r="AH24" s="1262"/>
      <c r="AI24" s="1262"/>
      <c r="AJ24" s="1262"/>
      <c r="AK24" s="1262"/>
      <c r="AL24" s="1263"/>
      <c r="AM24" s="1263"/>
      <c r="AN24" s="1263"/>
      <c r="AO24" s="1262"/>
      <c r="AP24" s="1262"/>
      <c r="AQ24" s="1416"/>
      <c r="AR24" s="1263"/>
      <c r="AS24" s="1416"/>
      <c r="AT24" s="1263"/>
      <c r="AU24" s="1263"/>
      <c r="AV24" s="1416"/>
      <c r="AW24" s="1416"/>
      <c r="AX24" s="1416"/>
      <c r="AY24" s="1756"/>
      <c r="AZ24" s="1416"/>
      <c r="BA24" s="1416"/>
      <c r="BB24" s="1834"/>
      <c r="BC24" s="1208"/>
      <c r="BL24" s="1208"/>
      <c r="BM24" s="1208"/>
      <c r="BN24" s="1208"/>
      <c r="BO24" s="1208"/>
      <c r="BP24" s="1208"/>
      <c r="BQ24" s="1208"/>
      <c r="BR24" s="1208"/>
      <c r="BS24" s="1208"/>
      <c r="BT24" s="1208"/>
    </row>
    <row r="25" spans="2:72" ht="19.5" customHeight="1">
      <c r="B25" s="74"/>
      <c r="D25" s="1940" t="s">
        <v>13</v>
      </c>
      <c r="E25" s="1941"/>
      <c r="F25" s="1521"/>
      <c r="H25" s="870" t="s">
        <v>750</v>
      </c>
      <c r="I25" s="876">
        <v>82.99613573906106</v>
      </c>
      <c r="J25" s="876">
        <v>86.025320051507521</v>
      </c>
      <c r="K25" s="876">
        <v>87.029158068855139</v>
      </c>
      <c r="L25" s="876">
        <v>86.407938558754722</v>
      </c>
      <c r="M25" s="876">
        <v>85.135358620341904</v>
      </c>
      <c r="N25" s="876">
        <v>86.853732369696672</v>
      </c>
      <c r="O25" s="876">
        <v>86.679145466735164</v>
      </c>
      <c r="P25" s="876">
        <v>86.491924715433001</v>
      </c>
      <c r="Q25" s="876">
        <v>85.311044331668455</v>
      </c>
      <c r="R25" s="876">
        <v>85.164725443407434</v>
      </c>
      <c r="S25" s="876">
        <v>85.367607936500917</v>
      </c>
      <c r="T25" s="876">
        <v>84.965157752671587</v>
      </c>
      <c r="U25" s="876">
        <v>84.082789996237807</v>
      </c>
      <c r="V25" s="876">
        <v>83.828855890944197</v>
      </c>
      <c r="W25" s="876">
        <v>83.49698431670123</v>
      </c>
      <c r="X25" s="876">
        <v>83.400204014632536</v>
      </c>
      <c r="Y25" s="876">
        <v>87.024548644038418</v>
      </c>
      <c r="Z25" s="876">
        <v>86.920062053853826</v>
      </c>
      <c r="AA25" s="876">
        <v>86.863942277526988</v>
      </c>
      <c r="AB25" s="876">
        <v>86.859975392722092</v>
      </c>
      <c r="AC25" s="876">
        <v>87.31525322560671</v>
      </c>
      <c r="AD25" s="876">
        <v>87.860431792484277</v>
      </c>
      <c r="AE25" s="876">
        <v>87.26</v>
      </c>
      <c r="AF25" s="875">
        <v>86.93</v>
      </c>
      <c r="AG25" s="875">
        <v>84.7</v>
      </c>
      <c r="AH25" s="875">
        <v>85</v>
      </c>
      <c r="AI25" s="875">
        <v>83.7</v>
      </c>
      <c r="AJ25" s="875">
        <v>84</v>
      </c>
      <c r="AK25" s="875">
        <v>85.6</v>
      </c>
      <c r="AL25" s="876">
        <v>86.6</v>
      </c>
      <c r="AM25" s="876">
        <v>87.13</v>
      </c>
      <c r="AN25" s="876">
        <v>86.6</v>
      </c>
      <c r="AO25" s="875">
        <v>85.970366359967073</v>
      </c>
      <c r="AP25" s="875">
        <v>83.442914417636672</v>
      </c>
      <c r="AQ25" s="875">
        <v>83.244099698176001</v>
      </c>
      <c r="AR25" s="876">
        <v>83.3</v>
      </c>
      <c r="AS25" s="875">
        <v>88.1</v>
      </c>
      <c r="AT25" s="876">
        <v>90.639044363042501</v>
      </c>
      <c r="AU25" s="876">
        <v>91.587881565480501</v>
      </c>
      <c r="AV25" s="875">
        <v>91.169626178701037</v>
      </c>
      <c r="AW25" s="875">
        <v>88.927342233667517</v>
      </c>
      <c r="AX25" s="875">
        <v>87.9</v>
      </c>
      <c r="AY25" s="875">
        <v>87.849481199944407</v>
      </c>
      <c r="AZ25" s="875">
        <v>88.794899132330073</v>
      </c>
      <c r="BA25" s="875">
        <v>92.588682846884197</v>
      </c>
      <c r="BB25" s="1833">
        <v>92.055108932839559</v>
      </c>
      <c r="BC25" s="1208"/>
      <c r="BL25" s="1208"/>
      <c r="BM25" s="1208"/>
      <c r="BN25" s="1208"/>
      <c r="BO25" s="1208"/>
      <c r="BP25" s="1208"/>
      <c r="BQ25" s="1208"/>
      <c r="BR25" s="1208"/>
      <c r="BS25" s="1208"/>
      <c r="BT25" s="1208"/>
    </row>
    <row r="26" spans="2:72" ht="19.5" customHeight="1" thickBot="1">
      <c r="B26" s="74"/>
      <c r="D26" s="1940" t="s">
        <v>15</v>
      </c>
      <c r="E26" s="1941"/>
      <c r="F26" s="1521"/>
      <c r="H26" s="1264" t="s">
        <v>751</v>
      </c>
      <c r="I26" s="1265">
        <v>75.059807209287527</v>
      </c>
      <c r="J26" s="1265">
        <v>74.642417996204443</v>
      </c>
      <c r="K26" s="1265">
        <v>73.973275357195945</v>
      </c>
      <c r="L26" s="1265">
        <v>73.633922113981015</v>
      </c>
      <c r="M26" s="1265">
        <v>71.930700960451802</v>
      </c>
      <c r="N26" s="1265">
        <v>76.864744631364132</v>
      </c>
      <c r="O26" s="1265">
        <v>77.853958965771042</v>
      </c>
      <c r="P26" s="1265">
        <v>76.898733080481335</v>
      </c>
      <c r="Q26" s="1265">
        <v>74.999556447268617</v>
      </c>
      <c r="R26" s="1265">
        <v>76.899531803170717</v>
      </c>
      <c r="S26" s="1265">
        <v>76.366971704637621</v>
      </c>
      <c r="T26" s="1265">
        <v>75.961279716853795</v>
      </c>
      <c r="U26" s="1265">
        <v>74.402281790964594</v>
      </c>
      <c r="V26" s="1265">
        <v>74.156996185536428</v>
      </c>
      <c r="W26" s="1265">
        <v>74.015474041703996</v>
      </c>
      <c r="X26" s="1265">
        <v>73.505025606950269</v>
      </c>
      <c r="Y26" s="1265">
        <v>70.170782776380619</v>
      </c>
      <c r="Z26" s="1265">
        <v>70.240210712014189</v>
      </c>
      <c r="AA26" s="1265">
        <v>69.2255278470072</v>
      </c>
      <c r="AB26" s="1265">
        <v>69.18238279145757</v>
      </c>
      <c r="AC26" s="1265">
        <v>72.780565898395437</v>
      </c>
      <c r="AD26" s="1265">
        <v>72.694636678614117</v>
      </c>
      <c r="AE26" s="1265">
        <v>72.64</v>
      </c>
      <c r="AF26" s="1266">
        <v>73.010000000000005</v>
      </c>
      <c r="AG26" s="1266">
        <v>71.599999999999994</v>
      </c>
      <c r="AH26" s="1266">
        <v>73.099999999999994</v>
      </c>
      <c r="AI26" s="1266">
        <v>72.5</v>
      </c>
      <c r="AJ26" s="1266">
        <v>72.400000000000006</v>
      </c>
      <c r="AK26" s="1266">
        <v>67.2</v>
      </c>
      <c r="AL26" s="1265">
        <v>68.400000000000006</v>
      </c>
      <c r="AM26" s="1265">
        <v>67.39</v>
      </c>
      <c r="AN26" s="1265">
        <v>67.5</v>
      </c>
      <c r="AO26" s="1266">
        <v>61.441287231978023</v>
      </c>
      <c r="AP26" s="1266">
        <v>63.708121800229797</v>
      </c>
      <c r="AQ26" s="1266">
        <v>64.903951876607664</v>
      </c>
      <c r="AR26" s="1265">
        <v>65.7</v>
      </c>
      <c r="AS26" s="1266">
        <v>68.3</v>
      </c>
      <c r="AT26" s="1265">
        <v>62.783932104138195</v>
      </c>
      <c r="AU26" s="1265">
        <v>62.674975286978537</v>
      </c>
      <c r="AV26" s="1266">
        <v>62.884831901979467</v>
      </c>
      <c r="AW26" s="1266">
        <v>73.995907520403065</v>
      </c>
      <c r="AX26" s="1266">
        <v>79.599999999999994</v>
      </c>
      <c r="AY26" s="1266">
        <v>80.940999006870769</v>
      </c>
      <c r="AZ26" s="1266">
        <v>77.558254955543404</v>
      </c>
      <c r="BA26" s="1266">
        <v>67.624508409301697</v>
      </c>
      <c r="BB26" s="1835">
        <v>65.480305562418692</v>
      </c>
      <c r="BC26" s="1208"/>
      <c r="BL26" s="1208"/>
      <c r="BM26" s="1208"/>
      <c r="BN26" s="1208"/>
      <c r="BO26" s="1208"/>
      <c r="BP26" s="1208"/>
      <c r="BQ26" s="1208"/>
      <c r="BR26" s="1208"/>
      <c r="BS26" s="1208"/>
      <c r="BT26" s="1208"/>
    </row>
    <row r="27" spans="2:72" ht="19.5" customHeight="1">
      <c r="B27" s="74"/>
      <c r="D27" s="1884" t="s">
        <v>18</v>
      </c>
      <c r="E27" s="1884"/>
      <c r="F27" s="1884"/>
      <c r="AS27" s="1482"/>
      <c r="BA27" s="1482"/>
      <c r="BC27" s="1208"/>
      <c r="BL27" s="1208"/>
      <c r="BM27" s="1208"/>
      <c r="BN27" s="1208"/>
      <c r="BO27" s="1208"/>
      <c r="BP27" s="1208"/>
      <c r="BQ27" s="1208"/>
      <c r="BR27" s="1208"/>
      <c r="BS27" s="1208"/>
      <c r="BT27" s="1208"/>
    </row>
    <row r="28" spans="2:72" ht="19.5" customHeight="1">
      <c r="B28" s="71"/>
      <c r="C28" s="1512"/>
      <c r="D28" s="1937" t="s">
        <v>20</v>
      </c>
      <c r="E28" s="1938"/>
      <c r="F28" s="1237"/>
      <c r="H28" s="210"/>
      <c r="I28" s="770"/>
      <c r="J28" s="770"/>
      <c r="K28" s="770"/>
      <c r="L28" s="770"/>
      <c r="M28" s="770"/>
      <c r="N28" s="770"/>
      <c r="O28" s="770"/>
      <c r="P28" s="770"/>
      <c r="Q28" s="770"/>
      <c r="R28" s="770"/>
      <c r="S28" s="770"/>
      <c r="T28" s="770"/>
      <c r="U28" s="770"/>
      <c r="V28" s="770"/>
      <c r="W28" s="770"/>
      <c r="X28" s="770"/>
      <c r="Y28" s="770"/>
      <c r="Z28" s="770"/>
      <c r="AA28" s="770"/>
      <c r="AB28" s="770"/>
      <c r="AC28" s="770"/>
      <c r="AD28" s="770"/>
      <c r="AE28" s="770"/>
      <c r="AF28" s="769"/>
      <c r="AG28" s="769"/>
      <c r="AH28" s="769"/>
      <c r="AI28" s="769"/>
      <c r="AJ28" s="769"/>
      <c r="AK28" s="769"/>
      <c r="AL28" s="770"/>
      <c r="AM28" s="770"/>
      <c r="AN28" s="770"/>
      <c r="AO28" s="770"/>
      <c r="AP28" s="770"/>
      <c r="AQ28" s="770"/>
      <c r="AR28" s="770"/>
      <c r="AS28" s="770"/>
      <c r="AT28" s="770"/>
      <c r="AU28" s="770"/>
      <c r="AV28" s="770"/>
      <c r="AW28" s="770"/>
      <c r="AX28" s="770"/>
      <c r="AY28" s="770"/>
      <c r="AZ28" s="770"/>
      <c r="BA28" s="769"/>
      <c r="BB28" s="770"/>
      <c r="BC28" s="1208"/>
      <c r="BL28" s="1208"/>
      <c r="BM28" s="1208"/>
      <c r="BN28" s="1208"/>
      <c r="BO28" s="1208"/>
      <c r="BP28" s="1208"/>
      <c r="BQ28" s="1208"/>
      <c r="BR28" s="1208"/>
      <c r="BS28" s="1208"/>
      <c r="BT28" s="1208"/>
    </row>
    <row r="29" spans="2:72" ht="19.5" customHeight="1">
      <c r="B29" s="71"/>
      <c r="C29" s="227"/>
      <c r="D29" s="227"/>
      <c r="E29" s="228"/>
      <c r="F29" s="75"/>
      <c r="H29" s="673" t="s">
        <v>753</v>
      </c>
      <c r="I29" s="768"/>
      <c r="J29" s="768"/>
      <c r="K29" s="768"/>
      <c r="L29" s="768"/>
      <c r="M29" s="768"/>
      <c r="N29" s="768"/>
      <c r="O29" s="768"/>
      <c r="P29" s="768"/>
      <c r="Q29" s="768"/>
      <c r="R29" s="768"/>
      <c r="S29" s="768"/>
      <c r="T29" s="768"/>
      <c r="U29" s="768"/>
      <c r="V29" s="768"/>
      <c r="W29" s="768"/>
      <c r="X29" s="768"/>
      <c r="Y29" s="768"/>
      <c r="AA29" s="768"/>
      <c r="AB29" s="768"/>
      <c r="AC29" s="768"/>
      <c r="AD29" s="768"/>
      <c r="AE29" s="768"/>
      <c r="AF29" s="769"/>
      <c r="AG29" s="769"/>
      <c r="AH29" s="769"/>
      <c r="AI29" s="769"/>
      <c r="AJ29" s="769"/>
      <c r="AK29" s="769"/>
      <c r="AL29" s="770"/>
      <c r="AM29" s="768"/>
      <c r="AN29" s="770"/>
      <c r="AO29" s="768"/>
      <c r="AP29" s="768"/>
      <c r="AQ29" s="768"/>
      <c r="AR29" s="768"/>
      <c r="AS29" s="768"/>
      <c r="AT29" s="768"/>
      <c r="AU29" s="768"/>
      <c r="AV29" s="768"/>
      <c r="AW29" s="768"/>
      <c r="AX29" s="768"/>
      <c r="AY29" s="768"/>
      <c r="AZ29" s="768"/>
      <c r="BA29" s="769"/>
      <c r="BB29" s="768"/>
      <c r="BC29" s="1208"/>
      <c r="BL29" s="1208"/>
      <c r="BM29" s="1208"/>
      <c r="BN29" s="1208"/>
      <c r="BO29" s="1208"/>
      <c r="BP29" s="1208"/>
      <c r="BQ29" s="1208"/>
      <c r="BR29" s="1208"/>
      <c r="BS29" s="1208"/>
      <c r="BT29" s="1208"/>
    </row>
    <row r="30" spans="2:72" ht="19.5" customHeight="1" thickBot="1">
      <c r="B30" s="245"/>
      <c r="C30" s="1875" t="s">
        <v>25</v>
      </c>
      <c r="D30" s="1875"/>
      <c r="E30" s="1890"/>
      <c r="F30" s="1512"/>
      <c r="H30" s="1249" t="s">
        <v>647</v>
      </c>
      <c r="I30" s="1250" t="s">
        <v>725</v>
      </c>
      <c r="J30" s="1250" t="s">
        <v>726</v>
      </c>
      <c r="K30" s="1250" t="s">
        <v>727</v>
      </c>
      <c r="L30" s="1250" t="s">
        <v>728</v>
      </c>
      <c r="M30" s="1250" t="s">
        <v>317</v>
      </c>
      <c r="N30" s="1250" t="s">
        <v>318</v>
      </c>
      <c r="O30" s="1250" t="s">
        <v>319</v>
      </c>
      <c r="P30" s="1250" t="s">
        <v>128</v>
      </c>
      <c r="Q30" s="1250" t="s">
        <v>129</v>
      </c>
      <c r="R30" s="1250" t="s">
        <v>130</v>
      </c>
      <c r="S30" s="1250" t="s">
        <v>131</v>
      </c>
      <c r="T30" s="1250" t="s">
        <v>63</v>
      </c>
      <c r="U30" s="1250" t="s">
        <v>132</v>
      </c>
      <c r="V30" s="1250" t="s">
        <v>301</v>
      </c>
      <c r="W30" s="1250" t="s">
        <v>629</v>
      </c>
      <c r="X30" s="1250" t="s">
        <v>630</v>
      </c>
      <c r="Y30" s="1250" t="s">
        <v>278</v>
      </c>
      <c r="Z30" s="1250" t="s">
        <v>279</v>
      </c>
      <c r="AA30" s="1250" t="s">
        <v>280</v>
      </c>
      <c r="AB30" s="1250" t="s">
        <v>281</v>
      </c>
      <c r="AC30" s="1250" t="s">
        <v>282</v>
      </c>
      <c r="AD30" s="1250" t="s">
        <v>283</v>
      </c>
      <c r="AE30" s="1250" t="s">
        <v>74</v>
      </c>
      <c r="AF30" s="1251" t="s">
        <v>285</v>
      </c>
      <c r="AG30" s="1251" t="s">
        <v>76</v>
      </c>
      <c r="AH30" s="1251" t="s">
        <v>134</v>
      </c>
      <c r="AI30" s="1251" t="s">
        <v>78</v>
      </c>
      <c r="AJ30" s="1251" t="s">
        <v>79</v>
      </c>
      <c r="AK30" s="1251" t="s">
        <v>80</v>
      </c>
      <c r="AL30" s="1251" t="s">
        <v>81</v>
      </c>
      <c r="AM30" s="1251" t="s">
        <v>82</v>
      </c>
      <c r="AN30" s="1251" t="s">
        <v>83</v>
      </c>
      <c r="AO30" s="1636" t="str">
        <f>AO9</f>
        <v>1Q23</v>
      </c>
      <c r="AP30" s="1636" t="str">
        <f t="shared" ref="AP30:AX30" si="3">AP9</f>
        <v>2Q23</v>
      </c>
      <c r="AQ30" s="1636" t="str">
        <f t="shared" si="3"/>
        <v>3Q23</v>
      </c>
      <c r="AR30" s="1636" t="str">
        <f t="shared" si="3"/>
        <v>4Q23</v>
      </c>
      <c r="AS30" s="1636" t="str">
        <f t="shared" si="3"/>
        <v>1Q24</v>
      </c>
      <c r="AT30" s="1636" t="str">
        <f t="shared" si="3"/>
        <v>2Q24</v>
      </c>
      <c r="AU30" s="1636" t="str">
        <f t="shared" si="3"/>
        <v>3Q24</v>
      </c>
      <c r="AV30" s="1636" t="str">
        <f t="shared" si="3"/>
        <v>4Q24</v>
      </c>
      <c r="AW30" s="1636" t="str">
        <f t="shared" si="3"/>
        <v>1Q25</v>
      </c>
      <c r="AX30" s="1636" t="str">
        <f t="shared" si="3"/>
        <v>2Q25</v>
      </c>
      <c r="AY30" s="1636" t="s">
        <v>855</v>
      </c>
      <c r="AZ30" s="1636" t="str">
        <f t="shared" ref="AZ30:BB30" si="4">AZ9</f>
        <v>4Q25</v>
      </c>
      <c r="BA30" s="1826" t="str">
        <f t="shared" ref="BA30" si="5">BA9</f>
        <v>1Q26</v>
      </c>
      <c r="BB30" s="1636" t="str">
        <f t="shared" si="4"/>
        <v xml:space="preserve">2Q26(E) </v>
      </c>
      <c r="BC30" s="1208"/>
      <c r="BL30" s="1208"/>
      <c r="BM30" s="1208"/>
      <c r="BN30" s="1208"/>
      <c r="BO30" s="1208"/>
      <c r="BP30" s="1208"/>
      <c r="BQ30" s="1208"/>
      <c r="BR30" s="1208"/>
      <c r="BS30" s="1208"/>
      <c r="BT30" s="1208"/>
    </row>
    <row r="31" spans="2:72" ht="19.5" customHeight="1">
      <c r="B31" s="245"/>
      <c r="C31" s="235"/>
      <c r="D31" s="235"/>
      <c r="E31" s="283"/>
      <c r="H31" s="1267" t="s">
        <v>749</v>
      </c>
      <c r="I31" s="1268"/>
      <c r="J31" s="1268"/>
      <c r="K31" s="1268"/>
      <c r="L31" s="1268"/>
      <c r="M31" s="1268"/>
      <c r="N31" s="1268"/>
      <c r="O31" s="1268"/>
      <c r="P31" s="1268"/>
      <c r="Q31" s="1268"/>
      <c r="R31" s="1268"/>
      <c r="S31" s="1268"/>
      <c r="T31" s="1268"/>
      <c r="U31" s="1268"/>
      <c r="V31" s="1268"/>
      <c r="W31" s="1268"/>
      <c r="X31" s="1268"/>
      <c r="Y31" s="1268"/>
      <c r="Z31" s="1268"/>
      <c r="AA31" s="1268"/>
      <c r="AB31" s="1268"/>
      <c r="AC31" s="1268"/>
      <c r="AD31" s="1268"/>
      <c r="AE31" s="1268"/>
      <c r="AF31" s="1269"/>
      <c r="AG31" s="1269"/>
      <c r="AH31" s="1269"/>
      <c r="AI31" s="1269"/>
      <c r="AJ31" s="1269"/>
      <c r="AK31" s="1269"/>
      <c r="AL31" s="1270"/>
      <c r="AM31" s="1270"/>
      <c r="AN31" s="1270"/>
      <c r="AO31" s="1269"/>
      <c r="AP31" s="1269"/>
      <c r="AQ31" s="1417"/>
      <c r="AR31" s="1270"/>
      <c r="AS31" s="1417"/>
      <c r="AT31" s="1270"/>
      <c r="AU31" s="1270"/>
      <c r="AV31" s="1417"/>
      <c r="AW31" s="1417"/>
      <c r="AX31" s="1417"/>
      <c r="AY31" s="1417"/>
      <c r="AZ31" s="1417"/>
      <c r="BA31" s="1417"/>
      <c r="BB31" s="1271"/>
      <c r="BC31" s="1208"/>
      <c r="BL31" s="1208"/>
      <c r="BM31" s="1208"/>
      <c r="BN31" s="1208"/>
      <c r="BO31" s="1208"/>
      <c r="BP31" s="1208"/>
      <c r="BQ31" s="1208"/>
      <c r="BR31" s="1208"/>
      <c r="BS31" s="1208"/>
      <c r="BT31" s="1208"/>
    </row>
    <row r="32" spans="2:72" ht="19.5" customHeight="1">
      <c r="B32" s="245"/>
      <c r="C32" s="1875" t="s">
        <v>32</v>
      </c>
      <c r="D32" s="1875"/>
      <c r="E32" s="1890"/>
      <c r="F32" s="1512"/>
      <c r="H32" s="870" t="s">
        <v>754</v>
      </c>
      <c r="I32" s="876">
        <v>61.53846153846154</v>
      </c>
      <c r="J32" s="876">
        <v>55.952380952380956</v>
      </c>
      <c r="K32" s="876">
        <v>55.555555555555557</v>
      </c>
      <c r="L32" s="876">
        <v>44.554455445544555</v>
      </c>
      <c r="M32" s="876">
        <v>53.846153846153847</v>
      </c>
      <c r="N32" s="876">
        <v>68.085106382978722</v>
      </c>
      <c r="O32" s="876">
        <v>55.405405405405403</v>
      </c>
      <c r="P32" s="876">
        <v>47.916666666666671</v>
      </c>
      <c r="Q32" s="876">
        <v>54.285714285714285</v>
      </c>
      <c r="R32" s="876">
        <v>47.5</v>
      </c>
      <c r="S32" s="876">
        <v>48.780487804878049</v>
      </c>
      <c r="T32" s="876">
        <v>41.666666666666671</v>
      </c>
      <c r="U32" s="876">
        <v>50</v>
      </c>
      <c r="V32" s="876">
        <v>50</v>
      </c>
      <c r="W32" s="876">
        <v>44.578313253012048</v>
      </c>
      <c r="X32" s="876">
        <v>45.238095238095241</v>
      </c>
      <c r="Y32" s="876">
        <v>46.4</v>
      </c>
      <c r="Z32" s="876">
        <v>44.4</v>
      </c>
      <c r="AA32" s="876">
        <v>46</v>
      </c>
      <c r="AB32" s="876">
        <v>40.6</v>
      </c>
      <c r="AC32" s="876">
        <v>51.9</v>
      </c>
      <c r="AD32" s="876">
        <v>53.1</v>
      </c>
      <c r="AE32" s="876">
        <v>49.4</v>
      </c>
      <c r="AF32" s="875">
        <v>45.3</v>
      </c>
      <c r="AG32" s="875">
        <v>45.3</v>
      </c>
      <c r="AH32" s="875">
        <v>51.5</v>
      </c>
      <c r="AI32" s="875">
        <v>43.4</v>
      </c>
      <c r="AJ32" s="875">
        <v>41.6</v>
      </c>
      <c r="AK32" s="875">
        <v>35.200000000000003</v>
      </c>
      <c r="AL32" s="876">
        <v>41.2</v>
      </c>
      <c r="AM32" s="876">
        <v>35.700000000000003</v>
      </c>
      <c r="AN32" s="876">
        <v>24.1</v>
      </c>
      <c r="AO32" s="875">
        <v>37.5</v>
      </c>
      <c r="AP32" s="875">
        <v>33.299999999999997</v>
      </c>
      <c r="AQ32" s="875">
        <v>38.299999999999997</v>
      </c>
      <c r="AR32" s="876">
        <v>43.4</v>
      </c>
      <c r="AS32" s="875">
        <v>50</v>
      </c>
      <c r="AT32" s="876">
        <v>59.4</v>
      </c>
      <c r="AU32" s="876">
        <v>42.5</v>
      </c>
      <c r="AV32" s="875">
        <v>32.700000000000003</v>
      </c>
      <c r="AW32" s="875">
        <v>30.5</v>
      </c>
      <c r="AX32" s="875">
        <v>46.6</v>
      </c>
      <c r="AY32" s="875">
        <v>44.8</v>
      </c>
      <c r="AZ32" s="875">
        <v>44</v>
      </c>
      <c r="BA32" s="875">
        <v>37.1</v>
      </c>
      <c r="BB32" s="1857">
        <v>37.56</v>
      </c>
      <c r="BC32" s="1827"/>
      <c r="BD32" s="1829"/>
      <c r="BL32" s="1208"/>
      <c r="BM32" s="1208"/>
      <c r="BN32" s="1208"/>
      <c r="BO32" s="1208"/>
      <c r="BP32" s="1208"/>
      <c r="BQ32" s="1208"/>
      <c r="BR32" s="1208"/>
      <c r="BS32" s="1208"/>
      <c r="BT32" s="1208"/>
    </row>
    <row r="33" spans="2:72" ht="19.5" customHeight="1" thickBot="1">
      <c r="B33" s="296"/>
      <c r="C33" s="297"/>
      <c r="D33" s="297"/>
      <c r="E33" s="298"/>
      <c r="H33" s="1272" t="s">
        <v>755</v>
      </c>
      <c r="I33" s="1273">
        <v>31.446540880503143</v>
      </c>
      <c r="J33" s="1273">
        <v>25.581395348837212</v>
      </c>
      <c r="K33" s="1273">
        <v>31.451612903225808</v>
      </c>
      <c r="L33" s="1273">
        <v>27.06766917293233</v>
      </c>
      <c r="M33" s="1273">
        <v>42.666666666666671</v>
      </c>
      <c r="N33" s="1273">
        <v>43.373493975903614</v>
      </c>
      <c r="O33" s="1273">
        <v>33.653846153846153</v>
      </c>
      <c r="P33" s="1273">
        <v>29.591836734693878</v>
      </c>
      <c r="Q33" s="1273">
        <v>39.560439560439562</v>
      </c>
      <c r="R33" s="1273">
        <v>37.5</v>
      </c>
      <c r="S33" s="1273">
        <v>29.850746268656714</v>
      </c>
      <c r="T33" s="1273">
        <v>25</v>
      </c>
      <c r="U33" s="1273">
        <v>30.864197530864196</v>
      </c>
      <c r="V33" s="1273">
        <v>23.376623376623375</v>
      </c>
      <c r="W33" s="1273">
        <v>28.08988764044944</v>
      </c>
      <c r="X33" s="1273">
        <v>26.415094339622641</v>
      </c>
      <c r="Y33" s="1273">
        <v>34.567901234567898</v>
      </c>
      <c r="Z33" s="1273">
        <v>28.333333333333332</v>
      </c>
      <c r="AA33" s="1273">
        <v>30.681818181818183</v>
      </c>
      <c r="AB33" s="1273">
        <v>30.76923076923077</v>
      </c>
      <c r="AC33" s="1273">
        <v>29.6</v>
      </c>
      <c r="AD33" s="1273">
        <v>25.4</v>
      </c>
      <c r="AE33" s="1273">
        <v>27.4</v>
      </c>
      <c r="AF33" s="1274">
        <v>22.9</v>
      </c>
      <c r="AG33" s="1274">
        <v>22.9</v>
      </c>
      <c r="AH33" s="1274">
        <v>20.6</v>
      </c>
      <c r="AI33" s="1274">
        <v>21.8</v>
      </c>
      <c r="AJ33" s="1274">
        <v>20.3</v>
      </c>
      <c r="AK33" s="1274">
        <v>24</v>
      </c>
      <c r="AL33" s="1273">
        <v>28.1</v>
      </c>
      <c r="AM33" s="1273">
        <v>14.9</v>
      </c>
      <c r="AN33" s="1273">
        <v>13.1</v>
      </c>
      <c r="AO33" s="1274">
        <v>32</v>
      </c>
      <c r="AP33" s="1274">
        <v>29.1</v>
      </c>
      <c r="AQ33" s="1274">
        <v>21.2</v>
      </c>
      <c r="AR33" s="1273">
        <v>18.8</v>
      </c>
      <c r="AS33" s="1274">
        <v>0</v>
      </c>
      <c r="AT33" s="1273">
        <v>49.6</v>
      </c>
      <c r="AU33" s="1273">
        <v>20</v>
      </c>
      <c r="AV33" s="1274">
        <v>28</v>
      </c>
      <c r="AW33" s="1274">
        <v>39.299999999999997</v>
      </c>
      <c r="AX33" s="1274">
        <v>43.8</v>
      </c>
      <c r="AY33" s="1274">
        <v>20</v>
      </c>
      <c r="AZ33" s="1274">
        <v>21.3</v>
      </c>
      <c r="BA33" s="1274">
        <v>22</v>
      </c>
      <c r="BB33" s="1858">
        <v>36.65</v>
      </c>
      <c r="BC33" s="1827"/>
      <c r="BD33" s="1829"/>
      <c r="BL33" s="1208"/>
      <c r="BM33" s="1208"/>
      <c r="BN33" s="1208"/>
      <c r="BO33" s="1208"/>
      <c r="BP33" s="1208"/>
      <c r="BQ33" s="1208"/>
      <c r="BR33" s="1208"/>
      <c r="BS33" s="1208"/>
      <c r="BT33" s="1208"/>
    </row>
    <row r="34" spans="2:72" ht="19.5" customHeight="1" thickTop="1">
      <c r="H34" s="1252" t="s">
        <v>752</v>
      </c>
      <c r="I34" s="1253"/>
      <c r="J34" s="1253"/>
      <c r="K34" s="1253"/>
      <c r="L34" s="1253"/>
      <c r="M34" s="1253"/>
      <c r="N34" s="1253"/>
      <c r="O34" s="1253"/>
      <c r="P34" s="1253"/>
      <c r="Q34" s="1253"/>
      <c r="R34" s="1253"/>
      <c r="S34" s="1253"/>
      <c r="T34" s="1253"/>
      <c r="U34" s="1253"/>
      <c r="V34" s="1253"/>
      <c r="W34" s="1253"/>
      <c r="X34" s="1253"/>
      <c r="Y34" s="1253"/>
      <c r="Z34" s="1253"/>
      <c r="AA34" s="1253"/>
      <c r="AB34" s="1253"/>
      <c r="AC34" s="1253"/>
      <c r="AD34" s="1253"/>
      <c r="AE34" s="1253"/>
      <c r="AF34" s="1254"/>
      <c r="AG34" s="1254"/>
      <c r="AH34" s="1254"/>
      <c r="AI34" s="1254"/>
      <c r="AJ34" s="1254"/>
      <c r="AK34" s="1254"/>
      <c r="AL34" s="1253"/>
      <c r="AM34" s="1253"/>
      <c r="AN34" s="1253"/>
      <c r="AO34" s="1254"/>
      <c r="AP34" s="1254"/>
      <c r="AQ34" s="1254"/>
      <c r="AR34" s="1253"/>
      <c r="AS34" s="1254"/>
      <c r="AT34" s="1253"/>
      <c r="AU34" s="1253"/>
      <c r="AV34" s="1254"/>
      <c r="AW34" s="1254"/>
      <c r="AX34" s="1254"/>
      <c r="AY34" s="1755"/>
      <c r="AZ34" s="1254"/>
      <c r="BA34" s="1254"/>
      <c r="BB34" s="1859"/>
      <c r="BC34" s="1827"/>
      <c r="BD34" s="1828"/>
      <c r="BL34" s="1208"/>
      <c r="BM34" s="1208"/>
      <c r="BN34" s="1208"/>
      <c r="BO34" s="1208"/>
      <c r="BP34" s="1208"/>
      <c r="BQ34" s="1208"/>
      <c r="BR34" s="1208"/>
      <c r="BS34" s="1208"/>
      <c r="BT34" s="1208"/>
    </row>
    <row r="35" spans="2:72" ht="19.5" customHeight="1">
      <c r="H35" s="870" t="s">
        <v>754</v>
      </c>
      <c r="I35" s="876">
        <v>61.53846153846154</v>
      </c>
      <c r="J35" s="876">
        <v>58.641975308641982</v>
      </c>
      <c r="K35" s="876">
        <v>57.47126436781609</v>
      </c>
      <c r="L35" s="876">
        <v>53.867403314917127</v>
      </c>
      <c r="M35" s="876">
        <v>53.846153846153847</v>
      </c>
      <c r="N35" s="876">
        <v>61.081081081081081</v>
      </c>
      <c r="O35" s="876">
        <v>59.45945945945946</v>
      </c>
      <c r="P35" s="876">
        <v>56.338028169014088</v>
      </c>
      <c r="Q35" s="876">
        <v>54.285714285714285</v>
      </c>
      <c r="R35" s="876">
        <v>50.666666666666671</v>
      </c>
      <c r="S35" s="876">
        <v>50</v>
      </c>
      <c r="T35" s="876">
        <v>48.026315789473685</v>
      </c>
      <c r="U35" s="876">
        <v>50</v>
      </c>
      <c r="V35" s="876">
        <v>50</v>
      </c>
      <c r="W35" s="876">
        <v>47.926267281105986</v>
      </c>
      <c r="X35" s="876">
        <v>47.490347490347489</v>
      </c>
      <c r="Y35" s="876">
        <v>46.4</v>
      </c>
      <c r="Z35" s="876">
        <v>45.1</v>
      </c>
      <c r="AA35" s="876">
        <v>45.5</v>
      </c>
      <c r="AB35" s="876">
        <v>43.8</v>
      </c>
      <c r="AC35" s="876">
        <v>51.9</v>
      </c>
      <c r="AD35" s="876">
        <v>52.8</v>
      </c>
      <c r="AE35" s="876">
        <v>51.7</v>
      </c>
      <c r="AF35" s="875">
        <v>45.3</v>
      </c>
      <c r="AG35" s="875">
        <v>45.3</v>
      </c>
      <c r="AH35" s="875">
        <v>49.6</v>
      </c>
      <c r="AI35" s="875">
        <v>47.7</v>
      </c>
      <c r="AJ35" s="875">
        <v>46.3</v>
      </c>
      <c r="AK35" s="875">
        <v>35.200000000000003</v>
      </c>
      <c r="AL35" s="876">
        <v>38.799999999999997</v>
      </c>
      <c r="AM35" s="876">
        <v>37.799999999999997</v>
      </c>
      <c r="AN35" s="876">
        <v>33.6</v>
      </c>
      <c r="AO35" s="875">
        <v>37.5</v>
      </c>
      <c r="AP35" s="875">
        <v>34.700000000000003</v>
      </c>
      <c r="AQ35" s="875">
        <v>35.5</v>
      </c>
      <c r="AR35" s="876">
        <v>37.1</v>
      </c>
      <c r="AS35" s="875">
        <v>50</v>
      </c>
      <c r="AT35" s="876">
        <v>55</v>
      </c>
      <c r="AU35" s="876">
        <v>50</v>
      </c>
      <c r="AV35" s="875">
        <v>39.200000000000003</v>
      </c>
      <c r="AW35" s="875">
        <v>30.5</v>
      </c>
      <c r="AX35" s="875">
        <v>41.8</v>
      </c>
      <c r="AY35" s="875">
        <v>43.4</v>
      </c>
      <c r="AZ35" s="875">
        <v>43.4</v>
      </c>
      <c r="BA35" s="875">
        <v>37.1</v>
      </c>
      <c r="BB35" s="1857">
        <v>39.35</v>
      </c>
      <c r="BC35" s="1827"/>
      <c r="BD35" s="1829"/>
      <c r="BL35" s="1208"/>
      <c r="BM35" s="1208"/>
      <c r="BN35" s="1208"/>
      <c r="BO35" s="1208"/>
      <c r="BP35" s="1208"/>
      <c r="BQ35" s="1208"/>
      <c r="BR35" s="1208"/>
      <c r="BS35" s="1208"/>
      <c r="BT35" s="1208"/>
    </row>
    <row r="36" spans="2:72" ht="19.5" customHeight="1" thickBot="1">
      <c r="H36" s="1264" t="s">
        <v>755</v>
      </c>
      <c r="I36" s="1265">
        <v>31.446540880503143</v>
      </c>
      <c r="J36" s="1265">
        <v>28.398791540785499</v>
      </c>
      <c r="K36" s="1265">
        <v>29.230769230769234</v>
      </c>
      <c r="L36" s="1265">
        <v>28.741496598639454</v>
      </c>
      <c r="M36" s="1265">
        <v>42.666666666666671</v>
      </c>
      <c r="N36" s="1265">
        <v>43.037974683544306</v>
      </c>
      <c r="O36" s="1265">
        <v>39.31297709923664</v>
      </c>
      <c r="P36" s="1265">
        <v>36.666666666666664</v>
      </c>
      <c r="Q36" s="1265">
        <v>39.560439560439562</v>
      </c>
      <c r="R36" s="1265">
        <v>38.502673796791441</v>
      </c>
      <c r="S36" s="1265">
        <v>36.220472440944881</v>
      </c>
      <c r="T36" s="1265">
        <v>33.333333333333329</v>
      </c>
      <c r="U36" s="1265">
        <v>30.864197530864196</v>
      </c>
      <c r="V36" s="1265">
        <v>27.215189873417721</v>
      </c>
      <c r="W36" s="1265">
        <v>27.530364372469634</v>
      </c>
      <c r="X36" s="1265">
        <v>27.333333333333332</v>
      </c>
      <c r="Y36" s="1265">
        <v>34.567901234567898</v>
      </c>
      <c r="Z36" s="1265">
        <v>31.914893617021278</v>
      </c>
      <c r="AA36" s="1265">
        <v>31.4410480349345</v>
      </c>
      <c r="AB36" s="1265">
        <v>31.343283582089555</v>
      </c>
      <c r="AC36" s="1265">
        <v>29.6</v>
      </c>
      <c r="AD36" s="1265">
        <v>26.6</v>
      </c>
      <c r="AE36" s="1265">
        <v>27</v>
      </c>
      <c r="AF36" s="1266">
        <v>22.9</v>
      </c>
      <c r="AG36" s="1266">
        <v>22.9</v>
      </c>
      <c r="AH36" s="1266">
        <v>21.2</v>
      </c>
      <c r="AI36" s="1266">
        <v>21.4</v>
      </c>
      <c r="AJ36" s="1266">
        <v>21</v>
      </c>
      <c r="AK36" s="1266">
        <v>24</v>
      </c>
      <c r="AL36" s="1265">
        <v>26.8</v>
      </c>
      <c r="AM36" s="1265">
        <v>23.2</v>
      </c>
      <c r="AN36" s="1265">
        <v>20.9</v>
      </c>
      <c r="AO36" s="1266">
        <v>32</v>
      </c>
      <c r="AP36" s="1266">
        <v>30</v>
      </c>
      <c r="AQ36" s="1266">
        <v>26.5</v>
      </c>
      <c r="AR36" s="1265">
        <v>23.9</v>
      </c>
      <c r="AS36" s="1266">
        <v>0</v>
      </c>
      <c r="AT36" s="1265">
        <v>49.6</v>
      </c>
      <c r="AU36" s="1265">
        <v>48.6</v>
      </c>
      <c r="AV36" s="1266">
        <v>47.8</v>
      </c>
      <c r="AW36" s="1266">
        <v>39.299999999999997</v>
      </c>
      <c r="AX36" s="1266">
        <v>41.7</v>
      </c>
      <c r="AY36" s="1266">
        <v>33</v>
      </c>
      <c r="AZ36" s="1266">
        <v>25.7</v>
      </c>
      <c r="BA36" s="1266">
        <v>22</v>
      </c>
      <c r="BB36" s="1860">
        <v>32.229999999999997</v>
      </c>
      <c r="BC36" s="1827"/>
      <c r="BD36" s="1829"/>
      <c r="BL36" s="1208"/>
      <c r="BM36" s="1208"/>
      <c r="BN36" s="1208"/>
      <c r="BO36" s="1208"/>
      <c r="BP36" s="1208"/>
      <c r="BQ36" s="1208"/>
      <c r="BR36" s="1208"/>
      <c r="BS36" s="1208"/>
      <c r="BT36" s="1208"/>
    </row>
    <row r="37" spans="2:72" ht="19.5" customHeight="1">
      <c r="H37" s="1132"/>
      <c r="I37" s="1132"/>
      <c r="J37" s="1132"/>
      <c r="K37" s="1132"/>
      <c r="L37" s="1132"/>
      <c r="M37" s="1132"/>
      <c r="N37" s="1132"/>
      <c r="O37" s="1132"/>
      <c r="P37" s="1132"/>
      <c r="Q37" s="1132"/>
      <c r="R37" s="1132"/>
      <c r="S37" s="1132"/>
      <c r="T37" s="1132"/>
      <c r="U37" s="1132"/>
      <c r="V37" s="1132"/>
      <c r="W37" s="1132"/>
      <c r="X37" s="1132"/>
      <c r="Y37" s="1132"/>
      <c r="Z37" s="1132"/>
      <c r="AA37" s="1132"/>
      <c r="AB37" s="1132"/>
      <c r="AC37" s="1132"/>
      <c r="AD37" s="1132"/>
      <c r="AE37" s="1132"/>
      <c r="AF37" s="1132"/>
      <c r="AG37" s="1132"/>
      <c r="AH37" s="1132"/>
      <c r="AI37" s="1132"/>
      <c r="AJ37" s="1132"/>
      <c r="AK37" s="1132"/>
      <c r="AL37" s="1233"/>
      <c r="AM37" s="1233"/>
      <c r="AN37" s="1233"/>
      <c r="AO37" s="1132"/>
      <c r="AP37" s="1132"/>
      <c r="AQ37" s="1132"/>
      <c r="AR37" s="1132"/>
      <c r="AS37" s="1504"/>
      <c r="AT37" s="1132"/>
      <c r="AU37" s="1132"/>
      <c r="AV37" s="1132"/>
      <c r="AW37" s="1504"/>
      <c r="AX37" s="1132"/>
      <c r="AY37" s="1132"/>
      <c r="AZ37" s="1132"/>
      <c r="BA37" s="1504"/>
      <c r="BB37" s="1132"/>
      <c r="BL37" s="1208"/>
      <c r="BM37" s="1208"/>
      <c r="BN37" s="1208"/>
      <c r="BO37" s="1208"/>
      <c r="BP37" s="1208"/>
      <c r="BQ37" s="1208"/>
      <c r="BR37" s="1208"/>
      <c r="BS37" s="1208"/>
      <c r="BT37" s="1208"/>
    </row>
    <row r="38" spans="2:72" ht="19.5" customHeight="1">
      <c r="H38" s="1132"/>
      <c r="I38" s="1132"/>
      <c r="J38" s="1132"/>
      <c r="K38" s="1132"/>
      <c r="L38" s="1132"/>
      <c r="M38" s="1132"/>
      <c r="N38" s="1132"/>
      <c r="O38" s="1132"/>
      <c r="P38" s="1132"/>
      <c r="Q38" s="1132"/>
      <c r="R38" s="1132"/>
      <c r="S38" s="1132"/>
      <c r="T38" s="1132"/>
      <c r="U38" s="1132"/>
      <c r="V38" s="1132"/>
      <c r="W38" s="1132"/>
      <c r="X38" s="1132"/>
      <c r="Y38" s="1132"/>
      <c r="Z38" s="1132"/>
      <c r="AA38" s="1132"/>
      <c r="AB38" s="1132"/>
      <c r="AC38" s="1132"/>
      <c r="AD38" s="1132"/>
      <c r="AE38" s="1132"/>
      <c r="AF38" s="1132"/>
      <c r="AG38" s="1132"/>
      <c r="AH38" s="1132"/>
      <c r="AI38" s="1132"/>
      <c r="AJ38" s="1132"/>
      <c r="AK38" s="1132"/>
      <c r="AL38" s="1233"/>
      <c r="AM38" s="1233"/>
      <c r="AN38" s="1233"/>
      <c r="AO38" s="1132"/>
      <c r="AP38" s="1132"/>
      <c r="AQ38" s="1132"/>
      <c r="AR38" s="1132"/>
      <c r="AS38" s="1504"/>
      <c r="AT38" s="1132"/>
      <c r="AU38" s="1132"/>
      <c r="AV38" s="1132"/>
      <c r="AW38" s="1132"/>
      <c r="AX38" s="1132"/>
      <c r="AY38" s="1132"/>
      <c r="AZ38" s="1132"/>
      <c r="BA38" s="1132"/>
      <c r="BB38" s="1132"/>
      <c r="BL38" s="1208"/>
      <c r="BM38" s="1208"/>
      <c r="BN38" s="1208"/>
      <c r="BO38" s="1208"/>
      <c r="BP38" s="1208"/>
      <c r="BQ38" s="1208"/>
      <c r="BR38" s="1208"/>
      <c r="BS38" s="1208"/>
      <c r="BT38" s="1208"/>
    </row>
    <row r="39" spans="2:72" ht="19.5" customHeight="1">
      <c r="H39" s="1132"/>
      <c r="I39" s="1132"/>
      <c r="J39" s="1132"/>
      <c r="K39" s="1132"/>
      <c r="L39" s="1132"/>
      <c r="M39" s="1132"/>
      <c r="N39" s="1132"/>
      <c r="O39" s="1132"/>
      <c r="P39" s="1132"/>
      <c r="Q39" s="1132"/>
      <c r="R39" s="1132"/>
      <c r="S39" s="1132"/>
      <c r="T39" s="1132"/>
      <c r="U39" s="1132"/>
      <c r="V39" s="1132"/>
      <c r="W39" s="1132"/>
      <c r="X39" s="1132"/>
      <c r="Y39" s="1132"/>
      <c r="Z39" s="1132"/>
      <c r="AA39" s="1132"/>
      <c r="AB39" s="1132"/>
      <c r="AC39" s="1132"/>
      <c r="AD39" s="1132"/>
      <c r="AE39" s="1132"/>
      <c r="AF39" s="1132"/>
      <c r="AG39" s="1132"/>
      <c r="AH39" s="1132"/>
      <c r="AI39" s="1132"/>
      <c r="AJ39" s="1132"/>
      <c r="AK39" s="1132"/>
      <c r="AL39" s="1233"/>
      <c r="AM39" s="1233"/>
      <c r="AN39" s="1233"/>
      <c r="AO39" s="1132"/>
      <c r="AP39" s="1132"/>
      <c r="AQ39" s="1132"/>
      <c r="AR39" s="1132"/>
      <c r="AS39" s="1132"/>
      <c r="AT39" s="1132"/>
      <c r="AU39" s="1132"/>
      <c r="AV39" s="1132"/>
      <c r="AW39" s="1132"/>
      <c r="AX39" s="1132"/>
      <c r="AY39" s="1132"/>
      <c r="AZ39" s="1132"/>
      <c r="BA39" s="1132"/>
      <c r="BB39" s="1132"/>
      <c r="BL39" s="1208"/>
      <c r="BM39" s="1208"/>
      <c r="BN39" s="1208"/>
      <c r="BO39" s="1208"/>
      <c r="BP39" s="1208"/>
      <c r="BQ39" s="1208"/>
      <c r="BR39" s="1208"/>
      <c r="BS39" s="1208"/>
      <c r="BT39" s="1208"/>
    </row>
    <row r="40" spans="2:72" ht="19.5" customHeight="1">
      <c r="H40" s="1132"/>
      <c r="I40" s="1132"/>
      <c r="J40" s="1132"/>
      <c r="K40" s="1132"/>
      <c r="L40" s="1132"/>
      <c r="M40" s="1132"/>
      <c r="N40" s="1132"/>
      <c r="O40" s="1132"/>
      <c r="P40" s="1132"/>
      <c r="Q40" s="1132"/>
      <c r="R40" s="1132"/>
      <c r="S40" s="1132"/>
      <c r="T40" s="1132"/>
      <c r="U40" s="1132"/>
      <c r="V40" s="1132"/>
      <c r="W40" s="1132"/>
      <c r="X40" s="1132"/>
      <c r="Y40" s="1132"/>
      <c r="Z40" s="1132"/>
      <c r="AA40" s="1132"/>
      <c r="AB40" s="1132"/>
      <c r="AC40" s="1132"/>
      <c r="AD40" s="1132"/>
      <c r="AE40" s="1132"/>
      <c r="AF40" s="1132"/>
      <c r="AG40" s="1132"/>
      <c r="AH40" s="1132"/>
      <c r="AI40" s="1132"/>
      <c r="AJ40" s="1132"/>
      <c r="AK40" s="1132"/>
      <c r="AL40" s="1233"/>
      <c r="AM40" s="1233"/>
      <c r="AN40" s="1233"/>
      <c r="AO40" s="1132"/>
      <c r="AP40" s="1132"/>
      <c r="AQ40" s="1132"/>
      <c r="AR40" s="1132"/>
      <c r="AS40" s="1132"/>
      <c r="AT40" s="1132"/>
      <c r="AU40" s="1132"/>
      <c r="AV40" s="1132"/>
      <c r="AW40" s="1132"/>
      <c r="AX40" s="1132"/>
      <c r="AY40" s="1132"/>
      <c r="AZ40" s="1132"/>
      <c r="BA40" s="1132"/>
      <c r="BB40" s="1132"/>
      <c r="BL40" s="1208"/>
      <c r="BM40" s="1208"/>
      <c r="BN40" s="1208"/>
      <c r="BO40" s="1208"/>
      <c r="BP40" s="1208"/>
      <c r="BQ40" s="1208"/>
      <c r="BR40" s="1208"/>
      <c r="BS40" s="1208"/>
      <c r="BT40" s="1208"/>
    </row>
    <row r="41" spans="2:72" ht="19.5" customHeight="1">
      <c r="H41" s="1132"/>
      <c r="I41" s="1132"/>
      <c r="J41" s="1132"/>
      <c r="K41" s="1132"/>
      <c r="L41" s="1132"/>
      <c r="M41" s="1132"/>
      <c r="N41" s="1132"/>
      <c r="O41" s="1132"/>
      <c r="P41" s="1132"/>
      <c r="Q41" s="1132"/>
      <c r="R41" s="1132"/>
      <c r="S41" s="1132"/>
      <c r="T41" s="1132"/>
      <c r="U41" s="1132"/>
      <c r="V41" s="1132"/>
      <c r="W41" s="1132"/>
      <c r="X41" s="1132"/>
      <c r="Y41" s="1132"/>
      <c r="Z41" s="1132"/>
      <c r="AA41" s="1132"/>
      <c r="AB41" s="1132"/>
      <c r="AC41" s="1132"/>
      <c r="AD41" s="1132"/>
      <c r="AE41" s="1132"/>
      <c r="AF41" s="1132"/>
      <c r="AG41" s="1132"/>
      <c r="AH41" s="1132"/>
      <c r="AI41" s="1132"/>
      <c r="AJ41" s="1132"/>
      <c r="AK41" s="1132"/>
      <c r="AL41" s="1233"/>
      <c r="AM41" s="1233"/>
      <c r="AN41" s="1233"/>
      <c r="AO41" s="1132"/>
      <c r="AP41" s="1132"/>
      <c r="AQ41" s="1132"/>
      <c r="AR41" s="1132"/>
      <c r="AS41" s="1132"/>
      <c r="AT41" s="1132"/>
      <c r="AU41" s="1132"/>
      <c r="AV41" s="1132"/>
      <c r="AW41" s="1132"/>
      <c r="AX41" s="1132"/>
      <c r="AY41" s="1132"/>
      <c r="AZ41" s="1132"/>
      <c r="BA41" s="1132"/>
      <c r="BB41" s="1132"/>
      <c r="BL41" s="1208"/>
      <c r="BM41" s="1208"/>
      <c r="BN41" s="1208"/>
      <c r="BO41" s="1208"/>
      <c r="BP41" s="1208"/>
      <c r="BQ41" s="1208"/>
      <c r="BR41" s="1208"/>
      <c r="BS41" s="1208"/>
      <c r="BT41" s="1208"/>
    </row>
    <row r="42" spans="2:72" ht="19.5" customHeight="1">
      <c r="H42" s="1132"/>
      <c r="I42" s="1132"/>
      <c r="J42" s="1132"/>
      <c r="K42" s="1132"/>
      <c r="L42" s="1132"/>
      <c r="M42" s="1132"/>
      <c r="N42" s="1132"/>
      <c r="O42" s="1132"/>
      <c r="P42" s="1132"/>
      <c r="Q42" s="1132"/>
      <c r="R42" s="1132"/>
      <c r="S42" s="1132"/>
      <c r="T42" s="1132"/>
      <c r="U42" s="1132"/>
      <c r="V42" s="1132"/>
      <c r="W42" s="1132"/>
      <c r="X42" s="1132"/>
      <c r="Y42" s="1132"/>
      <c r="Z42" s="1132"/>
      <c r="AA42" s="1132"/>
      <c r="AB42" s="1132"/>
      <c r="AC42" s="1132"/>
      <c r="AD42" s="1132"/>
      <c r="AE42" s="1132"/>
      <c r="AF42" s="1132"/>
      <c r="AG42" s="1132"/>
      <c r="AH42" s="1132"/>
      <c r="AI42" s="1132"/>
      <c r="AJ42" s="1132"/>
      <c r="AK42" s="1132"/>
      <c r="AL42" s="1233"/>
      <c r="AM42" s="1233"/>
      <c r="AN42" s="1233"/>
      <c r="AO42" s="1132"/>
      <c r="AP42" s="1132"/>
      <c r="AQ42" s="1132"/>
      <c r="AR42" s="1132"/>
      <c r="AS42" s="1132"/>
      <c r="AT42" s="1132"/>
      <c r="AU42" s="1132"/>
      <c r="AV42" s="1132"/>
      <c r="AW42" s="1132"/>
      <c r="AX42" s="1132"/>
      <c r="AY42" s="1132"/>
      <c r="AZ42" s="1132"/>
      <c r="BA42" s="1132"/>
      <c r="BB42" s="1132"/>
      <c r="BL42" s="1208"/>
      <c r="BM42" s="1208"/>
      <c r="BN42" s="1208"/>
      <c r="BO42" s="1208"/>
      <c r="BP42" s="1208"/>
      <c r="BQ42" s="1208"/>
      <c r="BR42" s="1208"/>
      <c r="BS42" s="1208"/>
      <c r="BT42" s="1208"/>
    </row>
    <row r="43" spans="2:72" ht="19.5" customHeight="1">
      <c r="H43" s="1132"/>
      <c r="I43" s="1132"/>
      <c r="J43" s="1132"/>
      <c r="K43" s="1132"/>
      <c r="L43" s="1132"/>
      <c r="M43" s="1132"/>
      <c r="N43" s="1132"/>
      <c r="O43" s="1132"/>
      <c r="P43" s="1132"/>
      <c r="Q43" s="1132"/>
      <c r="R43" s="1132"/>
      <c r="S43" s="1132"/>
      <c r="T43" s="1132"/>
      <c r="U43" s="1132"/>
      <c r="V43" s="1132"/>
      <c r="W43" s="1132"/>
      <c r="X43" s="1132"/>
      <c r="Y43" s="1132"/>
      <c r="Z43" s="1132"/>
      <c r="AA43" s="1132"/>
      <c r="AB43" s="1132"/>
      <c r="AC43" s="1132"/>
      <c r="AD43" s="1132"/>
      <c r="AE43" s="1132"/>
      <c r="AF43" s="1132"/>
      <c r="AG43" s="1132"/>
      <c r="AH43" s="1132"/>
      <c r="AI43" s="1132"/>
      <c r="AJ43" s="1132"/>
      <c r="AK43" s="1132"/>
      <c r="AL43" s="1233"/>
      <c r="AM43" s="1233"/>
      <c r="AN43" s="1233"/>
      <c r="AO43" s="1132"/>
      <c r="AP43" s="1132"/>
      <c r="AQ43" s="1132"/>
      <c r="AR43" s="1132"/>
      <c r="AS43" s="1132"/>
      <c r="AT43" s="1132"/>
      <c r="AU43" s="1132"/>
      <c r="AV43" s="1132"/>
      <c r="AW43" s="1132"/>
      <c r="AX43" s="1132"/>
      <c r="AY43" s="1132"/>
      <c r="AZ43" s="1132"/>
      <c r="BA43" s="1132"/>
      <c r="BB43" s="1132"/>
      <c r="BL43" s="1208"/>
      <c r="BM43" s="1208"/>
      <c r="BN43" s="1208"/>
      <c r="BO43" s="1208"/>
      <c r="BP43" s="1208"/>
      <c r="BQ43" s="1208"/>
      <c r="BR43" s="1208"/>
      <c r="BS43" s="1208"/>
      <c r="BT43" s="1208"/>
    </row>
    <row r="44" spans="2:72" ht="19.5" customHeight="1">
      <c r="H44" s="1132"/>
      <c r="I44" s="1132"/>
      <c r="J44" s="1132"/>
      <c r="K44" s="1132"/>
      <c r="L44" s="1132"/>
      <c r="M44" s="1132"/>
      <c r="N44" s="1132"/>
      <c r="O44" s="1132"/>
      <c r="P44" s="1132"/>
      <c r="Q44" s="1132"/>
      <c r="R44" s="1132"/>
      <c r="S44" s="1132"/>
      <c r="T44" s="1132"/>
      <c r="U44" s="1132"/>
      <c r="V44" s="1132"/>
      <c r="W44" s="1132"/>
      <c r="X44" s="1132"/>
      <c r="Y44" s="1132"/>
      <c r="Z44" s="1132"/>
      <c r="AA44" s="1132"/>
      <c r="AB44" s="1132"/>
      <c r="AC44" s="1132"/>
      <c r="AD44" s="1132"/>
      <c r="AE44" s="1132"/>
      <c r="AF44" s="1132"/>
      <c r="AG44" s="1132"/>
      <c r="AH44" s="1132"/>
      <c r="AI44" s="1132"/>
      <c r="AJ44" s="1132"/>
      <c r="AK44" s="1132"/>
      <c r="AL44" s="1233"/>
      <c r="AM44" s="1233"/>
      <c r="AN44" s="1233"/>
      <c r="AO44" s="1132"/>
      <c r="AP44" s="1132"/>
      <c r="AQ44" s="1132"/>
      <c r="AR44" s="1132"/>
      <c r="AS44" s="1132"/>
      <c r="AT44" s="1132"/>
      <c r="AU44" s="1132"/>
      <c r="AV44" s="1132"/>
      <c r="AW44" s="1132"/>
      <c r="AX44" s="1132"/>
      <c r="AY44" s="1132"/>
      <c r="AZ44" s="1132"/>
      <c r="BA44" s="1132"/>
      <c r="BB44" s="1132"/>
      <c r="BL44" s="1208"/>
      <c r="BM44" s="1208"/>
      <c r="BN44" s="1208"/>
      <c r="BO44" s="1208"/>
      <c r="BP44" s="1208"/>
      <c r="BQ44" s="1208"/>
      <c r="BR44" s="1208"/>
      <c r="BS44" s="1208"/>
      <c r="BT44" s="1208"/>
    </row>
    <row r="45" spans="2:72" ht="19.5" customHeight="1">
      <c r="H45" s="1132"/>
      <c r="I45" s="1132"/>
      <c r="J45" s="1132"/>
      <c r="K45" s="1132"/>
      <c r="L45" s="1132"/>
      <c r="M45" s="1132"/>
      <c r="N45" s="1132"/>
      <c r="O45" s="1132"/>
      <c r="P45" s="1132"/>
      <c r="Q45" s="1132"/>
      <c r="R45" s="1132"/>
      <c r="S45" s="1132"/>
      <c r="T45" s="1132"/>
      <c r="U45" s="1132"/>
      <c r="V45" s="1132"/>
      <c r="W45" s="1132"/>
      <c r="X45" s="1132"/>
      <c r="Y45" s="1132"/>
      <c r="Z45" s="1132"/>
      <c r="AA45" s="1132"/>
      <c r="AB45" s="1132"/>
      <c r="AC45" s="1132"/>
      <c r="AD45" s="1132"/>
      <c r="AE45" s="1132"/>
      <c r="AF45" s="1132"/>
      <c r="AG45" s="1132"/>
      <c r="AH45" s="1132"/>
      <c r="AI45" s="1132"/>
      <c r="AJ45" s="1132"/>
      <c r="AK45" s="1132"/>
      <c r="AL45" s="1233"/>
      <c r="AM45" s="1233"/>
      <c r="AN45" s="1233"/>
      <c r="AO45" s="1132"/>
      <c r="AP45" s="1132"/>
      <c r="AQ45" s="1132"/>
      <c r="AR45" s="1132"/>
      <c r="AS45" s="1132"/>
      <c r="AT45" s="1132"/>
      <c r="AU45" s="1132"/>
      <c r="AV45" s="1132"/>
      <c r="AW45" s="1132"/>
      <c r="AX45" s="1132"/>
      <c r="AY45" s="1132"/>
      <c r="AZ45" s="1132"/>
      <c r="BA45" s="1132"/>
      <c r="BB45" s="1132"/>
      <c r="BL45" s="1208"/>
      <c r="BM45" s="1208"/>
      <c r="BN45" s="1208"/>
      <c r="BO45" s="1208"/>
      <c r="BP45" s="1208"/>
      <c r="BQ45" s="1208"/>
      <c r="BR45" s="1208"/>
      <c r="BS45" s="1208"/>
      <c r="BT45" s="1208"/>
    </row>
    <row r="46" spans="2:72" ht="18" customHeight="1">
      <c r="H46" s="1132"/>
      <c r="I46" s="1132"/>
      <c r="J46" s="1132"/>
      <c r="K46" s="1132"/>
      <c r="L46" s="1132"/>
      <c r="M46" s="1132"/>
      <c r="N46" s="1132"/>
      <c r="O46" s="1132"/>
      <c r="P46" s="1132"/>
      <c r="Q46" s="1132"/>
      <c r="R46" s="1132"/>
      <c r="S46" s="1132"/>
      <c r="T46" s="1132"/>
      <c r="U46" s="1132"/>
      <c r="V46" s="1132"/>
      <c r="W46" s="1132"/>
      <c r="X46" s="1132"/>
      <c r="Y46" s="1132"/>
      <c r="Z46" s="1132"/>
      <c r="AA46" s="1132"/>
      <c r="AB46" s="1132"/>
      <c r="AC46" s="1132"/>
      <c r="AD46" s="1132"/>
      <c r="AE46" s="1132"/>
      <c r="AF46" s="1132"/>
      <c r="AG46" s="1132"/>
      <c r="AH46" s="1132"/>
      <c r="AI46" s="1132"/>
      <c r="AJ46" s="1132"/>
      <c r="AK46" s="1132"/>
      <c r="AL46" s="1233"/>
      <c r="AM46" s="1233"/>
      <c r="AN46" s="1233"/>
      <c r="AO46" s="1132"/>
      <c r="AP46" s="1132"/>
      <c r="AQ46" s="1132"/>
      <c r="AR46" s="1132"/>
      <c r="AS46" s="1132"/>
      <c r="AT46" s="1132"/>
      <c r="AU46" s="1132"/>
      <c r="AV46" s="1132"/>
      <c r="AW46" s="1132"/>
      <c r="AX46" s="1132"/>
      <c r="AY46" s="1132"/>
      <c r="AZ46" s="1132"/>
      <c r="BA46" s="1132"/>
      <c r="BB46" s="1132"/>
      <c r="BL46" s="1208"/>
      <c r="BM46" s="1208"/>
      <c r="BN46" s="1208"/>
      <c r="BO46" s="1208"/>
      <c r="BP46" s="1208"/>
      <c r="BQ46" s="1208"/>
      <c r="BR46" s="1208"/>
      <c r="BS46" s="1208"/>
      <c r="BT46" s="1208"/>
    </row>
    <row r="47" spans="2:72" ht="18" customHeight="1">
      <c r="H47" s="1132"/>
      <c r="I47" s="1132"/>
      <c r="J47" s="1132"/>
      <c r="K47" s="1132"/>
      <c r="L47" s="1132"/>
      <c r="M47" s="1132"/>
      <c r="N47" s="1132"/>
      <c r="O47" s="1132"/>
      <c r="P47" s="1132"/>
      <c r="Q47" s="1132"/>
      <c r="R47" s="1132"/>
      <c r="S47" s="1132"/>
      <c r="T47" s="1132"/>
      <c r="U47" s="1132"/>
      <c r="V47" s="1132"/>
      <c r="W47" s="1132"/>
      <c r="X47" s="1132"/>
      <c r="Y47" s="1132"/>
      <c r="Z47" s="1132"/>
      <c r="AA47" s="1132"/>
      <c r="AB47" s="1132"/>
      <c r="AC47" s="1132"/>
      <c r="AD47" s="1132"/>
      <c r="AE47" s="1132"/>
      <c r="AF47" s="1132"/>
      <c r="AG47" s="1132"/>
      <c r="AH47" s="1132"/>
      <c r="AI47" s="1132"/>
      <c r="AJ47" s="1132"/>
      <c r="AK47" s="1132"/>
      <c r="AL47" s="1233"/>
      <c r="AM47" s="1233"/>
      <c r="AN47" s="1233"/>
      <c r="AO47" s="1132"/>
      <c r="AP47" s="1132"/>
      <c r="AQ47" s="1132"/>
      <c r="AR47" s="1132"/>
      <c r="AS47" s="1132"/>
      <c r="AT47" s="1132"/>
      <c r="AU47" s="1132"/>
      <c r="AV47" s="1132"/>
      <c r="AW47" s="1132"/>
      <c r="AX47" s="1132"/>
      <c r="AY47" s="1132"/>
      <c r="AZ47" s="1132"/>
      <c r="BA47" s="1132"/>
      <c r="BB47" s="1132"/>
      <c r="BL47" s="1208"/>
      <c r="BM47" s="1208"/>
      <c r="BN47" s="1208"/>
      <c r="BO47" s="1208"/>
      <c r="BP47" s="1208"/>
      <c r="BQ47" s="1208"/>
      <c r="BR47" s="1208"/>
      <c r="BS47" s="1208"/>
      <c r="BT47" s="1208"/>
    </row>
    <row r="48" spans="2:72" ht="18" customHeight="1">
      <c r="H48" s="1132"/>
      <c r="I48" s="1132"/>
      <c r="J48" s="1132"/>
      <c r="K48" s="1132"/>
      <c r="L48" s="1132"/>
      <c r="M48" s="1132"/>
      <c r="N48" s="1132"/>
      <c r="O48" s="1132"/>
      <c r="P48" s="1132"/>
      <c r="Q48" s="1132"/>
      <c r="R48" s="1132"/>
      <c r="S48" s="1132"/>
      <c r="T48" s="1132"/>
      <c r="U48" s="1132"/>
      <c r="V48" s="1132"/>
      <c r="W48" s="1132"/>
      <c r="X48" s="1132"/>
      <c r="Y48" s="1132"/>
      <c r="Z48" s="1132"/>
      <c r="AA48" s="1132"/>
      <c r="AB48" s="1132"/>
      <c r="AC48" s="1132"/>
      <c r="AD48" s="1132"/>
      <c r="AE48" s="1132"/>
      <c r="AF48" s="1132"/>
      <c r="AG48" s="1132"/>
      <c r="AH48" s="1132"/>
      <c r="AI48" s="1132"/>
      <c r="AJ48" s="1132"/>
      <c r="AK48" s="1132"/>
      <c r="AL48" s="1233"/>
      <c r="AM48" s="1233"/>
      <c r="AN48" s="1233"/>
      <c r="AO48" s="1132"/>
      <c r="AP48" s="1132"/>
      <c r="AQ48" s="1132"/>
      <c r="AR48" s="1132"/>
      <c r="AS48" s="1132"/>
      <c r="AT48" s="1132"/>
      <c r="AU48" s="1132"/>
      <c r="AV48" s="1132"/>
      <c r="AW48" s="1132"/>
      <c r="AX48" s="1132"/>
      <c r="AY48" s="1132"/>
      <c r="AZ48" s="1132"/>
      <c r="BA48" s="1132"/>
      <c r="BB48" s="1132"/>
      <c r="BL48" s="1208"/>
      <c r="BM48" s="1208"/>
      <c r="BN48" s="1208"/>
      <c r="BO48" s="1208"/>
      <c r="BP48" s="1208"/>
      <c r="BQ48" s="1208"/>
      <c r="BR48" s="1208"/>
      <c r="BS48" s="1208"/>
      <c r="BT48" s="1208"/>
    </row>
    <row r="49" spans="1:55" ht="18" customHeight="1">
      <c r="C49" s="82"/>
      <c r="D49" s="82"/>
      <c r="E49" s="82"/>
      <c r="F49" s="82"/>
      <c r="H49" s="417"/>
      <c r="I49" s="947"/>
      <c r="J49" s="947"/>
      <c r="K49" s="947"/>
      <c r="L49" s="947"/>
      <c r="M49" s="947"/>
      <c r="N49" s="947"/>
      <c r="O49" s="947"/>
      <c r="P49" s="947"/>
      <c r="Q49" s="947"/>
      <c r="R49" s="947"/>
      <c r="S49" s="947"/>
      <c r="T49" s="947"/>
      <c r="U49" s="947"/>
      <c r="V49" s="947"/>
      <c r="W49" s="947"/>
      <c r="X49" s="947"/>
      <c r="Y49" s="947"/>
      <c r="Z49" s="947"/>
      <c r="AA49" s="947"/>
      <c r="AB49" s="947"/>
      <c r="AC49" s="947"/>
      <c r="AD49" s="947"/>
      <c r="AE49" s="947"/>
      <c r="AF49" s="947"/>
      <c r="AG49" s="947"/>
      <c r="AH49" s="947"/>
      <c r="AI49" s="947"/>
      <c r="AJ49" s="947"/>
      <c r="AK49" s="947"/>
      <c r="AL49" s="948"/>
      <c r="AM49" s="948"/>
      <c r="AN49" s="948"/>
      <c r="AO49" s="947"/>
      <c r="AP49" s="947"/>
      <c r="AQ49" s="947"/>
      <c r="AR49" s="947"/>
      <c r="AS49" s="947"/>
      <c r="AT49" s="947"/>
      <c r="AU49" s="947"/>
      <c r="AV49" s="947"/>
      <c r="AW49" s="947"/>
      <c r="AX49" s="947"/>
      <c r="AY49" s="947"/>
      <c r="AZ49" s="947"/>
      <c r="BA49" s="947"/>
      <c r="BB49" s="947"/>
    </row>
    <row r="50" spans="1:55" ht="18" customHeight="1">
      <c r="A50" s="82"/>
      <c r="B50" s="82"/>
      <c r="G50" s="82"/>
      <c r="H50" s="416"/>
      <c r="I50" s="945"/>
      <c r="J50" s="945"/>
      <c r="K50" s="946"/>
      <c r="L50" s="938"/>
      <c r="M50" s="945"/>
      <c r="N50" s="945"/>
      <c r="O50" s="945"/>
      <c r="P50" s="945"/>
      <c r="Q50" s="945"/>
      <c r="R50" s="945"/>
      <c r="S50" s="945"/>
      <c r="T50" s="945"/>
      <c r="U50" s="945"/>
      <c r="V50" s="945"/>
      <c r="W50" s="945"/>
      <c r="X50" s="945"/>
      <c r="Y50" s="945"/>
      <c r="Z50" s="938"/>
      <c r="AA50" s="938"/>
      <c r="AB50" s="938"/>
      <c r="AC50" s="938"/>
      <c r="AD50" s="938"/>
      <c r="AE50" s="938"/>
      <c r="AF50" s="945"/>
      <c r="AG50" s="945"/>
      <c r="AH50" s="938"/>
      <c r="AI50" s="938"/>
      <c r="AJ50" s="938"/>
      <c r="AK50" s="938"/>
      <c r="AL50" s="938"/>
      <c r="AM50" s="938"/>
      <c r="AN50" s="938"/>
      <c r="AO50" s="938"/>
      <c r="AP50" s="938"/>
      <c r="AQ50" s="938"/>
      <c r="AR50" s="938"/>
      <c r="AS50" s="938"/>
      <c r="AT50" s="938"/>
      <c r="AU50" s="938"/>
      <c r="AV50" s="938"/>
      <c r="AW50" s="938"/>
      <c r="AX50" s="938"/>
      <c r="AY50" s="938"/>
      <c r="AZ50" s="938"/>
      <c r="BA50" s="938"/>
      <c r="BB50" s="938"/>
    </row>
    <row r="51" spans="1:55" ht="18" customHeight="1">
      <c r="H51" s="418"/>
      <c r="I51" s="944"/>
      <c r="J51" s="944"/>
      <c r="K51" s="944"/>
      <c r="L51" s="944"/>
      <c r="M51" s="944"/>
      <c r="N51" s="944"/>
      <c r="O51" s="944"/>
      <c r="P51" s="944"/>
      <c r="Q51" s="944"/>
      <c r="R51" s="944"/>
      <c r="S51" s="944"/>
      <c r="T51" s="944"/>
      <c r="U51" s="944"/>
      <c r="V51" s="944"/>
      <c r="W51" s="944"/>
      <c r="X51" s="944"/>
      <c r="Y51" s="944"/>
      <c r="Z51" s="944"/>
      <c r="AA51" s="944"/>
      <c r="AB51" s="944"/>
      <c r="AC51" s="944"/>
      <c r="AD51" s="944"/>
      <c r="AE51" s="944"/>
      <c r="AF51" s="943"/>
      <c r="AG51" s="943"/>
      <c r="AH51" s="944"/>
      <c r="AI51" s="944"/>
      <c r="AJ51" s="944"/>
      <c r="AK51" s="944"/>
      <c r="AL51" s="944"/>
      <c r="AM51" s="944"/>
      <c r="AN51" s="944"/>
      <c r="AO51" s="944"/>
      <c r="AP51" s="944"/>
      <c r="AQ51" s="944"/>
      <c r="AR51" s="944"/>
      <c r="AS51" s="944"/>
      <c r="AT51" s="944"/>
      <c r="AU51" s="944"/>
      <c r="AV51" s="944"/>
      <c r="AW51" s="944"/>
      <c r="AX51" s="944"/>
      <c r="AY51" s="944"/>
      <c r="AZ51" s="944"/>
      <c r="BA51" s="944"/>
      <c r="BB51" s="944"/>
    </row>
    <row r="52" spans="1:55" ht="18" customHeight="1">
      <c r="H52" s="417"/>
      <c r="I52" s="949"/>
      <c r="J52" s="949"/>
      <c r="K52" s="588"/>
      <c r="L52" s="950"/>
      <c r="M52" s="949"/>
      <c r="N52" s="949"/>
      <c r="O52" s="949"/>
      <c r="P52" s="949"/>
      <c r="Q52" s="949"/>
      <c r="R52" s="949"/>
      <c r="S52" s="949"/>
      <c r="T52" s="949"/>
      <c r="U52" s="949"/>
      <c r="V52" s="949"/>
      <c r="W52" s="949"/>
      <c r="X52" s="949"/>
      <c r="Y52" s="949"/>
      <c r="Z52" s="950"/>
      <c r="AA52" s="950"/>
      <c r="AB52" s="950"/>
      <c r="AC52" s="950"/>
      <c r="AD52" s="950"/>
      <c r="AE52" s="950"/>
      <c r="AF52" s="949"/>
      <c r="AG52" s="949"/>
      <c r="AH52" s="950"/>
      <c r="AI52" s="950"/>
      <c r="AJ52" s="950"/>
      <c r="AK52" s="950"/>
      <c r="AL52" s="950"/>
      <c r="AM52" s="950"/>
      <c r="AN52" s="950"/>
      <c r="AO52" s="950"/>
      <c r="AP52" s="950"/>
      <c r="AQ52" s="950"/>
      <c r="AR52" s="950"/>
      <c r="AS52" s="950"/>
      <c r="AT52" s="950"/>
      <c r="AU52" s="950"/>
      <c r="AV52" s="950"/>
      <c r="AW52" s="950"/>
      <c r="AX52" s="950"/>
      <c r="AY52" s="950"/>
      <c r="AZ52" s="950"/>
      <c r="BA52" s="950"/>
      <c r="BB52" s="950"/>
    </row>
    <row r="53" spans="1:55" ht="18" customHeight="1">
      <c r="H53" s="728"/>
      <c r="I53" s="728"/>
      <c r="J53" s="728"/>
      <c r="K53" s="728"/>
      <c r="L53" s="728"/>
      <c r="M53" s="728"/>
      <c r="N53" s="728"/>
      <c r="O53" s="728"/>
      <c r="P53" s="728"/>
      <c r="Q53" s="728"/>
      <c r="R53" s="728"/>
      <c r="S53" s="728"/>
      <c r="T53" s="728"/>
      <c r="U53" s="728"/>
      <c r="V53" s="728"/>
      <c r="W53" s="728"/>
      <c r="X53" s="728"/>
      <c r="Y53" s="728"/>
      <c r="Z53" s="728"/>
      <c r="AA53" s="728"/>
      <c r="AB53" s="728"/>
      <c r="AC53" s="728"/>
      <c r="AD53" s="728"/>
      <c r="AE53" s="728"/>
      <c r="AF53" s="728"/>
      <c r="AG53" s="728"/>
      <c r="AH53" s="728"/>
      <c r="AI53" s="728"/>
      <c r="AJ53" s="728"/>
      <c r="AK53" s="728"/>
      <c r="AL53" s="729"/>
      <c r="AM53" s="729"/>
      <c r="AN53" s="729"/>
      <c r="AO53" s="728"/>
      <c r="AP53" s="728"/>
      <c r="AQ53" s="728"/>
      <c r="AR53" s="728"/>
      <c r="AS53" s="728"/>
      <c r="AT53" s="728"/>
      <c r="AU53" s="728"/>
      <c r="AV53" s="728"/>
      <c r="AW53" s="728"/>
      <c r="AX53" s="728"/>
      <c r="AY53" s="728"/>
      <c r="AZ53" s="728"/>
      <c r="BA53" s="728"/>
      <c r="BB53" s="728"/>
    </row>
    <row r="54" spans="1:55" ht="18" customHeight="1">
      <c r="H54" s="951"/>
      <c r="I54" s="327"/>
      <c r="J54" s="327"/>
      <c r="K54" s="327"/>
      <c r="L54" s="327"/>
      <c r="M54" s="327"/>
      <c r="N54" s="327"/>
      <c r="O54" s="327"/>
      <c r="P54" s="327"/>
      <c r="Q54" s="327"/>
      <c r="R54" s="327"/>
      <c r="S54" s="327"/>
      <c r="T54" s="327"/>
      <c r="U54" s="327"/>
      <c r="V54" s="327"/>
      <c r="W54" s="327"/>
      <c r="X54" s="327"/>
      <c r="Y54" s="327"/>
      <c r="Z54" s="327"/>
      <c r="AA54" s="327"/>
      <c r="AB54" s="327"/>
      <c r="AC54" s="327"/>
      <c r="AD54" s="327"/>
      <c r="AE54" s="327"/>
      <c r="AF54" s="327"/>
      <c r="AG54" s="327"/>
      <c r="AH54" s="327"/>
      <c r="AI54" s="327"/>
      <c r="AJ54" s="327"/>
      <c r="AK54" s="327"/>
      <c r="AL54" s="556"/>
      <c r="AM54" s="556"/>
      <c r="AN54" s="556"/>
      <c r="AO54" s="327"/>
      <c r="AP54" s="327"/>
      <c r="AQ54" s="327"/>
      <c r="AR54" s="327"/>
      <c r="AS54" s="327"/>
      <c r="AT54" s="327"/>
      <c r="AU54" s="327"/>
      <c r="AV54" s="327"/>
      <c r="AW54" s="327"/>
      <c r="AX54" s="327"/>
      <c r="AY54" s="327"/>
      <c r="AZ54" s="327"/>
      <c r="BA54" s="327"/>
      <c r="BB54" s="327"/>
    </row>
    <row r="55" spans="1:55" ht="18" customHeight="1">
      <c r="I55" s="327"/>
      <c r="J55" s="327"/>
      <c r="K55" s="327"/>
      <c r="L55" s="327"/>
      <c r="M55" s="327"/>
      <c r="N55" s="327"/>
      <c r="O55" s="327"/>
      <c r="P55" s="327"/>
      <c r="Q55" s="327"/>
      <c r="R55" s="327"/>
      <c r="S55" s="327"/>
      <c r="T55" s="327"/>
      <c r="U55" s="327"/>
      <c r="V55" s="327"/>
      <c r="W55" s="327"/>
      <c r="X55" s="327"/>
      <c r="Y55" s="327"/>
      <c r="Z55" s="327"/>
      <c r="AA55" s="327"/>
      <c r="AB55" s="327"/>
      <c r="AC55" s="327"/>
      <c r="AD55" s="327"/>
      <c r="AE55" s="327"/>
      <c r="AF55" s="327"/>
      <c r="AG55" s="327"/>
      <c r="AH55" s="327"/>
      <c r="AI55" s="327"/>
      <c r="AJ55" s="327"/>
      <c r="AK55" s="327"/>
      <c r="AL55" s="556"/>
      <c r="AM55" s="556"/>
      <c r="AN55" s="556"/>
      <c r="AO55" s="327"/>
      <c r="AP55" s="327"/>
      <c r="AQ55" s="327"/>
      <c r="AR55" s="327"/>
      <c r="AS55" s="327"/>
      <c r="AT55" s="327"/>
      <c r="AU55" s="327"/>
      <c r="AV55" s="327"/>
      <c r="AW55" s="327"/>
      <c r="AX55" s="327"/>
      <c r="AY55" s="327"/>
      <c r="AZ55" s="327"/>
      <c r="BA55" s="327"/>
      <c r="BB55" s="327"/>
    </row>
    <row r="56" spans="1:55" ht="18" customHeight="1">
      <c r="H56" s="952"/>
      <c r="I56" s="953"/>
      <c r="J56" s="572"/>
      <c r="K56" s="421"/>
      <c r="L56" s="572"/>
      <c r="M56" s="572"/>
      <c r="N56" s="572"/>
      <c r="O56" s="572"/>
      <c r="P56" s="572"/>
      <c r="Q56" s="572"/>
      <c r="R56" s="572"/>
      <c r="S56" s="572"/>
      <c r="T56" s="572"/>
      <c r="U56" s="572"/>
      <c r="V56" s="572"/>
      <c r="W56" s="572"/>
      <c r="X56" s="572"/>
      <c r="Y56" s="572"/>
      <c r="Z56" s="953"/>
      <c r="AA56" s="953"/>
      <c r="AB56" s="953"/>
      <c r="AC56" s="953"/>
      <c r="AD56" s="953"/>
      <c r="AE56" s="953"/>
      <c r="AF56" s="572"/>
      <c r="AG56" s="572"/>
      <c r="AH56" s="953"/>
      <c r="AI56" s="953"/>
      <c r="AJ56" s="953"/>
      <c r="AK56" s="953"/>
      <c r="AL56" s="953"/>
      <c r="AM56" s="953"/>
      <c r="AN56" s="953"/>
      <c r="AO56" s="953"/>
      <c r="AP56" s="953"/>
      <c r="AQ56" s="953"/>
      <c r="AR56" s="953"/>
      <c r="AS56" s="953"/>
      <c r="AT56" s="953"/>
      <c r="AU56" s="953"/>
      <c r="AV56" s="953"/>
      <c r="AW56" s="953"/>
      <c r="AX56" s="953"/>
      <c r="AY56" s="953"/>
      <c r="AZ56" s="953"/>
      <c r="BA56" s="953"/>
      <c r="BB56" s="953"/>
    </row>
    <row r="57" spans="1:55" ht="18" customHeight="1">
      <c r="H57" s="954"/>
      <c r="I57" s="955"/>
      <c r="J57" s="956"/>
      <c r="K57" s="90"/>
      <c r="L57" s="956"/>
      <c r="M57" s="956"/>
      <c r="N57" s="956"/>
      <c r="O57" s="956"/>
      <c r="P57" s="956"/>
      <c r="Q57" s="956"/>
      <c r="R57" s="956"/>
      <c r="S57" s="956"/>
      <c r="T57" s="956"/>
      <c r="U57" s="956"/>
      <c r="V57" s="956"/>
      <c r="W57" s="956"/>
      <c r="X57" s="956"/>
      <c r="Y57" s="956"/>
      <c r="Z57" s="955"/>
      <c r="AA57" s="955"/>
      <c r="AB57" s="955"/>
      <c r="AC57" s="955"/>
      <c r="AD57" s="955"/>
      <c r="AE57" s="955"/>
      <c r="AF57" s="956"/>
      <c r="AG57" s="956"/>
      <c r="AH57" s="955"/>
      <c r="AI57" s="955"/>
      <c r="AJ57" s="955"/>
      <c r="AK57" s="955"/>
      <c r="AL57" s="955"/>
      <c r="AM57" s="955"/>
      <c r="AN57" s="955"/>
      <c r="AO57" s="955"/>
      <c r="AP57" s="955"/>
      <c r="AQ57" s="955"/>
      <c r="AR57" s="955"/>
      <c r="AS57" s="955"/>
      <c r="AT57" s="955"/>
      <c r="AU57" s="955"/>
      <c r="AV57" s="955"/>
      <c r="AW57" s="955"/>
      <c r="AX57" s="955"/>
      <c r="AY57" s="955"/>
      <c r="AZ57" s="955"/>
      <c r="BA57" s="955"/>
      <c r="BB57" s="955"/>
      <c r="BC57" s="82"/>
    </row>
    <row r="58" spans="1:55" ht="18" customHeight="1">
      <c r="H58" s="83"/>
      <c r="I58" s="955"/>
      <c r="J58" s="956"/>
      <c r="K58" s="83"/>
      <c r="L58" s="956"/>
      <c r="M58" s="956"/>
      <c r="N58" s="956"/>
      <c r="O58" s="956"/>
      <c r="P58" s="956"/>
      <c r="Q58" s="956"/>
      <c r="R58" s="956"/>
      <c r="S58" s="956"/>
      <c r="T58" s="956"/>
      <c r="U58" s="956"/>
      <c r="V58" s="956"/>
      <c r="W58" s="956"/>
      <c r="X58" s="956"/>
      <c r="Y58" s="956"/>
      <c r="Z58" s="955"/>
      <c r="AA58" s="955"/>
      <c r="AB58" s="955"/>
      <c r="AC58" s="955"/>
      <c r="AD58" s="955"/>
      <c r="AE58" s="955"/>
      <c r="AF58" s="956"/>
      <c r="AG58" s="956"/>
      <c r="AH58" s="955"/>
      <c r="AI58" s="955"/>
      <c r="AJ58" s="955"/>
      <c r="AK58" s="955"/>
      <c r="AL58" s="955"/>
      <c r="AM58" s="955"/>
      <c r="AN58" s="955"/>
      <c r="AO58" s="955"/>
      <c r="AP58" s="955"/>
      <c r="AQ58" s="955"/>
      <c r="AR58" s="955"/>
      <c r="AS58" s="955"/>
      <c r="AT58" s="955"/>
      <c r="AU58" s="955"/>
      <c r="AV58" s="955"/>
      <c r="AW58" s="955"/>
      <c r="AX58" s="955"/>
      <c r="AY58" s="955"/>
      <c r="AZ58" s="955"/>
      <c r="BA58" s="955"/>
      <c r="BB58" s="955"/>
    </row>
    <row r="59" spans="1:55" ht="18" customHeight="1">
      <c r="H59" s="182"/>
    </row>
  </sheetData>
  <mergeCells count="17">
    <mergeCell ref="D26:E26"/>
    <mergeCell ref="D27:F27"/>
    <mergeCell ref="D28:E28"/>
    <mergeCell ref="C30:E30"/>
    <mergeCell ref="C32:E32"/>
    <mergeCell ref="D25:E25"/>
    <mergeCell ref="B4:E4"/>
    <mergeCell ref="C8:E8"/>
    <mergeCell ref="C10:E10"/>
    <mergeCell ref="C12:E12"/>
    <mergeCell ref="C14:E14"/>
    <mergeCell ref="C16:E16"/>
    <mergeCell ref="C18:E18"/>
    <mergeCell ref="C20:E20"/>
    <mergeCell ref="C22:E22"/>
    <mergeCell ref="D23:E23"/>
    <mergeCell ref="D24:E24"/>
  </mergeCells>
  <phoneticPr fontId="3" type="noConversion"/>
  <hyperlinks>
    <hyperlink ref="C42" location="Contacts!A1" display="Contacts" xr:uid="{00000000-0004-0000-2E00-000000000000}"/>
    <hyperlink ref="C40" location="Other_IS!A1" display="Other Subsidiaries" xr:uid="{00000000-0004-0000-2E00-000001000000}"/>
    <hyperlink ref="D35" location="P_IS!Print_Area" display="Condensed Income Statement" xr:uid="{00000000-0004-0000-2E00-000002000000}"/>
    <hyperlink ref="D35:E35" location="P_IS!A1" display="Condensed Income Statement" xr:uid="{00000000-0004-0000-2E00-000003000000}"/>
    <hyperlink ref="D38:E38" location="P_APE!A1" display="APE" xr:uid="{00000000-0004-0000-2E00-000004000000}"/>
    <hyperlink ref="D37:E37" location="P_Ratios!A1" display="Loss &amp; Expense Ratios" xr:uid="{00000000-0004-0000-2E00-000005000000}"/>
    <hyperlink ref="D36:E36" location="P_Premium!A1" display="Premium Income" xr:uid="{00000000-0004-0000-2E00-000006000000}"/>
    <hyperlink ref="D26" location="L_Premium!A1" display="Premium Income" xr:uid="{00000000-0004-0000-2E00-000007000000}"/>
    <hyperlink ref="D25" location="L_Key!A1" display="Key Indicators" xr:uid="{00000000-0004-0000-2E00-000008000000}"/>
    <hyperlink ref="D24" location="L_BS!A1" display="Condensed Balance Sheet" xr:uid="{00000000-0004-0000-2E00-000009000000}"/>
    <hyperlink ref="D23" location="L_IS!A1" display="Condensed Income Statement" xr:uid="{00000000-0004-0000-2E00-00000A000000}"/>
    <hyperlink ref="C22:E22" location="P_IS!A1" display="Prudential life Insurance" xr:uid="{00000000-0004-0000-2E00-00000B000000}"/>
    <hyperlink ref="C12" location="G_IS!A1" display="KB Financial Group" xr:uid="{00000000-0004-0000-2E00-00000C000000}"/>
    <hyperlink ref="C14" location="B_IS!A1" display="KB Kookmin Bank" xr:uid="{00000000-0004-0000-2E00-00000D000000}"/>
    <hyperlink ref="C16" location="S_IS!A1" display="KB Securities" xr:uid="{00000000-0004-0000-2E00-00000E000000}"/>
    <hyperlink ref="C20" location="C_IS!A1" display="KB Kookmin Card" xr:uid="{00000000-0004-0000-2E00-00000F000000}"/>
    <hyperlink ref="C18" location="I_Key!A1" display="KB Insurance" xr:uid="{00000000-0004-0000-2E00-000010000000}"/>
    <hyperlink ref="C18:E18" location="I_IS!A1" display="KB Insurance" xr:uid="{00000000-0004-0000-2E00-000011000000}"/>
    <hyperlink ref="C10" location="Hightlights!A1" display="Highlights" xr:uid="{00000000-0004-0000-2E00-000012000000}"/>
    <hyperlink ref="C10:E10" location="'Financial Highlights'!A1" display="Finanial Highlights" xr:uid="{00000000-0004-0000-2E00-000013000000}"/>
    <hyperlink ref="D28" location="L_APE!A1" display="APE" xr:uid="{00000000-0004-0000-2E00-000014000000}"/>
    <hyperlink ref="C30" location="Other_IS!A1" display="Other Subsidiaries" xr:uid="{00000000-0004-0000-2E00-000015000000}"/>
    <hyperlink ref="C32" location="Contacts!A1" display="Contacts" xr:uid="{00000000-0004-0000-2E00-000016000000}"/>
    <hyperlink ref="C8:E8" location="Disclaimer!A1" display="Disclaimer" xr:uid="{00000000-0004-0000-2E00-000017000000}"/>
  </hyperlinks>
  <pageMargins left="0.39370078740157483" right="0.39370078740157483" top="0.47244094488188981" bottom="0.47244094488188981" header="0.31496062992125984" footer="0.31496062992125984"/>
  <pageSetup paperSize="9" scale="57" fitToHeight="0" orientation="landscape" r:id="rId1"/>
  <headerFooter alignWithMargins="0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B1:AZ42"/>
  <sheetViews>
    <sheetView showGridLines="0" view="pageBreakPreview" zoomScale="70" zoomScaleNormal="70" zoomScaleSheetLayoutView="70" workbookViewId="0">
      <selection activeCell="Q21" sqref="Q21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.625" style="38" customWidth="1"/>
    <col min="9" max="23" width="10.875" style="38" customWidth="1"/>
    <col min="24" max="16384" width="10.75" style="38"/>
  </cols>
  <sheetData>
    <row r="1" spans="2:52" ht="5.25" customHeight="1"/>
    <row r="2" spans="2:52" ht="28.5" customHeight="1">
      <c r="H2" s="39"/>
      <c r="I2" s="224"/>
      <c r="J2" s="40"/>
      <c r="K2" s="40"/>
      <c r="L2" s="40"/>
      <c r="M2" s="40"/>
      <c r="N2" s="40"/>
      <c r="O2" s="40"/>
      <c r="P2" s="40"/>
    </row>
    <row r="3" spans="2:52" ht="3" customHeight="1">
      <c r="H3" s="40"/>
      <c r="I3" s="40"/>
      <c r="J3" s="40"/>
      <c r="K3" s="40"/>
      <c r="L3" s="40"/>
      <c r="M3" s="40"/>
      <c r="N3" s="40"/>
      <c r="O3" s="40"/>
      <c r="P3" s="40"/>
    </row>
    <row r="4" spans="2:52" ht="30" customHeight="1">
      <c r="B4" s="1879" t="s">
        <v>8</v>
      </c>
      <c r="C4" s="1879"/>
      <c r="D4" s="1879"/>
      <c r="E4" s="1879"/>
      <c r="F4" s="183"/>
      <c r="G4" s="42"/>
      <c r="H4" s="64" t="s">
        <v>756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</row>
    <row r="5" spans="2:52" ht="18" customHeight="1">
      <c r="B5" s="44"/>
      <c r="C5" s="44"/>
      <c r="D5" s="44"/>
      <c r="E5" s="44"/>
      <c r="F5" s="44"/>
      <c r="U5" s="69"/>
      <c r="V5" s="69"/>
      <c r="W5" s="69"/>
    </row>
    <row r="6" spans="2:52" ht="3" customHeight="1" thickBot="1">
      <c r="H6" s="40"/>
      <c r="I6" s="40"/>
      <c r="J6" s="40"/>
      <c r="K6" s="40"/>
      <c r="L6" s="40"/>
      <c r="M6" s="40"/>
      <c r="N6" s="40"/>
      <c r="O6" s="40"/>
      <c r="P6" s="40"/>
    </row>
    <row r="7" spans="2:52" ht="12" customHeight="1" thickTop="1">
      <c r="B7" s="185"/>
      <c r="C7" s="67"/>
      <c r="D7" s="67"/>
      <c r="E7" s="68"/>
    </row>
    <row r="8" spans="2:52" ht="19.5" customHeight="1">
      <c r="B8" s="74"/>
      <c r="C8" s="1875" t="s">
        <v>2</v>
      </c>
      <c r="D8" s="1875"/>
      <c r="E8" s="1876"/>
      <c r="F8" s="1512"/>
      <c r="H8" s="1131" t="s">
        <v>757</v>
      </c>
      <c r="I8" s="1132"/>
      <c r="J8" s="1132"/>
      <c r="K8" s="1132"/>
      <c r="L8" s="1132"/>
      <c r="M8" s="1132"/>
      <c r="N8" s="1132"/>
      <c r="O8" s="1132"/>
      <c r="P8" s="1132"/>
      <c r="Q8" s="1518"/>
      <c r="R8" s="1518"/>
      <c r="S8" s="1518"/>
      <c r="T8" s="1518"/>
      <c r="U8" s="1518"/>
      <c r="V8" s="1518"/>
      <c r="W8" s="1518"/>
    </row>
    <row r="9" spans="2:52" ht="19.5" customHeight="1" thickBot="1">
      <c r="B9" s="71"/>
      <c r="C9" s="75"/>
      <c r="D9" s="75"/>
      <c r="E9" s="76"/>
      <c r="F9" s="75"/>
      <c r="H9" s="1932" t="s">
        <v>665</v>
      </c>
      <c r="I9" s="1933"/>
      <c r="J9" s="1275">
        <v>2026.01</v>
      </c>
      <c r="K9" s="1275">
        <v>2026.02</v>
      </c>
      <c r="L9" s="1275">
        <v>2026.03</v>
      </c>
      <c r="M9" s="1275">
        <v>2026.04</v>
      </c>
      <c r="N9" s="1275">
        <v>2026.05</v>
      </c>
      <c r="O9" s="1275">
        <v>2026.06</v>
      </c>
      <c r="P9" s="1275">
        <v>2026.07</v>
      </c>
      <c r="Q9" s="1275">
        <v>2026.08</v>
      </c>
      <c r="R9" s="1275">
        <v>2026.09</v>
      </c>
      <c r="S9" s="1275">
        <v>2026.1</v>
      </c>
      <c r="T9" s="1275">
        <v>2026.11</v>
      </c>
      <c r="U9" s="1275">
        <v>2026.12</v>
      </c>
      <c r="V9" s="1275" t="s">
        <v>666</v>
      </c>
      <c r="W9" s="1277" t="s">
        <v>883</v>
      </c>
    </row>
    <row r="10" spans="2:52" ht="19.5" customHeight="1">
      <c r="B10" s="74"/>
      <c r="C10" s="1875" t="s">
        <v>36</v>
      </c>
      <c r="D10" s="1875"/>
      <c r="E10" s="1876"/>
      <c r="F10" s="1512"/>
      <c r="H10" s="1934" t="s">
        <v>667</v>
      </c>
      <c r="I10" s="1935"/>
      <c r="J10" s="1404">
        <v>25797.686398543876</v>
      </c>
      <c r="K10" s="1404">
        <v>34775.974719552018</v>
      </c>
      <c r="L10" s="1404">
        <v>35352.280563834669</v>
      </c>
      <c r="M10" s="1836">
        <v>33808.635251005333</v>
      </c>
      <c r="N10" s="1836">
        <v>35979.752986308005</v>
      </c>
      <c r="O10" s="1836">
        <v>32649.45453737332</v>
      </c>
      <c r="P10" s="1404"/>
      <c r="Q10" s="1404"/>
      <c r="R10" s="1404"/>
      <c r="S10" s="1404"/>
      <c r="T10" s="1404"/>
      <c r="U10" s="1404"/>
      <c r="V10" s="1669">
        <f>+AVERAGE(J10:U10)</f>
        <v>33060.630742769536</v>
      </c>
      <c r="W10" s="1673">
        <f>+SUM(J10:U10)</f>
        <v>198363.78445661723</v>
      </c>
      <c r="X10" s="1727"/>
      <c r="Y10" s="1727"/>
      <c r="Z10" s="1727"/>
      <c r="AA10" s="1727"/>
      <c r="AB10" s="1727"/>
      <c r="AC10" s="1727"/>
    </row>
    <row r="11" spans="2:52" ht="19.5" customHeight="1">
      <c r="B11" s="74"/>
      <c r="C11" s="1514"/>
      <c r="D11" s="75"/>
      <c r="E11" s="76"/>
      <c r="F11" s="75"/>
      <c r="H11" s="1138"/>
      <c r="I11" s="1139" t="s">
        <v>758</v>
      </c>
      <c r="J11" s="1405">
        <v>14027.025014544006</v>
      </c>
      <c r="K11" s="1405">
        <v>23438.750675552004</v>
      </c>
      <c r="L11" s="1405">
        <v>21441.967799168004</v>
      </c>
      <c r="M11" s="1837">
        <v>20594.247600672003</v>
      </c>
      <c r="N11" s="1837">
        <v>20525.049992308002</v>
      </c>
      <c r="O11" s="1837">
        <v>15448.64200104</v>
      </c>
      <c r="P11" s="1405"/>
      <c r="Q11" s="1405"/>
      <c r="R11" s="1405"/>
      <c r="S11" s="1405"/>
      <c r="T11" s="1405"/>
      <c r="U11" s="1405"/>
      <c r="V11" s="1670">
        <f t="shared" ref="V11:V17" si="0">+AVERAGE(J11:U11)</f>
        <v>19245.94718054734</v>
      </c>
      <c r="W11" s="1674">
        <f t="shared" ref="W11:W16" si="1">+SUM(J11:U11)</f>
        <v>115475.68308328404</v>
      </c>
      <c r="X11" s="1727"/>
      <c r="Y11" s="1727"/>
      <c r="Z11" s="1727"/>
      <c r="AA11" s="1727"/>
      <c r="AB11" s="1727"/>
      <c r="AC11" s="1727"/>
      <c r="AL11" s="1278"/>
      <c r="AM11" s="1278"/>
      <c r="AN11" s="1278"/>
      <c r="AO11" s="1278"/>
      <c r="AP11" s="1278"/>
      <c r="AQ11" s="1278"/>
      <c r="AR11" s="1278"/>
      <c r="AS11" s="1278"/>
      <c r="AT11" s="1278"/>
      <c r="AU11" s="1278"/>
      <c r="AV11" s="1278"/>
      <c r="AW11" s="1278"/>
      <c r="AX11" s="1278"/>
      <c r="AY11" s="1278"/>
      <c r="AZ11" s="1278"/>
    </row>
    <row r="12" spans="2:52" ht="19.5" customHeight="1">
      <c r="B12" s="74"/>
      <c r="C12" s="1875" t="s">
        <v>0</v>
      </c>
      <c r="D12" s="1875"/>
      <c r="E12" s="1876"/>
      <c r="F12" s="1512"/>
      <c r="H12" s="1138"/>
      <c r="I12" s="1142" t="s">
        <v>759</v>
      </c>
      <c r="J12" s="1406">
        <v>0</v>
      </c>
      <c r="K12" s="1406">
        <v>0</v>
      </c>
      <c r="L12" s="1406">
        <v>0</v>
      </c>
      <c r="M12" s="1838">
        <v>0</v>
      </c>
      <c r="N12" s="1838">
        <v>0</v>
      </c>
      <c r="O12" s="1838">
        <v>0</v>
      </c>
      <c r="P12" s="1406"/>
      <c r="Q12" s="1406"/>
      <c r="R12" s="1406"/>
      <c r="S12" s="1406"/>
      <c r="T12" s="1406"/>
      <c r="U12" s="1406"/>
      <c r="V12" s="1671">
        <f t="shared" si="0"/>
        <v>0</v>
      </c>
      <c r="W12" s="1675">
        <f t="shared" si="1"/>
        <v>0</v>
      </c>
      <c r="X12" s="1727"/>
      <c r="Y12" s="1727"/>
      <c r="Z12" s="1727"/>
      <c r="AA12" s="1727"/>
      <c r="AB12" s="1727"/>
      <c r="AC12" s="1727"/>
      <c r="AL12" s="1278"/>
      <c r="AM12" s="1278"/>
      <c r="AN12" s="1278"/>
      <c r="AO12" s="1278"/>
      <c r="AP12" s="1278"/>
      <c r="AQ12" s="1278"/>
      <c r="AR12" s="1278"/>
      <c r="AS12" s="1278"/>
      <c r="AT12" s="1278"/>
      <c r="AU12" s="1278"/>
      <c r="AV12" s="1278"/>
      <c r="AW12" s="1278"/>
      <c r="AX12" s="1278"/>
      <c r="AY12" s="1278"/>
      <c r="AZ12" s="1278"/>
    </row>
    <row r="13" spans="2:52" ht="19.5" customHeight="1">
      <c r="B13" s="74"/>
      <c r="C13" s="1514"/>
      <c r="D13" s="75"/>
      <c r="E13" s="76"/>
      <c r="F13" s="75"/>
      <c r="H13" s="1145"/>
      <c r="I13" s="1142" t="s">
        <v>760</v>
      </c>
      <c r="J13" s="1279">
        <v>11770.66138399987</v>
      </c>
      <c r="K13" s="1279">
        <v>11337.224044000013</v>
      </c>
      <c r="L13" s="1279">
        <v>13910.312764666665</v>
      </c>
      <c r="M13" s="1839">
        <v>13214.38765033333</v>
      </c>
      <c r="N13" s="1839">
        <v>15454.702994000003</v>
      </c>
      <c r="O13" s="1839">
        <v>17200.81253633332</v>
      </c>
      <c r="P13" s="1279"/>
      <c r="Q13" s="1279"/>
      <c r="R13" s="1279"/>
      <c r="S13" s="1279"/>
      <c r="T13" s="1279"/>
      <c r="U13" s="1279"/>
      <c r="V13" s="1676">
        <f t="shared" si="0"/>
        <v>13814.683562222201</v>
      </c>
      <c r="W13" s="1677">
        <f t="shared" si="1"/>
        <v>82888.101373333207</v>
      </c>
      <c r="X13" s="1727"/>
      <c r="Y13" s="1727"/>
      <c r="Z13" s="1727"/>
      <c r="AA13" s="1727"/>
      <c r="AB13" s="1727"/>
      <c r="AC13" s="1727"/>
      <c r="AL13" s="1278"/>
      <c r="AM13" s="1278"/>
      <c r="AN13" s="1278"/>
      <c r="AO13" s="1278"/>
      <c r="AP13" s="1278"/>
      <c r="AQ13" s="1278"/>
      <c r="AR13" s="1278"/>
      <c r="AS13" s="1278"/>
      <c r="AT13" s="1278"/>
      <c r="AU13" s="1278"/>
      <c r="AV13" s="1278"/>
      <c r="AW13" s="1278"/>
      <c r="AX13" s="1278"/>
      <c r="AY13" s="1278"/>
      <c r="AZ13" s="1278"/>
    </row>
    <row r="14" spans="2:52" ht="19.5" customHeight="1">
      <c r="B14" s="74"/>
      <c r="C14" s="1875" t="s">
        <v>6</v>
      </c>
      <c r="D14" s="1875"/>
      <c r="E14" s="1876"/>
      <c r="F14" s="1512"/>
      <c r="H14" s="1928" t="s">
        <v>673</v>
      </c>
      <c r="I14" s="1929"/>
      <c r="J14" s="1405">
        <v>19310.481792999999</v>
      </c>
      <c r="K14" s="1405">
        <v>18268.054055000004</v>
      </c>
      <c r="L14" s="1405">
        <v>76402.894302999877</v>
      </c>
      <c r="M14" s="1837">
        <v>20111.624441999989</v>
      </c>
      <c r="N14" s="1837">
        <v>21036.667379999981</v>
      </c>
      <c r="O14" s="1837">
        <v>17927.923296000001</v>
      </c>
      <c r="P14" s="1405"/>
      <c r="Q14" s="1405"/>
      <c r="R14" s="1405"/>
      <c r="S14" s="1405"/>
      <c r="T14" s="1405"/>
      <c r="U14" s="1405"/>
      <c r="V14" s="1670">
        <f>+AVERAGE(J14:U14)</f>
        <v>28842.940878166639</v>
      </c>
      <c r="W14" s="1674">
        <f t="shared" si="1"/>
        <v>173057.64526899983</v>
      </c>
      <c r="X14" s="1727"/>
      <c r="Y14" s="1727"/>
      <c r="Z14" s="1727"/>
      <c r="AA14" s="1727"/>
      <c r="AB14" s="1727"/>
      <c r="AC14" s="1727"/>
      <c r="AL14" s="1278"/>
      <c r="AM14" s="1278"/>
      <c r="AN14" s="1278"/>
      <c r="AO14" s="1278"/>
      <c r="AP14" s="1278"/>
      <c r="AQ14" s="1278"/>
      <c r="AR14" s="1278"/>
      <c r="AS14" s="1278"/>
      <c r="AT14" s="1278"/>
      <c r="AU14" s="1278"/>
      <c r="AV14" s="1278"/>
      <c r="AW14" s="1278"/>
      <c r="AX14" s="1278"/>
      <c r="AY14" s="1278"/>
      <c r="AZ14" s="1278"/>
    </row>
    <row r="15" spans="2:52" ht="19.5" customHeight="1">
      <c r="B15" s="74"/>
      <c r="C15" s="1514"/>
      <c r="D15" s="75"/>
      <c r="E15" s="76"/>
      <c r="F15" s="75"/>
      <c r="H15" s="196"/>
      <c r="I15" s="1281" t="s">
        <v>674</v>
      </c>
      <c r="J15" s="1405">
        <v>18203.653920000001</v>
      </c>
      <c r="K15" s="1405">
        <v>17232.645000000004</v>
      </c>
      <c r="L15" s="1405">
        <v>75013.093999999881</v>
      </c>
      <c r="M15" s="1837">
        <v>19582.80999999999</v>
      </c>
      <c r="N15" s="1837">
        <v>20144.184999999983</v>
      </c>
      <c r="O15" s="1837">
        <v>16371.54</v>
      </c>
      <c r="P15" s="1405"/>
      <c r="Q15" s="1405"/>
      <c r="R15" s="1405"/>
      <c r="S15" s="1405"/>
      <c r="T15" s="1405"/>
      <c r="U15" s="1405"/>
      <c r="V15" s="1670">
        <f>+AVERAGE(J15:U15)</f>
        <v>27757.987986666642</v>
      </c>
      <c r="W15" s="1674">
        <f t="shared" si="1"/>
        <v>166547.92791999984</v>
      </c>
      <c r="X15" s="1727"/>
      <c r="Y15" s="1727"/>
      <c r="Z15" s="1727"/>
      <c r="AA15" s="1727"/>
      <c r="AB15" s="1727"/>
      <c r="AC15" s="1727"/>
      <c r="AL15" s="1278"/>
      <c r="AM15" s="1278"/>
      <c r="AN15" s="1278"/>
      <c r="AO15" s="1278"/>
      <c r="AP15" s="1278"/>
      <c r="AQ15" s="1278"/>
      <c r="AR15" s="1278"/>
      <c r="AS15" s="1278"/>
      <c r="AT15" s="1278"/>
      <c r="AU15" s="1278"/>
      <c r="AV15" s="1278"/>
      <c r="AW15" s="1278"/>
      <c r="AX15" s="1278"/>
      <c r="AY15" s="1278"/>
      <c r="AZ15" s="1278"/>
    </row>
    <row r="16" spans="2:52" ht="19.5" customHeight="1">
      <c r="B16" s="74"/>
      <c r="C16" s="1875" t="s">
        <v>7</v>
      </c>
      <c r="D16" s="1875"/>
      <c r="E16" s="1876"/>
      <c r="F16" s="1512"/>
      <c r="H16" s="196"/>
      <c r="I16" s="1142" t="s">
        <v>759</v>
      </c>
      <c r="J16" s="1406">
        <v>1106.8278729999995</v>
      </c>
      <c r="K16" s="1406">
        <v>1035.4090550000001</v>
      </c>
      <c r="L16" s="1406">
        <v>1389.8003029999995</v>
      </c>
      <c r="M16" s="1838">
        <v>528.81444199999987</v>
      </c>
      <c r="N16" s="1838">
        <v>892.48237999999901</v>
      </c>
      <c r="O16" s="1838">
        <v>1556.3832959999988</v>
      </c>
      <c r="P16" s="1406"/>
      <c r="Q16" s="1406"/>
      <c r="R16" s="1406"/>
      <c r="S16" s="1406"/>
      <c r="T16" s="1406"/>
      <c r="U16" s="1406"/>
      <c r="V16" s="1671">
        <f t="shared" si="0"/>
        <v>1084.9528914999994</v>
      </c>
      <c r="W16" s="1675">
        <f t="shared" si="1"/>
        <v>6509.7173489999968</v>
      </c>
      <c r="X16" s="1727"/>
      <c r="Y16" s="1727"/>
      <c r="Z16" s="1727"/>
      <c r="AA16" s="1727"/>
      <c r="AB16" s="1727"/>
      <c r="AC16" s="1727"/>
      <c r="AL16" s="1278"/>
      <c r="AM16" s="1278"/>
      <c r="AN16" s="1278"/>
      <c r="AO16" s="1278"/>
      <c r="AP16" s="1278"/>
      <c r="AQ16" s="1278"/>
      <c r="AR16" s="1278"/>
      <c r="AS16" s="1278"/>
      <c r="AT16" s="1278"/>
      <c r="AU16" s="1278"/>
      <c r="AV16" s="1278"/>
      <c r="AW16" s="1278"/>
      <c r="AX16" s="1278"/>
      <c r="AY16" s="1278"/>
      <c r="AZ16" s="1278"/>
    </row>
    <row r="17" spans="2:52" ht="19.5" customHeight="1" thickBot="1">
      <c r="B17" s="74"/>
      <c r="C17" s="1514"/>
      <c r="D17" s="75"/>
      <c r="E17" s="76"/>
      <c r="F17" s="75"/>
      <c r="H17" s="1930" t="s">
        <v>675</v>
      </c>
      <c r="I17" s="1931"/>
      <c r="J17" s="1408">
        <v>45108.168191543875</v>
      </c>
      <c r="K17" s="1408">
        <v>53044.028774552018</v>
      </c>
      <c r="L17" s="1408">
        <v>111755.17486683454</v>
      </c>
      <c r="M17" s="1840">
        <v>53920.259693005326</v>
      </c>
      <c r="N17" s="1840">
        <v>57016.420366307982</v>
      </c>
      <c r="O17" s="1840">
        <v>50577.377833373321</v>
      </c>
      <c r="P17" s="1408"/>
      <c r="Q17" s="1408"/>
      <c r="R17" s="1408"/>
      <c r="S17" s="1408"/>
      <c r="T17" s="1408"/>
      <c r="U17" s="1408"/>
      <c r="V17" s="1672">
        <f t="shared" si="0"/>
        <v>61903.571620936164</v>
      </c>
      <c r="W17" s="1678">
        <f>+SUM(J17:U17)</f>
        <v>371421.429725617</v>
      </c>
      <c r="X17" s="1727"/>
      <c r="Y17" s="1727"/>
      <c r="Z17" s="1727"/>
      <c r="AA17" s="1727"/>
      <c r="AB17" s="1727"/>
      <c r="AC17" s="1727"/>
      <c r="AL17" s="1278"/>
      <c r="AM17" s="1278"/>
      <c r="AN17" s="1278"/>
      <c r="AO17" s="1278"/>
      <c r="AP17" s="1278"/>
      <c r="AQ17" s="1278"/>
      <c r="AR17" s="1278"/>
      <c r="AS17" s="1278"/>
      <c r="AT17" s="1278"/>
      <c r="AU17" s="1278"/>
      <c r="AV17" s="1278"/>
      <c r="AW17" s="1278"/>
      <c r="AX17" s="1278"/>
      <c r="AY17" s="1278"/>
      <c r="AZ17" s="1278"/>
    </row>
    <row r="18" spans="2:52" ht="19.5" customHeight="1">
      <c r="B18" s="74"/>
      <c r="C18" s="1875" t="s">
        <v>31</v>
      </c>
      <c r="D18" s="1875"/>
      <c r="E18" s="1876"/>
      <c r="F18" s="1512"/>
      <c r="H18" s="1524" t="s">
        <v>803</v>
      </c>
      <c r="Y18" s="179"/>
      <c r="Z18" s="179"/>
      <c r="AL18" s="1278"/>
      <c r="AM18" s="1278"/>
      <c r="AN18" s="1278"/>
      <c r="AO18" s="1278"/>
      <c r="AP18" s="1278"/>
      <c r="AQ18" s="1278"/>
      <c r="AR18" s="1278"/>
      <c r="AS18" s="1278"/>
      <c r="AT18" s="1278"/>
      <c r="AU18" s="1278"/>
      <c r="AV18" s="1278"/>
      <c r="AW18" s="1278"/>
      <c r="AX18" s="1278"/>
      <c r="AY18" s="1278"/>
      <c r="AZ18" s="1278"/>
    </row>
    <row r="19" spans="2:52" ht="19.5" customHeight="1">
      <c r="B19" s="74"/>
      <c r="C19" s="1514"/>
      <c r="D19" s="75"/>
      <c r="E19" s="76"/>
      <c r="Y19" s="179"/>
      <c r="Z19" s="179"/>
      <c r="AL19" s="1278"/>
      <c r="AM19" s="1278"/>
      <c r="AN19" s="1278"/>
      <c r="AO19" s="1278"/>
      <c r="AP19" s="1278"/>
      <c r="AQ19" s="1278"/>
      <c r="AR19" s="1278"/>
      <c r="AS19" s="1278"/>
      <c r="AT19" s="1278"/>
      <c r="AU19" s="1278"/>
      <c r="AV19" s="1278"/>
      <c r="AW19" s="1278"/>
      <c r="AX19" s="1278"/>
      <c r="AY19" s="1278"/>
      <c r="AZ19" s="1278"/>
    </row>
    <row r="20" spans="2:52" ht="19.5" customHeight="1">
      <c r="B20" s="74"/>
      <c r="C20" s="1875" t="s">
        <v>17</v>
      </c>
      <c r="D20" s="1875"/>
      <c r="E20" s="1876"/>
      <c r="F20" s="1512"/>
      <c r="H20" s="179"/>
      <c r="I20" s="179"/>
      <c r="J20" s="179"/>
      <c r="K20" s="179"/>
      <c r="L20" s="179"/>
      <c r="M20" s="179"/>
      <c r="AL20" s="1278"/>
      <c r="AM20" s="1278"/>
      <c r="AN20" s="1278"/>
      <c r="AO20" s="1278"/>
      <c r="AP20" s="1278"/>
      <c r="AQ20" s="1278"/>
      <c r="AR20" s="1278"/>
      <c r="AS20" s="1278"/>
      <c r="AT20" s="1278"/>
      <c r="AU20" s="1278"/>
      <c r="AV20" s="1278"/>
      <c r="AW20" s="1278"/>
      <c r="AX20" s="1278"/>
      <c r="AY20" s="1278"/>
      <c r="AZ20" s="1278"/>
    </row>
    <row r="21" spans="2:52" ht="19.5" customHeight="1" thickBot="1">
      <c r="B21" s="74"/>
      <c r="E21" s="110"/>
      <c r="H21" s="1932" t="s">
        <v>665</v>
      </c>
      <c r="I21" s="1933"/>
      <c r="J21" s="1275">
        <v>2025.01</v>
      </c>
      <c r="K21" s="1275">
        <v>2025.02</v>
      </c>
      <c r="L21" s="1275">
        <v>2025.03</v>
      </c>
      <c r="M21" s="1275">
        <v>2025.04</v>
      </c>
      <c r="N21" s="1275">
        <v>2025.05</v>
      </c>
      <c r="O21" s="1275">
        <v>2025.06</v>
      </c>
      <c r="P21" s="1275">
        <v>2025.07</v>
      </c>
      <c r="Q21" s="1275">
        <v>2025.08</v>
      </c>
      <c r="R21" s="1275">
        <v>2025.09</v>
      </c>
      <c r="S21" s="1276">
        <v>2025.1</v>
      </c>
      <c r="T21" s="1275">
        <v>2025.11</v>
      </c>
      <c r="U21" s="1275">
        <v>2025.12</v>
      </c>
      <c r="V21" s="1275" t="s">
        <v>666</v>
      </c>
      <c r="W21" s="1277" t="s">
        <v>824</v>
      </c>
      <c r="AL21" s="1278"/>
      <c r="AM21" s="1278"/>
      <c r="AN21" s="1278"/>
      <c r="AO21" s="1278"/>
      <c r="AP21" s="1278"/>
      <c r="AQ21" s="1278"/>
      <c r="AR21" s="1278"/>
      <c r="AS21" s="1278"/>
      <c r="AT21" s="1278"/>
      <c r="AU21" s="1278"/>
      <c r="AV21" s="1278"/>
      <c r="AW21" s="1278"/>
      <c r="AX21" s="1278"/>
      <c r="AY21" s="1278"/>
      <c r="AZ21" s="1278"/>
    </row>
    <row r="22" spans="2:52" ht="19.5" customHeight="1">
      <c r="B22" s="74"/>
      <c r="C22" s="1875" t="s">
        <v>8</v>
      </c>
      <c r="D22" s="1875"/>
      <c r="E22" s="1876"/>
      <c r="F22" s="1512"/>
      <c r="H22" s="1934" t="s">
        <v>667</v>
      </c>
      <c r="I22" s="1935"/>
      <c r="J22" s="1136">
        <v>20106.707696780009</v>
      </c>
      <c r="K22" s="1136">
        <v>19806.129677893201</v>
      </c>
      <c r="L22" s="1136">
        <v>21906.178705938742</v>
      </c>
      <c r="M22" s="1137">
        <v>21299</v>
      </c>
      <c r="N22" s="1137">
        <v>26252</v>
      </c>
      <c r="O22" s="1137">
        <v>22429</v>
      </c>
      <c r="P22" s="1137">
        <v>26830.209667992021</v>
      </c>
      <c r="Q22" s="1137">
        <v>32443.261676754657</v>
      </c>
      <c r="R22" s="1137">
        <v>37303.066998900016</v>
      </c>
      <c r="S22" s="1404">
        <v>23976.321319306677</v>
      </c>
      <c r="T22" s="1404">
        <v>26150.152361210654</v>
      </c>
      <c r="U22" s="1404">
        <v>28766.173138449325</v>
      </c>
      <c r="V22" s="1404">
        <v>25605.683436935444</v>
      </c>
      <c r="W22" s="1505">
        <v>307268.20124322531</v>
      </c>
      <c r="AL22" s="1278"/>
      <c r="AM22" s="1278"/>
      <c r="AN22" s="1278"/>
      <c r="AO22" s="1278"/>
      <c r="AP22" s="1278"/>
      <c r="AQ22" s="1278"/>
      <c r="AR22" s="1278"/>
      <c r="AS22" s="1278"/>
      <c r="AT22" s="1278"/>
      <c r="AU22" s="1278"/>
      <c r="AV22" s="1278"/>
      <c r="AW22" s="1278"/>
      <c r="AX22" s="1278"/>
      <c r="AY22" s="1278"/>
      <c r="AZ22" s="1278"/>
    </row>
    <row r="23" spans="2:52" ht="19.5" customHeight="1">
      <c r="B23" s="71"/>
      <c r="C23" s="206"/>
      <c r="D23" s="1940" t="s">
        <v>9</v>
      </c>
      <c r="E23" s="1941"/>
      <c r="F23" s="1237"/>
      <c r="H23" s="1138"/>
      <c r="I23" s="1139" t="s">
        <v>758</v>
      </c>
      <c r="J23" s="1140">
        <v>12598</v>
      </c>
      <c r="K23" s="1140">
        <v>9703</v>
      </c>
      <c r="L23" s="1140">
        <v>15007</v>
      </c>
      <c r="M23" s="1141">
        <v>17321</v>
      </c>
      <c r="N23" s="1141">
        <v>19647</v>
      </c>
      <c r="O23" s="1141">
        <v>14596</v>
      </c>
      <c r="P23" s="1141">
        <v>14593.420631992001</v>
      </c>
      <c r="Q23" s="1141">
        <v>23512.089756088</v>
      </c>
      <c r="R23" s="1141">
        <v>25566.637674899997</v>
      </c>
      <c r="S23" s="1405">
        <v>16356.071979639997</v>
      </c>
      <c r="T23" s="1405">
        <v>16629.534288544004</v>
      </c>
      <c r="U23" s="1405">
        <v>16073.929645115997</v>
      </c>
      <c r="V23" s="1405">
        <v>16800.306998023334</v>
      </c>
      <c r="W23" s="1506">
        <v>201603.68397628001</v>
      </c>
      <c r="AL23" s="1278"/>
      <c r="AM23" s="1278"/>
      <c r="AN23" s="1278"/>
      <c r="AO23" s="1278"/>
      <c r="AP23" s="1278"/>
      <c r="AQ23" s="1278"/>
      <c r="AR23" s="1278"/>
      <c r="AS23" s="1278"/>
      <c r="AT23" s="1278"/>
      <c r="AU23" s="1278"/>
      <c r="AV23" s="1278"/>
      <c r="AW23" s="1278"/>
      <c r="AX23" s="1278"/>
      <c r="AY23" s="1278"/>
      <c r="AZ23" s="1278"/>
    </row>
    <row r="24" spans="2:52" ht="19.5" customHeight="1">
      <c r="B24" s="74"/>
      <c r="D24" s="1940" t="s">
        <v>11</v>
      </c>
      <c r="E24" s="1941"/>
      <c r="F24" s="1237"/>
      <c r="H24" s="1138"/>
      <c r="I24" s="1142" t="s">
        <v>759</v>
      </c>
      <c r="J24" s="1143">
        <v>7.6085039999999999</v>
      </c>
      <c r="K24" s="1143">
        <v>7.2466800000000005</v>
      </c>
      <c r="L24" s="1143">
        <v>162.15596400000001</v>
      </c>
      <c r="M24" s="1144">
        <v>7</v>
      </c>
      <c r="N24" s="1144">
        <v>2</v>
      </c>
      <c r="O24" s="1144">
        <v>7</v>
      </c>
      <c r="P24" s="1144">
        <v>-5.0472000000000001</v>
      </c>
      <c r="Q24" s="1144">
        <v>231.92264399999999</v>
      </c>
      <c r="R24" s="1144">
        <v>4.5255840000000003</v>
      </c>
      <c r="S24" s="1406">
        <v>-0.69443999999999995</v>
      </c>
      <c r="T24" s="1406">
        <v>0</v>
      </c>
      <c r="U24" s="1406">
        <v>58.996800000000007</v>
      </c>
      <c r="V24" s="1406">
        <v>40.226211333333332</v>
      </c>
      <c r="W24" s="1507">
        <v>482.71453600000001</v>
      </c>
      <c r="AL24" s="1278"/>
      <c r="AM24" s="1278"/>
      <c r="AN24" s="1278"/>
      <c r="AO24" s="1278"/>
      <c r="AP24" s="1278"/>
      <c r="AQ24" s="1278"/>
      <c r="AR24" s="1278"/>
      <c r="AS24" s="1278"/>
      <c r="AT24" s="1278"/>
      <c r="AU24" s="1278"/>
      <c r="AV24" s="1278"/>
      <c r="AW24" s="1278"/>
      <c r="AX24" s="1278"/>
      <c r="AY24" s="1278"/>
      <c r="AZ24" s="1278"/>
    </row>
    <row r="25" spans="2:52" ht="19.5" customHeight="1">
      <c r="B25" s="74"/>
      <c r="D25" s="1940" t="s">
        <v>13</v>
      </c>
      <c r="E25" s="1941"/>
      <c r="F25" s="1237"/>
      <c r="H25" s="1145"/>
      <c r="I25" s="1142" t="s">
        <v>760</v>
      </c>
      <c r="J25" s="1279">
        <v>7502</v>
      </c>
      <c r="K25" s="1279">
        <v>10096</v>
      </c>
      <c r="L25" s="1279">
        <v>6737</v>
      </c>
      <c r="M25" s="1280">
        <v>3972</v>
      </c>
      <c r="N25" s="1280">
        <v>6603</v>
      </c>
      <c r="O25" s="1280">
        <v>7826</v>
      </c>
      <c r="P25" s="1280">
        <v>12241.836236000021</v>
      </c>
      <c r="Q25" s="1280">
        <v>8699.2492766666564</v>
      </c>
      <c r="R25" s="1280">
        <v>11731.903740000018</v>
      </c>
      <c r="S25" s="1279">
        <v>7620.9437796666798</v>
      </c>
      <c r="T25" s="1279">
        <v>9520.6180726666498</v>
      </c>
      <c r="U25" s="1279">
        <v>12633.246693333327</v>
      </c>
      <c r="V25" s="1279">
        <v>8765.316483194445</v>
      </c>
      <c r="W25" s="1508">
        <v>105183.79779833334</v>
      </c>
      <c r="AL25" s="1278"/>
      <c r="AM25" s="1278"/>
      <c r="AN25" s="1278"/>
      <c r="AO25" s="1278"/>
      <c r="AP25" s="1278"/>
      <c r="AQ25" s="1278"/>
      <c r="AR25" s="1278"/>
      <c r="AS25" s="1278"/>
      <c r="AT25" s="1278"/>
      <c r="AU25" s="1278"/>
      <c r="AV25" s="1278"/>
      <c r="AW25" s="1278"/>
      <c r="AX25" s="1278"/>
      <c r="AY25" s="1278"/>
      <c r="AZ25" s="1278"/>
    </row>
    <row r="26" spans="2:52" ht="19.5" customHeight="1">
      <c r="B26" s="74"/>
      <c r="D26" s="1940" t="s">
        <v>15</v>
      </c>
      <c r="E26" s="1941"/>
      <c r="F26" s="1237"/>
      <c r="H26" s="1928" t="s">
        <v>673</v>
      </c>
      <c r="I26" s="1929"/>
      <c r="J26" s="1147">
        <v>14723.791772287999</v>
      </c>
      <c r="K26" s="1140">
        <v>41492.196835488052</v>
      </c>
      <c r="L26" s="1140">
        <v>178026.94718387999</v>
      </c>
      <c r="M26" s="1141">
        <v>46977</v>
      </c>
      <c r="N26" s="1141">
        <v>32547</v>
      </c>
      <c r="O26" s="1141">
        <v>122796</v>
      </c>
      <c r="P26" s="1141">
        <v>92310.167980255996</v>
      </c>
      <c r="Q26" s="1141">
        <v>10091.288179839998</v>
      </c>
      <c r="R26" s="1141">
        <v>99005.682938919941</v>
      </c>
      <c r="S26" s="1405">
        <v>34240.374846783991</v>
      </c>
      <c r="T26" s="1405">
        <v>24513.020838056</v>
      </c>
      <c r="U26" s="1405">
        <v>22117.725059108001</v>
      </c>
      <c r="V26" s="1405">
        <v>59903.432969551657</v>
      </c>
      <c r="W26" s="1506">
        <v>718841.19563461991</v>
      </c>
      <c r="AL26" s="1278"/>
      <c r="AM26" s="1278"/>
      <c r="AN26" s="1278"/>
      <c r="AO26" s="1278"/>
      <c r="AP26" s="1278"/>
      <c r="AQ26" s="1278"/>
      <c r="AR26" s="1278"/>
      <c r="AS26" s="1278"/>
      <c r="AT26" s="1278"/>
      <c r="AU26" s="1278"/>
      <c r="AV26" s="1278"/>
      <c r="AW26" s="1278"/>
      <c r="AX26" s="1278"/>
      <c r="AY26" s="1278"/>
      <c r="AZ26" s="1278"/>
    </row>
    <row r="27" spans="2:52" ht="19.5" customHeight="1">
      <c r="B27" s="71"/>
      <c r="D27" s="1937" t="s">
        <v>18</v>
      </c>
      <c r="E27" s="1938"/>
      <c r="F27" s="1237"/>
      <c r="H27" s="196"/>
      <c r="I27" s="1281" t="s">
        <v>674</v>
      </c>
      <c r="J27" s="1140">
        <v>9687.3123722880009</v>
      </c>
      <c r="K27" s="1140">
        <v>31417.118211488043</v>
      </c>
      <c r="L27" s="1140">
        <v>168643.55562987999</v>
      </c>
      <c r="M27" s="1141">
        <v>40056</v>
      </c>
      <c r="N27" s="1141">
        <v>24477</v>
      </c>
      <c r="O27" s="1141">
        <v>120788</v>
      </c>
      <c r="P27" s="1141">
        <v>90402.828389255999</v>
      </c>
      <c r="Q27" s="1141">
        <v>7878.0376978400018</v>
      </c>
      <c r="R27" s="1141">
        <v>97167.826371919946</v>
      </c>
      <c r="S27" s="1405">
        <v>33651.630746783994</v>
      </c>
      <c r="T27" s="1405">
        <v>23900.278202056001</v>
      </c>
      <c r="U27" s="1405">
        <v>21174.205895108003</v>
      </c>
      <c r="V27" s="1405">
        <v>55770.316126385005</v>
      </c>
      <c r="W27" s="1506">
        <v>669243.79351662006</v>
      </c>
      <c r="AL27" s="1278"/>
      <c r="AM27" s="1278"/>
      <c r="AN27" s="1278"/>
      <c r="AO27" s="1278"/>
      <c r="AP27" s="1278"/>
      <c r="AQ27" s="1278"/>
      <c r="AR27" s="1278"/>
      <c r="AS27" s="1278"/>
      <c r="AT27" s="1278"/>
      <c r="AU27" s="1278"/>
      <c r="AV27" s="1278"/>
      <c r="AW27" s="1278"/>
      <c r="AX27" s="1278"/>
      <c r="AY27" s="1278"/>
      <c r="AZ27" s="1278"/>
    </row>
    <row r="28" spans="2:52" ht="19.5" customHeight="1">
      <c r="B28" s="71"/>
      <c r="C28" s="1512"/>
      <c r="D28" s="1884" t="s">
        <v>20</v>
      </c>
      <c r="E28" s="1884"/>
      <c r="F28" s="1884"/>
      <c r="H28" s="196"/>
      <c r="I28" s="1142" t="s">
        <v>759</v>
      </c>
      <c r="J28" s="1143">
        <v>5036.4793999999983</v>
      </c>
      <c r="K28" s="1143">
        <v>10075.078624000007</v>
      </c>
      <c r="L28" s="1143">
        <v>9383.3915539999998</v>
      </c>
      <c r="M28" s="1144">
        <v>6921</v>
      </c>
      <c r="N28" s="1144">
        <v>8070</v>
      </c>
      <c r="O28" s="1144">
        <v>2008</v>
      </c>
      <c r="P28" s="1144">
        <v>1907.3395909999981</v>
      </c>
      <c r="Q28" s="1144">
        <v>2213.2504819999967</v>
      </c>
      <c r="R28" s="1144">
        <v>1837.8565669999991</v>
      </c>
      <c r="S28" s="1406">
        <v>588.74409999999943</v>
      </c>
      <c r="T28" s="1406">
        <v>612.74263599999972</v>
      </c>
      <c r="U28" s="1406">
        <v>943.51916399999936</v>
      </c>
      <c r="V28" s="1406">
        <v>4133.1168431666665</v>
      </c>
      <c r="W28" s="1507">
        <v>49597.402117999998</v>
      </c>
      <c r="AL28" s="1278"/>
      <c r="AM28" s="1278"/>
      <c r="AN28" s="1278"/>
      <c r="AO28" s="1278"/>
      <c r="AP28" s="1278"/>
      <c r="AQ28" s="1278"/>
      <c r="AR28" s="1278"/>
      <c r="AS28" s="1278"/>
      <c r="AT28" s="1278"/>
      <c r="AU28" s="1278"/>
      <c r="AV28" s="1278"/>
      <c r="AW28" s="1278"/>
      <c r="AX28" s="1278"/>
      <c r="AY28" s="1278"/>
      <c r="AZ28" s="1278"/>
    </row>
    <row r="29" spans="2:52" ht="19.5" customHeight="1" thickBot="1">
      <c r="B29" s="71"/>
      <c r="C29" s="227"/>
      <c r="D29" s="227"/>
      <c r="E29" s="228"/>
      <c r="F29" s="1512"/>
      <c r="H29" s="1930" t="s">
        <v>675</v>
      </c>
      <c r="I29" s="1931"/>
      <c r="J29" s="1150">
        <v>34830.499469068011</v>
      </c>
      <c r="K29" s="1150">
        <v>61298.326513381253</v>
      </c>
      <c r="L29" s="1150">
        <v>199933.12588981874</v>
      </c>
      <c r="M29" s="1151">
        <v>68276</v>
      </c>
      <c r="N29" s="1151">
        <v>58799</v>
      </c>
      <c r="O29" s="1151">
        <v>145225</v>
      </c>
      <c r="P29" s="1151">
        <v>119140.37764824802</v>
      </c>
      <c r="Q29" s="1151">
        <v>42534.549856594655</v>
      </c>
      <c r="R29" s="1151">
        <v>136308.74993781996</v>
      </c>
      <c r="S29" s="1408">
        <v>58216.696166090667</v>
      </c>
      <c r="T29" s="1408">
        <v>50663.173199266654</v>
      </c>
      <c r="U29" s="1408">
        <v>50883.898197557326</v>
      </c>
      <c r="V29" s="1408">
        <v>85509.116406487112</v>
      </c>
      <c r="W29" s="1509">
        <v>1026109.3968778453</v>
      </c>
      <c r="AL29" s="1278"/>
      <c r="AM29" s="1278"/>
      <c r="AN29" s="1278"/>
      <c r="AO29" s="1278"/>
      <c r="AP29" s="1278"/>
      <c r="AQ29" s="1278"/>
      <c r="AR29" s="1278"/>
      <c r="AS29" s="1278"/>
      <c r="AT29" s="1278"/>
      <c r="AU29" s="1278"/>
      <c r="AV29" s="1278"/>
      <c r="AW29" s="1278"/>
      <c r="AX29" s="1278"/>
      <c r="AY29" s="1278"/>
      <c r="AZ29" s="1278"/>
    </row>
    <row r="30" spans="2:52" ht="19.5" customHeight="1">
      <c r="B30" s="71"/>
      <c r="C30" s="1875" t="s">
        <v>25</v>
      </c>
      <c r="D30" s="1875"/>
      <c r="E30" s="1876"/>
      <c r="F30" s="1512"/>
      <c r="H30" s="1524" t="s">
        <v>803</v>
      </c>
      <c r="J30" s="1278"/>
      <c r="K30" s="1278"/>
      <c r="L30" s="1278"/>
      <c r="V30" s="1482"/>
      <c r="W30" s="1482"/>
      <c r="Y30" s="179"/>
      <c r="Z30" s="179"/>
      <c r="AL30" s="1278"/>
      <c r="AM30" s="1278"/>
      <c r="AN30" s="1278"/>
      <c r="AO30" s="1278"/>
      <c r="AP30" s="1278"/>
      <c r="AQ30" s="1278"/>
      <c r="AR30" s="1278"/>
      <c r="AS30" s="1278"/>
      <c r="AT30" s="1278"/>
      <c r="AU30" s="1278"/>
      <c r="AV30" s="1278"/>
      <c r="AW30" s="1278"/>
      <c r="AX30" s="1278"/>
      <c r="AY30" s="1278"/>
      <c r="AZ30" s="1278"/>
    </row>
    <row r="31" spans="2:52" ht="19.5" customHeight="1">
      <c r="B31" s="71"/>
      <c r="C31" s="235"/>
      <c r="D31" s="235"/>
      <c r="E31" s="236"/>
      <c r="J31" s="1278"/>
      <c r="K31" s="1278"/>
      <c r="L31" s="1278"/>
      <c r="AL31" s="1278"/>
      <c r="AM31" s="1278"/>
      <c r="AN31" s="1278"/>
      <c r="AO31" s="1278"/>
      <c r="AP31" s="1278"/>
      <c r="AQ31" s="1278"/>
      <c r="AR31" s="1278"/>
      <c r="AS31" s="1278"/>
      <c r="AT31" s="1278"/>
      <c r="AU31" s="1278"/>
      <c r="AV31" s="1278"/>
      <c r="AW31" s="1278"/>
      <c r="AX31" s="1278"/>
      <c r="AY31" s="1278"/>
      <c r="AZ31" s="1278"/>
    </row>
    <row r="32" spans="2:52" ht="19.5" customHeight="1">
      <c r="B32" s="245"/>
      <c r="C32" s="1875" t="s">
        <v>32</v>
      </c>
      <c r="D32" s="1875"/>
      <c r="E32" s="1890"/>
      <c r="F32" s="1512"/>
      <c r="J32" s="1278"/>
      <c r="K32" s="1278"/>
      <c r="L32" s="1278"/>
      <c r="AL32" s="1278"/>
      <c r="AM32" s="1278"/>
      <c r="AN32" s="1278"/>
      <c r="AO32" s="1278"/>
      <c r="AP32" s="1278"/>
      <c r="AQ32" s="1278"/>
      <c r="AR32" s="1278"/>
      <c r="AS32" s="1278"/>
      <c r="AT32" s="1278"/>
      <c r="AU32" s="1278"/>
      <c r="AV32" s="1278"/>
      <c r="AW32" s="1278"/>
      <c r="AX32" s="1278"/>
      <c r="AY32" s="1278"/>
      <c r="AZ32" s="1278"/>
    </row>
    <row r="33" spans="2:52" ht="19.5" customHeight="1" thickBot="1">
      <c r="B33" s="296"/>
      <c r="C33" s="297"/>
      <c r="D33" s="297"/>
      <c r="E33" s="298"/>
      <c r="H33" s="1932" t="s">
        <v>665</v>
      </c>
      <c r="I33" s="1944"/>
      <c r="J33" s="1275">
        <v>2024.01</v>
      </c>
      <c r="K33" s="1275">
        <v>2024.02</v>
      </c>
      <c r="L33" s="1275">
        <v>2024.03</v>
      </c>
      <c r="M33" s="1275">
        <v>2024.04</v>
      </c>
      <c r="N33" s="1275">
        <v>2024.05</v>
      </c>
      <c r="O33" s="1275">
        <v>2024.06</v>
      </c>
      <c r="P33" s="1275">
        <v>2024.07</v>
      </c>
      <c r="Q33" s="1275">
        <v>2024.08</v>
      </c>
      <c r="R33" s="1275">
        <v>2024.09</v>
      </c>
      <c r="S33" s="1276">
        <v>2024.1</v>
      </c>
      <c r="T33" s="1275">
        <v>2024.11</v>
      </c>
      <c r="U33" s="1275">
        <v>2024.12</v>
      </c>
      <c r="V33" s="1275" t="s">
        <v>666</v>
      </c>
      <c r="W33" s="1277" t="s">
        <v>795</v>
      </c>
      <c r="AL33" s="1278"/>
      <c r="AM33" s="1278"/>
      <c r="AN33" s="1278"/>
      <c r="AO33" s="1278"/>
      <c r="AP33" s="1278"/>
      <c r="AQ33" s="1278"/>
      <c r="AR33" s="1278"/>
      <c r="AS33" s="1278"/>
      <c r="AT33" s="1278"/>
      <c r="AU33" s="1278"/>
      <c r="AV33" s="1278"/>
      <c r="AW33" s="1278"/>
      <c r="AX33" s="1278"/>
      <c r="AY33" s="1278"/>
      <c r="AZ33" s="1278"/>
    </row>
    <row r="34" spans="2:52" ht="19.5" customHeight="1" thickTop="1">
      <c r="B34" s="206"/>
      <c r="H34" s="1934" t="s">
        <v>667</v>
      </c>
      <c r="I34" s="1945"/>
      <c r="J34" s="1136">
        <v>25041.128054628018</v>
      </c>
      <c r="K34" s="1136">
        <v>6523.0795243000175</v>
      </c>
      <c r="L34" s="1136">
        <v>9108.8967637200258</v>
      </c>
      <c r="M34" s="1136">
        <v>6842.2814223800233</v>
      </c>
      <c r="N34" s="1136">
        <v>7106.5600706999976</v>
      </c>
      <c r="O34" s="1136">
        <v>6419.1719976800014</v>
      </c>
      <c r="P34" s="1404">
        <v>14893.058559896002</v>
      </c>
      <c r="Q34" s="1404">
        <v>42077.088866799997</v>
      </c>
      <c r="R34" s="1404">
        <v>55810.193955960036</v>
      </c>
      <c r="S34" s="1404">
        <v>34267.813424912049</v>
      </c>
      <c r="T34" s="1404">
        <v>37196.430645280001</v>
      </c>
      <c r="U34" s="1404">
        <v>35096.486435615989</v>
      </c>
      <c r="V34" s="1404">
        <v>23365.18247682268</v>
      </c>
      <c r="W34" s="1505">
        <v>280382.18972187216</v>
      </c>
      <c r="AL34" s="1278"/>
      <c r="AM34" s="1278"/>
      <c r="AN34" s="1278"/>
      <c r="AO34" s="1278"/>
      <c r="AP34" s="1278"/>
      <c r="AQ34" s="1278"/>
      <c r="AR34" s="1278"/>
      <c r="AS34" s="1278"/>
      <c r="AT34" s="1278"/>
      <c r="AU34" s="1278"/>
      <c r="AV34" s="1278"/>
      <c r="AW34" s="1278"/>
      <c r="AX34" s="1278"/>
      <c r="AY34" s="1278"/>
      <c r="AZ34" s="1278"/>
    </row>
    <row r="35" spans="2:52" ht="19.5" customHeight="1">
      <c r="B35" s="206"/>
      <c r="H35" s="1138"/>
      <c r="I35" s="1139" t="s">
        <v>758</v>
      </c>
      <c r="J35" s="1140">
        <v>5134.999854648001</v>
      </c>
      <c r="K35" s="1140">
        <v>5560.2920113</v>
      </c>
      <c r="L35" s="1140">
        <v>4329.7064477199992</v>
      </c>
      <c r="M35" s="1140">
        <v>4060.11128538</v>
      </c>
      <c r="N35" s="1140">
        <v>3922.2841867000006</v>
      </c>
      <c r="O35" s="1140">
        <v>3953.3976566799993</v>
      </c>
      <c r="P35" s="1405">
        <v>4815.9791668959988</v>
      </c>
      <c r="Q35" s="1405">
        <v>4316.8225738000001</v>
      </c>
      <c r="R35" s="1405">
        <v>4242.274206959999</v>
      </c>
      <c r="S35" s="1405">
        <v>3535.3586769119997</v>
      </c>
      <c r="T35" s="1405">
        <v>4559.3106812800006</v>
      </c>
      <c r="U35" s="1405">
        <v>6355.8492756160013</v>
      </c>
      <c r="V35" s="1405">
        <v>4565.5321686576672</v>
      </c>
      <c r="W35" s="1506">
        <v>54786.386023892002</v>
      </c>
      <c r="AL35" s="1278"/>
      <c r="AM35" s="1278"/>
      <c r="AN35" s="1278"/>
      <c r="AO35" s="1278"/>
      <c r="AP35" s="1278"/>
      <c r="AQ35" s="1278"/>
      <c r="AR35" s="1278"/>
      <c r="AS35" s="1278"/>
      <c r="AT35" s="1278"/>
      <c r="AU35" s="1278"/>
      <c r="AV35" s="1278"/>
      <c r="AW35" s="1278"/>
      <c r="AX35" s="1278"/>
      <c r="AY35" s="1278"/>
      <c r="AZ35" s="1278"/>
    </row>
    <row r="36" spans="2:52" ht="19.5" customHeight="1">
      <c r="H36" s="1138"/>
      <c r="I36" s="1142" t="s">
        <v>759</v>
      </c>
      <c r="J36" s="1143">
        <v>262.38504</v>
      </c>
      <c r="K36" s="1143">
        <v>25.561139999999998</v>
      </c>
      <c r="L36" s="1143">
        <v>99.809567999999985</v>
      </c>
      <c r="M36" s="1143">
        <v>25.262520000000002</v>
      </c>
      <c r="N36" s="1143">
        <v>98.549675999999991</v>
      </c>
      <c r="O36" s="1143">
        <v>18.646380000000001</v>
      </c>
      <c r="P36" s="1406">
        <v>102.879228</v>
      </c>
      <c r="Q36" s="1406">
        <v>16.714511999999999</v>
      </c>
      <c r="R36" s="1406">
        <v>1.3667159999999998</v>
      </c>
      <c r="S36" s="1406">
        <v>9.8671679999999995</v>
      </c>
      <c r="T36" s="1406">
        <v>3.2254799999999997</v>
      </c>
      <c r="U36" s="1406">
        <v>17.982479999999999</v>
      </c>
      <c r="V36" s="1406">
        <v>56.854159000000003</v>
      </c>
      <c r="W36" s="1507">
        <v>682.249908</v>
      </c>
      <c r="AL36" s="1278"/>
      <c r="AM36" s="1278"/>
      <c r="AN36" s="1278"/>
      <c r="AO36" s="1278"/>
      <c r="AP36" s="1278"/>
      <c r="AQ36" s="1278"/>
      <c r="AR36" s="1278"/>
      <c r="AS36" s="1278"/>
      <c r="AT36" s="1278"/>
      <c r="AU36" s="1278"/>
      <c r="AV36" s="1278"/>
      <c r="AW36" s="1278"/>
      <c r="AX36" s="1278"/>
      <c r="AY36" s="1278"/>
      <c r="AZ36" s="1278"/>
    </row>
    <row r="37" spans="2:52" ht="19.5" customHeight="1">
      <c r="H37" s="1145"/>
      <c r="I37" s="1142" t="s">
        <v>760</v>
      </c>
      <c r="J37" s="1279">
        <v>19643.743159980015</v>
      </c>
      <c r="K37" s="1279">
        <v>937.22637300001747</v>
      </c>
      <c r="L37" s="1279">
        <v>4679.3807480000269</v>
      </c>
      <c r="M37" s="1279">
        <v>2756.907617000023</v>
      </c>
      <c r="N37" s="1279">
        <v>3085.7262079999969</v>
      </c>
      <c r="O37" s="1279">
        <v>2447.127961000002</v>
      </c>
      <c r="P37" s="1279">
        <v>9974.2001650000038</v>
      </c>
      <c r="Q37" s="1279">
        <v>37743.551780999995</v>
      </c>
      <c r="R37" s="1279">
        <v>51566.55303300004</v>
      </c>
      <c r="S37" s="1279">
        <v>30722.587580000047</v>
      </c>
      <c r="T37" s="1279">
        <v>32633.894484</v>
      </c>
      <c r="U37" s="1279">
        <v>28722.654679999989</v>
      </c>
      <c r="V37" s="1279">
        <v>18742.796149165009</v>
      </c>
      <c r="W37" s="1508">
        <v>224913.55378998013</v>
      </c>
      <c r="AL37" s="1278"/>
      <c r="AM37" s="1278"/>
      <c r="AN37" s="1278"/>
      <c r="AO37" s="1278"/>
      <c r="AP37" s="1278"/>
      <c r="AQ37" s="1278"/>
      <c r="AR37" s="1278"/>
      <c r="AS37" s="1278"/>
      <c r="AT37" s="1278"/>
      <c r="AU37" s="1278"/>
      <c r="AV37" s="1278"/>
      <c r="AW37" s="1278"/>
      <c r="AX37" s="1278"/>
      <c r="AY37" s="1278"/>
      <c r="AZ37" s="1278"/>
    </row>
    <row r="38" spans="2:52" ht="19.5" customHeight="1">
      <c r="H38" s="1928" t="s">
        <v>673</v>
      </c>
      <c r="I38" s="1929"/>
      <c r="J38" s="1147">
        <v>40612.816487471995</v>
      </c>
      <c r="K38" s="1140">
        <v>51307.844197140003</v>
      </c>
      <c r="L38" s="1140">
        <v>72004.550707379982</v>
      </c>
      <c r="M38" s="1140">
        <v>40930.659609559982</v>
      </c>
      <c r="N38" s="1140">
        <v>40925.904529419997</v>
      </c>
      <c r="O38" s="1140">
        <v>35777.699893320001</v>
      </c>
      <c r="P38" s="1405">
        <v>41825.723547616006</v>
      </c>
      <c r="Q38" s="1405">
        <v>48241.257204872003</v>
      </c>
      <c r="R38" s="1405">
        <v>38078.385591503982</v>
      </c>
      <c r="S38" s="1405">
        <v>47985.634514295976</v>
      </c>
      <c r="T38" s="1405">
        <v>46160.621499755995</v>
      </c>
      <c r="U38" s="1405">
        <v>56264.268156112004</v>
      </c>
      <c r="V38" s="1405">
        <v>46676.280494870654</v>
      </c>
      <c r="W38" s="1506">
        <v>560115.36593844788</v>
      </c>
      <c r="AL38" s="1278"/>
      <c r="AM38" s="1278"/>
      <c r="AN38" s="1278"/>
      <c r="AO38" s="1278"/>
      <c r="AP38" s="1278"/>
      <c r="AQ38" s="1278"/>
      <c r="AR38" s="1278"/>
      <c r="AS38" s="1278"/>
      <c r="AT38" s="1278"/>
      <c r="AU38" s="1278"/>
      <c r="AV38" s="1278"/>
      <c r="AW38" s="1278"/>
      <c r="AX38" s="1278"/>
      <c r="AY38" s="1278"/>
      <c r="AZ38" s="1278"/>
    </row>
    <row r="39" spans="2:52" ht="19.5" customHeight="1">
      <c r="C39" s="1512"/>
      <c r="H39" s="3"/>
      <c r="I39" s="1139" t="s">
        <v>674</v>
      </c>
      <c r="J39" s="1140">
        <v>37236.260937455998</v>
      </c>
      <c r="K39" s="1140">
        <v>44771.354941140002</v>
      </c>
      <c r="L39" s="1140">
        <v>67182.626407379983</v>
      </c>
      <c r="M39" s="1140">
        <v>38672.238909559986</v>
      </c>
      <c r="N39" s="1140">
        <v>38516.192929420002</v>
      </c>
      <c r="O39" s="1140">
        <v>32347.769893320001</v>
      </c>
      <c r="P39" s="1405">
        <v>35711.647207616006</v>
      </c>
      <c r="Q39" s="1405">
        <v>38232.449120871999</v>
      </c>
      <c r="R39" s="1405">
        <v>31015.280287503992</v>
      </c>
      <c r="S39" s="1405">
        <v>43769.991718295976</v>
      </c>
      <c r="T39" s="1405">
        <v>43328.154719755999</v>
      </c>
      <c r="U39" s="1405">
        <v>56144.471108112004</v>
      </c>
      <c r="V39" s="1405">
        <v>42244.036515035994</v>
      </c>
      <c r="W39" s="1506">
        <v>506928.43818043196</v>
      </c>
      <c r="AL39" s="1278"/>
      <c r="AM39" s="1278"/>
      <c r="AN39" s="1278"/>
      <c r="AO39" s="1278"/>
      <c r="AP39" s="1278"/>
      <c r="AQ39" s="1278"/>
      <c r="AR39" s="1278"/>
      <c r="AS39" s="1278"/>
      <c r="AT39" s="1278"/>
      <c r="AU39" s="1278"/>
      <c r="AV39" s="1278"/>
      <c r="AW39" s="1278"/>
      <c r="AX39" s="1278"/>
      <c r="AY39" s="1278"/>
      <c r="AZ39" s="1278"/>
    </row>
    <row r="40" spans="2:52" ht="19.5" customHeight="1">
      <c r="C40" s="1512"/>
      <c r="D40" s="1512"/>
      <c r="E40" s="1512"/>
      <c r="F40" s="1512"/>
      <c r="H40" s="3"/>
      <c r="I40" s="1142" t="s">
        <v>759</v>
      </c>
      <c r="J40" s="1143">
        <v>3376.5555500159999</v>
      </c>
      <c r="K40" s="1143">
        <v>6536.4892560000008</v>
      </c>
      <c r="L40" s="1143">
        <v>4821.9242999999988</v>
      </c>
      <c r="M40" s="1143">
        <v>2258.4206999999988</v>
      </c>
      <c r="N40" s="1143">
        <v>2409.7115999999974</v>
      </c>
      <c r="O40" s="1143">
        <v>3429.9299999999976</v>
      </c>
      <c r="P40" s="1406">
        <v>6114.0763399999978</v>
      </c>
      <c r="Q40" s="1406">
        <v>10008.808084000004</v>
      </c>
      <c r="R40" s="1406">
        <v>7063.1053039999915</v>
      </c>
      <c r="S40" s="1406">
        <v>4215.6427959999983</v>
      </c>
      <c r="T40" s="1406">
        <v>2832.4667799999979</v>
      </c>
      <c r="U40" s="1406">
        <v>119.79704800000002</v>
      </c>
      <c r="V40" s="1406">
        <v>4432.243979834665</v>
      </c>
      <c r="W40" s="1507">
        <v>53186.927758015983</v>
      </c>
      <c r="AL40" s="1278"/>
      <c r="AM40" s="1278"/>
      <c r="AN40" s="1278"/>
      <c r="AO40" s="1278"/>
      <c r="AP40" s="1278"/>
      <c r="AQ40" s="1278"/>
      <c r="AR40" s="1278"/>
      <c r="AS40" s="1278"/>
      <c r="AT40" s="1278"/>
      <c r="AU40" s="1278"/>
      <c r="AV40" s="1278"/>
      <c r="AW40" s="1278"/>
      <c r="AX40" s="1278"/>
      <c r="AY40" s="1278"/>
      <c r="AZ40" s="1278"/>
    </row>
    <row r="41" spans="2:52" ht="18.75" customHeight="1" thickBot="1">
      <c r="H41" s="1930" t="s">
        <v>675</v>
      </c>
      <c r="I41" s="1931"/>
      <c r="J41" s="1150">
        <v>65653.944542100013</v>
      </c>
      <c r="K41" s="1150">
        <v>57830.92372144002</v>
      </c>
      <c r="L41" s="1150">
        <v>81113.447471100008</v>
      </c>
      <c r="M41" s="1150">
        <v>47772.941031940005</v>
      </c>
      <c r="N41" s="1150">
        <v>48032.464600119994</v>
      </c>
      <c r="O41" s="1150">
        <v>42196.871891000003</v>
      </c>
      <c r="P41" s="1408">
        <v>56718.782107512008</v>
      </c>
      <c r="Q41" s="1408">
        <v>90318.346071672</v>
      </c>
      <c r="R41" s="1408">
        <v>93888.579547464018</v>
      </c>
      <c r="S41" s="1408">
        <v>82253.447939208025</v>
      </c>
      <c r="T41" s="1408">
        <v>83357.052145035996</v>
      </c>
      <c r="U41" s="1408">
        <v>91360.754591727993</v>
      </c>
      <c r="V41" s="1408">
        <v>70041.462971693341</v>
      </c>
      <c r="W41" s="1509">
        <v>840497.5556603201</v>
      </c>
    </row>
    <row r="42" spans="2:52" ht="19.5" customHeight="1">
      <c r="C42" s="206"/>
      <c r="H42" s="1616" t="s">
        <v>803</v>
      </c>
      <c r="J42" s="1278"/>
      <c r="K42" s="1278"/>
      <c r="L42" s="1278"/>
    </row>
  </sheetData>
  <mergeCells count="29">
    <mergeCell ref="H41:I41"/>
    <mergeCell ref="C30:E30"/>
    <mergeCell ref="C32:E32"/>
    <mergeCell ref="H33:I33"/>
    <mergeCell ref="H34:I34"/>
    <mergeCell ref="H38:I38"/>
    <mergeCell ref="D26:E26"/>
    <mergeCell ref="H26:I26"/>
    <mergeCell ref="D27:E27"/>
    <mergeCell ref="D28:F28"/>
    <mergeCell ref="H29:I29"/>
    <mergeCell ref="D25:E25"/>
    <mergeCell ref="C14:E14"/>
    <mergeCell ref="H14:I14"/>
    <mergeCell ref="C16:E16"/>
    <mergeCell ref="H17:I17"/>
    <mergeCell ref="C18:E18"/>
    <mergeCell ref="C20:E20"/>
    <mergeCell ref="H21:I21"/>
    <mergeCell ref="C22:E22"/>
    <mergeCell ref="H22:I22"/>
    <mergeCell ref="D23:E23"/>
    <mergeCell ref="D24:E24"/>
    <mergeCell ref="C12:E12"/>
    <mergeCell ref="B4:E4"/>
    <mergeCell ref="C8:E8"/>
    <mergeCell ref="H9:I9"/>
    <mergeCell ref="C10:E10"/>
    <mergeCell ref="H10:I10"/>
  </mergeCells>
  <phoneticPr fontId="3" type="noConversion"/>
  <hyperlinks>
    <hyperlink ref="D35:E35" location="P_BS!A1" display="Condensed Balance Sheet" xr:uid="{00000000-0004-0000-2F00-000000000000}"/>
    <hyperlink ref="D36:E36" location="P_Key!A1" display="Key Indicators" xr:uid="{00000000-0004-0000-2F00-000001000000}"/>
    <hyperlink ref="D37:E37" location="P_Premium!A1" display="Premium Income" xr:uid="{00000000-0004-0000-2F00-000002000000}"/>
    <hyperlink ref="D38:E38" location="P_Ratios!A1" display="Loss &amp; Expense Ratios" xr:uid="{00000000-0004-0000-2F00-000003000000}"/>
    <hyperlink ref="D34:E34" location="P_IS!A1" display="Condensed Income Statement" xr:uid="{00000000-0004-0000-2F00-000004000000}"/>
    <hyperlink ref="D26" location="L_Premium!A1" display="Premium Income" xr:uid="{00000000-0004-0000-2F00-000005000000}"/>
    <hyperlink ref="D25" location="L_Key!A1" display="Key Indicators" xr:uid="{00000000-0004-0000-2F00-000006000000}"/>
    <hyperlink ref="D24" location="L_BS!A1" display="Condensed Balance Sheet" xr:uid="{00000000-0004-0000-2F00-000007000000}"/>
    <hyperlink ref="D23" location="L_IS!A1" display="Condensed Income Statement" xr:uid="{00000000-0004-0000-2F00-000008000000}"/>
    <hyperlink ref="C22:E22" location="P_IS!A1" display="Prudential life Insurance" xr:uid="{00000000-0004-0000-2F00-000009000000}"/>
    <hyperlink ref="C12" location="G_IS!A1" display="KB Financial Group" xr:uid="{00000000-0004-0000-2F00-00000A000000}"/>
    <hyperlink ref="C14" location="B_IS!A1" display="KB Kookmin Bank" xr:uid="{00000000-0004-0000-2F00-00000B000000}"/>
    <hyperlink ref="C16" location="S_IS!A1" display="KB Securities" xr:uid="{00000000-0004-0000-2F00-00000C000000}"/>
    <hyperlink ref="C20" location="C_IS!A1" display="KB Kookmin Card" xr:uid="{00000000-0004-0000-2F00-00000D000000}"/>
    <hyperlink ref="C18" location="I_Key!A1" display="KB Insurance" xr:uid="{00000000-0004-0000-2F00-00000E000000}"/>
    <hyperlink ref="C18:E18" location="I_IS!A1" display="KB Insurance" xr:uid="{00000000-0004-0000-2F00-00000F000000}"/>
    <hyperlink ref="C10" location="Hightlights!A1" display="Highlights" xr:uid="{00000000-0004-0000-2F00-000010000000}"/>
    <hyperlink ref="C10:E10" location="'Financial Highlights'!A1" display="Finanial Highlights" xr:uid="{00000000-0004-0000-2F00-000011000000}"/>
    <hyperlink ref="C30" location="Other_IS!A1" display="Other Subsidiaries" xr:uid="{00000000-0004-0000-2F00-000012000000}"/>
    <hyperlink ref="C32" location="Contacts!A1" display="Contacts" xr:uid="{00000000-0004-0000-2F00-000013000000}"/>
    <hyperlink ref="D27" location="L_Ratios!A1" display="Loss &amp; Expense Ratios" xr:uid="{00000000-0004-0000-2F00-000014000000}"/>
    <hyperlink ref="C8:E8" location="Disclaimer!A1" display="Disclaimer" xr:uid="{00000000-0004-0000-2F00-000015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B1:BO93"/>
  <sheetViews>
    <sheetView showGridLines="0" view="pageBreakPreview" topLeftCell="A61" zoomScale="85" zoomScaleNormal="70" zoomScaleSheetLayoutView="85" workbookViewId="0">
      <selection activeCell="Q21" sqref="Q21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34" width="13.75" style="38" hidden="1" customWidth="1"/>
    <col min="35" max="35" width="13.75" style="48" hidden="1" customWidth="1"/>
    <col min="36" max="49" width="13.75" style="38" hidden="1" customWidth="1"/>
    <col min="50" max="52" width="13.75" style="48" hidden="1" customWidth="1"/>
    <col min="53" max="56" width="17.375" style="38" hidden="1" customWidth="1"/>
    <col min="57" max="57" width="15.125" style="38" hidden="1" customWidth="1"/>
    <col min="58" max="62" width="15.125" style="38" customWidth="1"/>
    <col min="63" max="63" width="15.125" style="1728" customWidth="1"/>
    <col min="64" max="64" width="15.125" style="38" customWidth="1"/>
    <col min="65" max="65" width="15.125" style="1776" customWidth="1"/>
    <col min="66" max="66" width="15.125" style="38" customWidth="1"/>
    <col min="67" max="16384" width="10.75" style="38"/>
  </cols>
  <sheetData>
    <row r="1" spans="2:67" ht="5.25" customHeight="1"/>
    <row r="2" spans="2:67" ht="28.5" customHeight="1">
      <c r="H2" s="39"/>
    </row>
    <row r="3" spans="2:67" ht="3" customHeight="1">
      <c r="H3" s="40"/>
    </row>
    <row r="4" spans="2:67" ht="30" customHeight="1">
      <c r="B4" s="1879" t="s">
        <v>25</v>
      </c>
      <c r="C4" s="1879"/>
      <c r="D4" s="1879"/>
      <c r="E4" s="1879"/>
      <c r="F4" s="183"/>
      <c r="G4" s="42"/>
      <c r="H4" s="64" t="s">
        <v>9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</row>
    <row r="5" spans="2:67" ht="18" customHeight="1">
      <c r="B5" s="44"/>
      <c r="C5" s="44"/>
      <c r="D5" s="44"/>
      <c r="E5" s="44"/>
      <c r="F5" s="44"/>
      <c r="AI5" s="38"/>
      <c r="AV5" s="69"/>
      <c r="AW5" s="69"/>
      <c r="AX5" s="69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</row>
    <row r="6" spans="2:67" ht="3" customHeight="1" thickBot="1">
      <c r="H6" s="40"/>
    </row>
    <row r="7" spans="2:67" ht="12" customHeight="1" thickTop="1">
      <c r="B7" s="185"/>
      <c r="C7" s="67"/>
      <c r="D7" s="67"/>
      <c r="E7" s="68"/>
      <c r="AI7" s="38"/>
      <c r="AX7" s="38"/>
      <c r="AY7" s="38"/>
      <c r="AZ7" s="38"/>
    </row>
    <row r="8" spans="2:67" ht="19.5" customHeight="1">
      <c r="B8" s="74"/>
      <c r="C8" s="1875" t="s">
        <v>2</v>
      </c>
      <c r="D8" s="1875"/>
      <c r="E8" s="1876"/>
      <c r="F8" s="1512"/>
      <c r="H8" s="673" t="s">
        <v>761</v>
      </c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5"/>
      <c r="AB8" s="265"/>
      <c r="AC8" s="266"/>
      <c r="AD8" s="265"/>
      <c r="AE8" s="266"/>
      <c r="AF8" s="266"/>
      <c r="AG8" s="266"/>
      <c r="AH8" s="266"/>
      <c r="AI8" s="266"/>
      <c r="AJ8" s="265"/>
      <c r="AK8" s="1518"/>
    </row>
    <row r="9" spans="2:67" ht="19.5" customHeight="1" thickBot="1">
      <c r="B9" s="71"/>
      <c r="C9" s="75"/>
      <c r="D9" s="75"/>
      <c r="E9" s="76"/>
      <c r="F9" s="75"/>
      <c r="H9" s="77" t="s">
        <v>39</v>
      </c>
      <c r="I9" s="78" t="s">
        <v>40</v>
      </c>
      <c r="J9" s="78" t="s">
        <v>41</v>
      </c>
      <c r="K9" s="78" t="s">
        <v>42</v>
      </c>
      <c r="L9" s="78" t="s">
        <v>43</v>
      </c>
      <c r="M9" s="78" t="s">
        <v>44</v>
      </c>
      <c r="N9" s="78" t="s">
        <v>45</v>
      </c>
      <c r="O9" s="78" t="s">
        <v>46</v>
      </c>
      <c r="P9" s="78" t="s">
        <v>47</v>
      </c>
      <c r="Q9" s="78" t="s">
        <v>48</v>
      </c>
      <c r="R9" s="78" t="s">
        <v>49</v>
      </c>
      <c r="S9" s="78" t="s">
        <v>50</v>
      </c>
      <c r="T9" s="78" t="s">
        <v>51</v>
      </c>
      <c r="U9" s="78" t="s">
        <v>52</v>
      </c>
      <c r="V9" s="78" t="s">
        <v>53</v>
      </c>
      <c r="W9" s="78" t="s">
        <v>54</v>
      </c>
      <c r="X9" s="78" t="s">
        <v>55</v>
      </c>
      <c r="Y9" s="78" t="s">
        <v>56</v>
      </c>
      <c r="Z9" s="78" t="s">
        <v>57</v>
      </c>
      <c r="AA9" s="78" t="s">
        <v>58</v>
      </c>
      <c r="AB9" s="78" t="s">
        <v>128</v>
      </c>
      <c r="AC9" s="78" t="s">
        <v>129</v>
      </c>
      <c r="AD9" s="78" t="s">
        <v>61</v>
      </c>
      <c r="AE9" s="78" t="s">
        <v>62</v>
      </c>
      <c r="AF9" s="78" t="s">
        <v>63</v>
      </c>
      <c r="AG9" s="78" t="s">
        <v>64</v>
      </c>
      <c r="AH9" s="78" t="s">
        <v>301</v>
      </c>
      <c r="AI9" s="78" t="s">
        <v>66</v>
      </c>
      <c r="AJ9" s="78" t="s">
        <v>67</v>
      </c>
      <c r="AK9" s="78" t="s">
        <v>68</v>
      </c>
      <c r="AL9" s="78" t="s">
        <v>69</v>
      </c>
      <c r="AM9" s="78" t="s">
        <v>70</v>
      </c>
      <c r="AN9" s="78" t="s">
        <v>71</v>
      </c>
      <c r="AO9" s="78" t="s">
        <v>72</v>
      </c>
      <c r="AP9" s="78" t="s">
        <v>73</v>
      </c>
      <c r="AQ9" s="78" t="s">
        <v>74</v>
      </c>
      <c r="AR9" s="81" t="s">
        <v>75</v>
      </c>
      <c r="AS9" s="78" t="s">
        <v>76</v>
      </c>
      <c r="AT9" s="78" t="s">
        <v>77</v>
      </c>
      <c r="AU9" s="78" t="s">
        <v>78</v>
      </c>
      <c r="AV9" s="78" t="s">
        <v>79</v>
      </c>
      <c r="AW9" s="78" t="s">
        <v>80</v>
      </c>
      <c r="AX9" s="78" t="s">
        <v>81</v>
      </c>
      <c r="AY9" s="78" t="s">
        <v>82</v>
      </c>
      <c r="AZ9" s="78" t="s">
        <v>83</v>
      </c>
      <c r="BA9" s="78" t="s">
        <v>84</v>
      </c>
      <c r="BB9" s="78" t="s">
        <v>85</v>
      </c>
      <c r="BC9" s="78" t="s">
        <v>783</v>
      </c>
      <c r="BD9" s="78" t="s">
        <v>793</v>
      </c>
      <c r="BE9" s="78" t="s">
        <v>797</v>
      </c>
      <c r="BF9" s="78" t="s">
        <v>805</v>
      </c>
      <c r="BG9" s="78" t="s">
        <v>815</v>
      </c>
      <c r="BH9" s="78" t="s">
        <v>822</v>
      </c>
      <c r="BI9" s="78" t="s">
        <v>835</v>
      </c>
      <c r="BJ9" s="78" t="s">
        <v>837</v>
      </c>
      <c r="BK9" s="78" t="s">
        <v>855</v>
      </c>
      <c r="BL9" s="78" t="s">
        <v>851</v>
      </c>
      <c r="BM9" s="78" t="s">
        <v>857</v>
      </c>
      <c r="BN9" s="78" t="s">
        <v>890</v>
      </c>
    </row>
    <row r="10" spans="2:67" ht="19.5" customHeight="1">
      <c r="B10" s="74"/>
      <c r="C10" s="1875" t="s">
        <v>36</v>
      </c>
      <c r="D10" s="1875"/>
      <c r="E10" s="1876"/>
      <c r="F10" s="1512"/>
      <c r="H10" s="1" t="s">
        <v>137</v>
      </c>
      <c r="I10" s="83">
        <v>1.4</v>
      </c>
      <c r="J10" s="83">
        <v>1.1000000000000001</v>
      </c>
      <c r="K10" s="83">
        <v>1.2</v>
      </c>
      <c r="L10" s="83">
        <v>0.7</v>
      </c>
      <c r="M10" s="83">
        <v>0.7</v>
      </c>
      <c r="N10" s="83">
        <v>0.9</v>
      </c>
      <c r="O10" s="83">
        <v>0.9</v>
      </c>
      <c r="P10" s="83">
        <v>1.1000000000000001</v>
      </c>
      <c r="Q10" s="83">
        <v>1.2</v>
      </c>
      <c r="R10" s="83">
        <v>1.2</v>
      </c>
      <c r="S10" s="83">
        <v>1.2</v>
      </c>
      <c r="T10" s="83">
        <v>1.2</v>
      </c>
      <c r="U10" s="83">
        <v>1.1000000000000001</v>
      </c>
      <c r="V10" s="83">
        <v>0.9</v>
      </c>
      <c r="W10" s="83">
        <v>0.7</v>
      </c>
      <c r="X10" s="83">
        <v>0.8</v>
      </c>
      <c r="Y10" s="83">
        <v>0.6</v>
      </c>
      <c r="Z10" s="83">
        <v>0.6</v>
      </c>
      <c r="AA10" s="83">
        <v>0.4</v>
      </c>
      <c r="AB10" s="83">
        <v>0.5</v>
      </c>
      <c r="AC10" s="84">
        <v>0.5</v>
      </c>
      <c r="AD10" s="83">
        <v>0.4</v>
      </c>
      <c r="AE10" s="84">
        <v>0.4</v>
      </c>
      <c r="AF10" s="84">
        <v>0.5</v>
      </c>
      <c r="AG10" s="84">
        <v>0.4</v>
      </c>
      <c r="AH10" s="84">
        <v>0.2</v>
      </c>
      <c r="AI10" s="84">
        <v>9.9999999999999978E-2</v>
      </c>
      <c r="AJ10" s="83">
        <v>0.3</v>
      </c>
      <c r="AK10" s="83">
        <v>0.2</v>
      </c>
      <c r="AL10" s="83">
        <v>0.3</v>
      </c>
      <c r="AM10" s="83">
        <v>0.2</v>
      </c>
      <c r="AN10" s="84">
        <v>0.2</v>
      </c>
      <c r="AO10" s="192">
        <v>0.2</v>
      </c>
      <c r="AP10" s="193">
        <v>0.90000000000000013</v>
      </c>
      <c r="AQ10" s="193">
        <v>1.1000000000000001</v>
      </c>
      <c r="AR10" s="193">
        <v>0.19999999999999973</v>
      </c>
      <c r="AS10" s="192">
        <v>0.3</v>
      </c>
      <c r="AT10" s="192">
        <v>0.2</v>
      </c>
      <c r="AU10" s="192">
        <v>0.3</v>
      </c>
      <c r="AV10" s="192">
        <v>0.3</v>
      </c>
      <c r="AW10" s="192">
        <v>0.3</v>
      </c>
      <c r="AX10" s="193">
        <v>0.2</v>
      </c>
      <c r="AY10" s="193">
        <v>0.30000000000000004</v>
      </c>
      <c r="AZ10" s="193">
        <v>0.30000000000000004</v>
      </c>
      <c r="BA10" s="192">
        <v>-2.1</v>
      </c>
      <c r="BB10" s="192">
        <v>-1.9</v>
      </c>
      <c r="BC10" s="1322">
        <v>1</v>
      </c>
      <c r="BD10" s="193">
        <v>-1.7999999999999998</v>
      </c>
      <c r="BE10" s="1322">
        <v>-3.1</v>
      </c>
      <c r="BF10" s="193">
        <v>-1.9</v>
      </c>
      <c r="BG10" s="193">
        <v>-1.2000000000000002</v>
      </c>
      <c r="BH10" s="1322">
        <v>-1.7000000000000002</v>
      </c>
      <c r="BI10" s="1322">
        <v>-3.2</v>
      </c>
      <c r="BJ10" s="1322">
        <v>-2.8</v>
      </c>
      <c r="BK10" s="1322">
        <v>-1.5999999999999996</v>
      </c>
      <c r="BL10" s="1322">
        <v>-0.80000000000000071</v>
      </c>
      <c r="BM10" s="1322">
        <v>-1.2</v>
      </c>
      <c r="BN10" s="195">
        <v>-7.3</v>
      </c>
      <c r="BO10" s="83"/>
    </row>
    <row r="11" spans="2:67" ht="19.5" customHeight="1">
      <c r="B11" s="74"/>
      <c r="C11" s="1514"/>
      <c r="D11" s="75"/>
      <c r="E11" s="76"/>
      <c r="F11" s="75"/>
      <c r="H11" s="207" t="s">
        <v>138</v>
      </c>
      <c r="I11" s="83">
        <v>19.5</v>
      </c>
      <c r="J11" s="83">
        <v>18.7</v>
      </c>
      <c r="K11" s="83">
        <v>20.8</v>
      </c>
      <c r="L11" s="83">
        <v>21.6</v>
      </c>
      <c r="M11" s="83">
        <v>21.5</v>
      </c>
      <c r="N11" s="83">
        <v>23.8</v>
      </c>
      <c r="O11" s="83">
        <v>25.1</v>
      </c>
      <c r="P11" s="83">
        <v>25.1</v>
      </c>
      <c r="Q11" s="83">
        <v>24.2</v>
      </c>
      <c r="R11" s="83">
        <v>24.1</v>
      </c>
      <c r="S11" s="83">
        <v>23.4</v>
      </c>
      <c r="T11" s="83">
        <v>23.9</v>
      </c>
      <c r="U11" s="83">
        <v>23.3</v>
      </c>
      <c r="V11" s="83">
        <v>26.1</v>
      </c>
      <c r="W11" s="83">
        <v>28.4</v>
      </c>
      <c r="X11" s="83">
        <v>29.4</v>
      </c>
      <c r="Y11" s="83">
        <v>28.4</v>
      </c>
      <c r="Z11" s="83">
        <v>29.8</v>
      </c>
      <c r="AA11" s="83">
        <v>34</v>
      </c>
      <c r="AB11" s="83">
        <v>28</v>
      </c>
      <c r="AC11" s="84">
        <v>27.2</v>
      </c>
      <c r="AD11" s="83">
        <v>27.1</v>
      </c>
      <c r="AE11" s="84">
        <v>27.8</v>
      </c>
      <c r="AF11" s="84">
        <v>27.1</v>
      </c>
      <c r="AG11" s="84">
        <v>26.3</v>
      </c>
      <c r="AH11" s="84">
        <v>27.8</v>
      </c>
      <c r="AI11" s="84">
        <v>30.999999999999996</v>
      </c>
      <c r="AJ11" s="83">
        <v>28.2</v>
      </c>
      <c r="AK11" s="83">
        <v>27.5</v>
      </c>
      <c r="AL11" s="83">
        <v>28.7</v>
      </c>
      <c r="AM11" s="83">
        <v>28.9</v>
      </c>
      <c r="AN11" s="84">
        <v>32.1</v>
      </c>
      <c r="AO11" s="192">
        <v>29.5</v>
      </c>
      <c r="AP11" s="193">
        <v>30.9</v>
      </c>
      <c r="AQ11" s="193">
        <v>32.500000000000007</v>
      </c>
      <c r="AR11" s="193">
        <v>40.699999999999989</v>
      </c>
      <c r="AS11" s="192">
        <v>38</v>
      </c>
      <c r="AT11" s="192">
        <v>46.6</v>
      </c>
      <c r="AU11" s="192">
        <v>41.7</v>
      </c>
      <c r="AV11" s="192">
        <v>43.000000000000014</v>
      </c>
      <c r="AW11" s="192">
        <v>37</v>
      </c>
      <c r="AX11" s="193">
        <v>39.400000000000006</v>
      </c>
      <c r="AY11" s="193">
        <v>52.099999999999994</v>
      </c>
      <c r="AZ11" s="193">
        <v>35.5</v>
      </c>
      <c r="BA11" s="192">
        <v>35.700000000000003</v>
      </c>
      <c r="BB11" s="192">
        <v>35.799999999999997</v>
      </c>
      <c r="BC11" s="1322">
        <v>39.900000000000006</v>
      </c>
      <c r="BD11" s="193">
        <v>42.099999999999994</v>
      </c>
      <c r="BE11" s="1322">
        <v>39.1</v>
      </c>
      <c r="BF11" s="193">
        <v>39.699999999999996</v>
      </c>
      <c r="BG11" s="193">
        <v>61.100000000000009</v>
      </c>
      <c r="BH11" s="1322">
        <v>42.699999999999989</v>
      </c>
      <c r="BI11" s="1322">
        <v>43.2</v>
      </c>
      <c r="BJ11" s="1322">
        <v>81.400000000000006</v>
      </c>
      <c r="BK11" s="1322">
        <v>47.900000000000006</v>
      </c>
      <c r="BL11" s="1322">
        <v>62.8</v>
      </c>
      <c r="BM11" s="1322">
        <v>61.9</v>
      </c>
      <c r="BN11" s="195">
        <v>73.099999999999994</v>
      </c>
      <c r="BO11" s="83"/>
    </row>
    <row r="12" spans="2:67" ht="19.5" customHeight="1">
      <c r="B12" s="74"/>
      <c r="C12" s="1875" t="s">
        <v>0</v>
      </c>
      <c r="D12" s="1875"/>
      <c r="E12" s="1876"/>
      <c r="F12" s="1512"/>
      <c r="H12" s="207" t="s">
        <v>139</v>
      </c>
      <c r="I12" s="83">
        <v>0</v>
      </c>
      <c r="J12" s="83">
        <v>0</v>
      </c>
      <c r="K12" s="83">
        <v>0</v>
      </c>
      <c r="L12" s="83">
        <v>0</v>
      </c>
      <c r="M12" s="83">
        <v>0</v>
      </c>
      <c r="N12" s="83">
        <v>0</v>
      </c>
      <c r="O12" s="83">
        <v>-0.1</v>
      </c>
      <c r="P12" s="83">
        <v>0.1</v>
      </c>
      <c r="Q12" s="83">
        <v>0</v>
      </c>
      <c r="R12" s="83">
        <v>0.1</v>
      </c>
      <c r="S12" s="83">
        <v>-0.1</v>
      </c>
      <c r="T12" s="83">
        <v>0</v>
      </c>
      <c r="U12" s="83">
        <v>0</v>
      </c>
      <c r="V12" s="83">
        <v>0</v>
      </c>
      <c r="W12" s="83">
        <v>0</v>
      </c>
      <c r="X12" s="83">
        <v>0.1</v>
      </c>
      <c r="Y12" s="83">
        <v>0</v>
      </c>
      <c r="Z12" s="83">
        <v>0</v>
      </c>
      <c r="AA12" s="83">
        <v>0</v>
      </c>
      <c r="AB12" s="83">
        <v>0</v>
      </c>
      <c r="AC12" s="84">
        <v>0</v>
      </c>
      <c r="AD12" s="83">
        <v>0.1</v>
      </c>
      <c r="AE12" s="84">
        <v>-0.5</v>
      </c>
      <c r="AF12" s="84">
        <v>0</v>
      </c>
      <c r="AG12" s="84">
        <v>0.3</v>
      </c>
      <c r="AH12" s="84">
        <v>-0.9</v>
      </c>
      <c r="AI12" s="84">
        <v>1.6000000000000014</v>
      </c>
      <c r="AJ12" s="83">
        <v>-4.2</v>
      </c>
      <c r="AK12" s="83">
        <v>5.5999999999999943</v>
      </c>
      <c r="AL12" s="83">
        <v>0.8</v>
      </c>
      <c r="AM12" s="83">
        <v>-0.7</v>
      </c>
      <c r="AN12" s="84">
        <v>3.8</v>
      </c>
      <c r="AO12" s="192">
        <v>-10.1</v>
      </c>
      <c r="AP12" s="193">
        <v>6.3000000000000007</v>
      </c>
      <c r="AQ12" s="193">
        <v>5.9999999999999858</v>
      </c>
      <c r="AR12" s="193">
        <v>6.2000000000000171</v>
      </c>
      <c r="AS12" s="192">
        <v>4.5</v>
      </c>
      <c r="AT12" s="192">
        <v>2.2999999999999998</v>
      </c>
      <c r="AU12" s="192">
        <v>0.6</v>
      </c>
      <c r="AV12" s="192">
        <v>5.8999999999999915</v>
      </c>
      <c r="AW12" s="192">
        <v>-3.5</v>
      </c>
      <c r="AX12" s="193">
        <v>-8.3000000000000114</v>
      </c>
      <c r="AY12" s="193">
        <v>5.0000000000000142</v>
      </c>
      <c r="AZ12" s="193">
        <v>3.7999999999999972</v>
      </c>
      <c r="BA12" s="192">
        <v>8.5</v>
      </c>
      <c r="BB12" s="192">
        <v>4.2999999999999972</v>
      </c>
      <c r="BC12" s="1322">
        <v>-2.5</v>
      </c>
      <c r="BD12" s="193">
        <v>8.5000000000000142</v>
      </c>
      <c r="BE12" s="1322">
        <v>9</v>
      </c>
      <c r="BF12" s="193">
        <v>5.6000000000000085</v>
      </c>
      <c r="BG12" s="193">
        <v>4.1999999999999744</v>
      </c>
      <c r="BH12" s="1322">
        <v>4.0000000000000284</v>
      </c>
      <c r="BI12" s="1322">
        <v>1.7999999999999972</v>
      </c>
      <c r="BJ12" s="1322">
        <v>27.3</v>
      </c>
      <c r="BK12" s="1322">
        <v>12.400000000000006</v>
      </c>
      <c r="BL12" s="1322">
        <v>7.1999999999999886</v>
      </c>
      <c r="BM12" s="1322">
        <v>4.1000000000000014</v>
      </c>
      <c r="BN12" s="195">
        <v>30.9</v>
      </c>
      <c r="BO12" s="83"/>
    </row>
    <row r="13" spans="2:67" ht="19.5" customHeight="1">
      <c r="B13" s="74"/>
      <c r="C13" s="1514"/>
      <c r="D13" s="75"/>
      <c r="E13" s="76"/>
      <c r="F13" s="75"/>
      <c r="H13" s="197" t="s">
        <v>140</v>
      </c>
      <c r="I13" s="198">
        <v>20.9</v>
      </c>
      <c r="J13" s="198">
        <v>19.8</v>
      </c>
      <c r="K13" s="198">
        <v>22</v>
      </c>
      <c r="L13" s="198">
        <v>22.3</v>
      </c>
      <c r="M13" s="198">
        <v>22.2</v>
      </c>
      <c r="N13" s="198">
        <v>24.7</v>
      </c>
      <c r="O13" s="198">
        <v>25.9</v>
      </c>
      <c r="P13" s="198">
        <v>26.3</v>
      </c>
      <c r="Q13" s="198">
        <v>25.4</v>
      </c>
      <c r="R13" s="198">
        <v>25.4</v>
      </c>
      <c r="S13" s="198">
        <v>24.5</v>
      </c>
      <c r="T13" s="198">
        <v>25.1</v>
      </c>
      <c r="U13" s="198">
        <v>24.4</v>
      </c>
      <c r="V13" s="198">
        <v>27</v>
      </c>
      <c r="W13" s="198">
        <v>29.1</v>
      </c>
      <c r="X13" s="198">
        <v>30.3</v>
      </c>
      <c r="Y13" s="198">
        <v>29</v>
      </c>
      <c r="Z13" s="198">
        <v>30.4</v>
      </c>
      <c r="AA13" s="198">
        <v>34.4</v>
      </c>
      <c r="AB13" s="198">
        <v>28.5</v>
      </c>
      <c r="AC13" s="199">
        <v>27.7</v>
      </c>
      <c r="AD13" s="198">
        <v>27.6</v>
      </c>
      <c r="AE13" s="199">
        <v>27.7</v>
      </c>
      <c r="AF13" s="199">
        <v>27.6</v>
      </c>
      <c r="AG13" s="199">
        <v>27</v>
      </c>
      <c r="AH13" s="199">
        <v>27.1</v>
      </c>
      <c r="AI13" s="199">
        <v>32.699999999999996</v>
      </c>
      <c r="AJ13" s="198">
        <v>24.3</v>
      </c>
      <c r="AK13" s="198">
        <v>33.299999999999997</v>
      </c>
      <c r="AL13" s="198">
        <v>29.8</v>
      </c>
      <c r="AM13" s="198">
        <v>28.4</v>
      </c>
      <c r="AN13" s="199">
        <v>36.1</v>
      </c>
      <c r="AO13" s="202">
        <v>19.600000000000001</v>
      </c>
      <c r="AP13" s="203">
        <v>38.1</v>
      </c>
      <c r="AQ13" s="203">
        <v>39.599999999999994</v>
      </c>
      <c r="AR13" s="203">
        <v>47.100000000000009</v>
      </c>
      <c r="AS13" s="202">
        <v>42.8</v>
      </c>
      <c r="AT13" s="202">
        <v>49.1</v>
      </c>
      <c r="AU13" s="202">
        <v>42.6</v>
      </c>
      <c r="AV13" s="202">
        <v>49.2</v>
      </c>
      <c r="AW13" s="202">
        <v>33.799999999999997</v>
      </c>
      <c r="AX13" s="203">
        <v>31.299999999999997</v>
      </c>
      <c r="AY13" s="203">
        <v>57.400000000000006</v>
      </c>
      <c r="AZ13" s="203">
        <v>39.599999999999994</v>
      </c>
      <c r="BA13" s="202">
        <v>42.1</v>
      </c>
      <c r="BB13" s="202">
        <v>38.199999999999996</v>
      </c>
      <c r="BC13" s="1323">
        <v>38.400000000000006</v>
      </c>
      <c r="BD13" s="203">
        <v>48.8</v>
      </c>
      <c r="BE13" s="1323">
        <v>45</v>
      </c>
      <c r="BF13" s="203">
        <v>43.400000000000006</v>
      </c>
      <c r="BG13" s="203">
        <v>64.099999999999994</v>
      </c>
      <c r="BH13" s="1323">
        <v>45</v>
      </c>
      <c r="BI13" s="1323">
        <v>41.8</v>
      </c>
      <c r="BJ13" s="1323">
        <v>105.9</v>
      </c>
      <c r="BK13" s="1323">
        <v>58.700000000000017</v>
      </c>
      <c r="BL13" s="1323">
        <v>69.200000000000017</v>
      </c>
      <c r="BM13" s="1323">
        <v>64.8</v>
      </c>
      <c r="BN13" s="205">
        <v>96.7</v>
      </c>
      <c r="BO13" s="83"/>
    </row>
    <row r="14" spans="2:67" ht="19.5" customHeight="1">
      <c r="B14" s="74"/>
      <c r="C14" s="1875" t="s">
        <v>6</v>
      </c>
      <c r="D14" s="1875"/>
      <c r="E14" s="1876"/>
      <c r="F14" s="1512"/>
      <c r="H14" s="207" t="s">
        <v>141</v>
      </c>
      <c r="I14" s="83">
        <v>6.3</v>
      </c>
      <c r="J14" s="83">
        <v>7</v>
      </c>
      <c r="K14" s="83">
        <v>6.9</v>
      </c>
      <c r="L14" s="83">
        <v>7.7</v>
      </c>
      <c r="M14" s="83">
        <v>7.3</v>
      </c>
      <c r="N14" s="83">
        <v>7.8</v>
      </c>
      <c r="O14" s="83">
        <v>8.1</v>
      </c>
      <c r="P14" s="83">
        <v>11.1</v>
      </c>
      <c r="Q14" s="83">
        <v>7.4</v>
      </c>
      <c r="R14" s="83">
        <v>8.8000000000000007</v>
      </c>
      <c r="S14" s="83">
        <v>8.6</v>
      </c>
      <c r="T14" s="83">
        <v>9.8000000000000007</v>
      </c>
      <c r="U14" s="83">
        <v>8.9</v>
      </c>
      <c r="V14" s="83">
        <v>10.199999999999999</v>
      </c>
      <c r="W14" s="83">
        <v>9.8000000000000007</v>
      </c>
      <c r="X14" s="83">
        <v>13.6</v>
      </c>
      <c r="Y14" s="83">
        <v>10.7</v>
      </c>
      <c r="Z14" s="83">
        <v>12.3</v>
      </c>
      <c r="AA14" s="83">
        <v>11.5</v>
      </c>
      <c r="AB14" s="83">
        <v>13.3</v>
      </c>
      <c r="AC14" s="84">
        <v>11.9</v>
      </c>
      <c r="AD14" s="83">
        <v>13.7</v>
      </c>
      <c r="AE14" s="84">
        <v>11.6</v>
      </c>
      <c r="AF14" s="84">
        <v>11</v>
      </c>
      <c r="AG14" s="84">
        <v>12.3</v>
      </c>
      <c r="AH14" s="84">
        <v>14.8</v>
      </c>
      <c r="AI14" s="84">
        <v>15</v>
      </c>
      <c r="AJ14" s="83">
        <v>14.5</v>
      </c>
      <c r="AK14" s="83">
        <v>12.7</v>
      </c>
      <c r="AL14" s="83">
        <v>15.2</v>
      </c>
      <c r="AM14" s="83">
        <v>14.3</v>
      </c>
      <c r="AN14" s="84">
        <v>18.7</v>
      </c>
      <c r="AO14" s="192">
        <v>12.7</v>
      </c>
      <c r="AP14" s="193">
        <v>15</v>
      </c>
      <c r="AQ14" s="193">
        <v>15.500000000000004</v>
      </c>
      <c r="AR14" s="193">
        <v>22.399999999999991</v>
      </c>
      <c r="AS14" s="192">
        <v>15.9</v>
      </c>
      <c r="AT14" s="192">
        <v>18.5</v>
      </c>
      <c r="AU14" s="192">
        <v>17.3</v>
      </c>
      <c r="AV14" s="192">
        <v>24.1</v>
      </c>
      <c r="AW14" s="192">
        <v>17.399999999999999</v>
      </c>
      <c r="AX14" s="193">
        <v>17.800000000000004</v>
      </c>
      <c r="AY14" s="193">
        <v>19.699999999999996</v>
      </c>
      <c r="AZ14" s="193">
        <v>23.4</v>
      </c>
      <c r="BA14" s="192">
        <v>17.899999999999999</v>
      </c>
      <c r="BB14" s="192">
        <v>19.899999999999999</v>
      </c>
      <c r="BC14" s="1322">
        <v>21.1</v>
      </c>
      <c r="BD14" s="193">
        <v>24.9</v>
      </c>
      <c r="BE14" s="1322">
        <v>20.5</v>
      </c>
      <c r="BF14" s="193">
        <v>23.200000000000003</v>
      </c>
      <c r="BG14" s="193">
        <v>30.5</v>
      </c>
      <c r="BH14" s="1322">
        <v>33.799999999999997</v>
      </c>
      <c r="BI14" s="1322">
        <v>20.399999999999999</v>
      </c>
      <c r="BJ14" s="1322">
        <v>30.4</v>
      </c>
      <c r="BK14" s="1322">
        <v>24.400000000000006</v>
      </c>
      <c r="BL14" s="1322">
        <v>39</v>
      </c>
      <c r="BM14" s="1322">
        <v>20.399999999999999</v>
      </c>
      <c r="BN14" s="195">
        <v>32.200000000000003</v>
      </c>
      <c r="BO14" s="83"/>
    </row>
    <row r="15" spans="2:67" ht="19.5" customHeight="1">
      <c r="B15" s="74"/>
      <c r="C15" s="1514"/>
      <c r="D15" s="75"/>
      <c r="E15" s="76"/>
      <c r="F15" s="75"/>
      <c r="H15" s="1" t="s">
        <v>143</v>
      </c>
      <c r="I15" s="83">
        <v>0</v>
      </c>
      <c r="J15" s="83">
        <v>0</v>
      </c>
      <c r="K15" s="83">
        <v>0</v>
      </c>
      <c r="L15" s="83">
        <v>0</v>
      </c>
      <c r="M15" s="83">
        <v>0</v>
      </c>
      <c r="N15" s="83">
        <v>0</v>
      </c>
      <c r="O15" s="83">
        <v>0.1</v>
      </c>
      <c r="P15" s="83">
        <v>-0.1</v>
      </c>
      <c r="Q15" s="83">
        <v>0</v>
      </c>
      <c r="R15" s="83">
        <v>0</v>
      </c>
      <c r="S15" s="83">
        <v>0</v>
      </c>
      <c r="T15" s="83">
        <v>0</v>
      </c>
      <c r="U15" s="83">
        <v>0</v>
      </c>
      <c r="V15" s="83">
        <v>0</v>
      </c>
      <c r="W15" s="83">
        <v>0</v>
      </c>
      <c r="X15" s="83">
        <v>0</v>
      </c>
      <c r="Y15" s="83">
        <v>0</v>
      </c>
      <c r="Z15" s="83">
        <v>0</v>
      </c>
      <c r="AA15" s="83">
        <v>0</v>
      </c>
      <c r="AB15" s="83">
        <v>0</v>
      </c>
      <c r="AC15" s="84">
        <v>0.3</v>
      </c>
      <c r="AD15" s="83">
        <v>0</v>
      </c>
      <c r="AE15" s="84">
        <v>0</v>
      </c>
      <c r="AF15" s="84">
        <v>0</v>
      </c>
      <c r="AG15" s="84">
        <v>0</v>
      </c>
      <c r="AH15" s="84">
        <v>0</v>
      </c>
      <c r="AI15" s="84">
        <v>0</v>
      </c>
      <c r="AJ15" s="83">
        <v>-7.1100000000000008E-15</v>
      </c>
      <c r="AK15" s="83">
        <v>0.1</v>
      </c>
      <c r="AL15" s="83">
        <v>-0.1</v>
      </c>
      <c r="AM15" s="83">
        <v>0</v>
      </c>
      <c r="AN15" s="84">
        <v>0</v>
      </c>
      <c r="AO15" s="192">
        <v>0</v>
      </c>
      <c r="AP15" s="193">
        <v>0</v>
      </c>
      <c r="AQ15" s="193">
        <v>0</v>
      </c>
      <c r="AR15" s="193">
        <v>0.1</v>
      </c>
      <c r="AS15" s="192">
        <v>9.9999999999997868E-2</v>
      </c>
      <c r="AT15" s="192">
        <v>-0.1</v>
      </c>
      <c r="AU15" s="192">
        <v>0</v>
      </c>
      <c r="AV15" s="192">
        <v>0</v>
      </c>
      <c r="AW15" s="192">
        <v>0</v>
      </c>
      <c r="AX15" s="193">
        <v>-7.1054273576010019E-15</v>
      </c>
      <c r="AY15" s="193">
        <v>7.1054273576010019E-15</v>
      </c>
      <c r="AZ15" s="193">
        <v>0</v>
      </c>
      <c r="BA15" s="192">
        <v>3.5527136788005009E-15</v>
      </c>
      <c r="BB15" s="192">
        <v>-3.5527136788005009E-15</v>
      </c>
      <c r="BC15" s="1322">
        <v>7.1054273576010019E-15</v>
      </c>
      <c r="BD15" s="193">
        <v>-7.1054273576010019E-15</v>
      </c>
      <c r="BE15" s="1322">
        <v>0</v>
      </c>
      <c r="BF15" s="193">
        <v>0</v>
      </c>
      <c r="BG15" s="193">
        <v>0</v>
      </c>
      <c r="BH15" s="1322">
        <v>0.40000000000000568</v>
      </c>
      <c r="BI15" s="1322">
        <v>0</v>
      </c>
      <c r="BJ15" s="1322">
        <v>1.5</v>
      </c>
      <c r="BK15" s="1322">
        <v>1.4210854715202004E-14</v>
      </c>
      <c r="BL15" s="1322">
        <v>0.30000000000003979</v>
      </c>
      <c r="BM15" s="1322">
        <v>0.10000000000000142</v>
      </c>
      <c r="BN15" s="195">
        <v>7.1054273576010019E-15</v>
      </c>
      <c r="BO15" s="83"/>
    </row>
    <row r="16" spans="2:67" ht="19.5" customHeight="1">
      <c r="B16" s="74"/>
      <c r="C16" s="1875" t="s">
        <v>7</v>
      </c>
      <c r="D16" s="1875"/>
      <c r="E16" s="1876"/>
      <c r="F16" s="1512"/>
      <c r="H16" s="10" t="s">
        <v>144</v>
      </c>
      <c r="I16" s="198">
        <v>14.6</v>
      </c>
      <c r="J16" s="198">
        <v>12.8</v>
      </c>
      <c r="K16" s="198">
        <v>15.1</v>
      </c>
      <c r="L16" s="198">
        <v>14.6</v>
      </c>
      <c r="M16" s="198">
        <v>14.9</v>
      </c>
      <c r="N16" s="198">
        <v>16.899999999999999</v>
      </c>
      <c r="O16" s="198">
        <v>17.7</v>
      </c>
      <c r="P16" s="198">
        <v>15.3</v>
      </c>
      <c r="Q16" s="198">
        <v>18</v>
      </c>
      <c r="R16" s="198">
        <v>16.600000000000001</v>
      </c>
      <c r="S16" s="198">
        <v>15.9</v>
      </c>
      <c r="T16" s="198">
        <v>15.3</v>
      </c>
      <c r="U16" s="198">
        <v>15.5</v>
      </c>
      <c r="V16" s="198">
        <v>16.8</v>
      </c>
      <c r="W16" s="198">
        <v>19.3</v>
      </c>
      <c r="X16" s="198">
        <v>16.7</v>
      </c>
      <c r="Y16" s="198">
        <v>18.3</v>
      </c>
      <c r="Z16" s="198">
        <v>18.100000000000001</v>
      </c>
      <c r="AA16" s="198">
        <v>22.9</v>
      </c>
      <c r="AB16" s="198">
        <v>15.2</v>
      </c>
      <c r="AC16" s="199">
        <v>15.5</v>
      </c>
      <c r="AD16" s="198">
        <v>13.9</v>
      </c>
      <c r="AE16" s="199">
        <v>16.100000000000001</v>
      </c>
      <c r="AF16" s="199">
        <v>16.600000000000001</v>
      </c>
      <c r="AG16" s="199">
        <v>14.7</v>
      </c>
      <c r="AH16" s="199">
        <v>12.3</v>
      </c>
      <c r="AI16" s="199">
        <v>17.699999999999992</v>
      </c>
      <c r="AJ16" s="198">
        <v>9.8000000000000007</v>
      </c>
      <c r="AK16" s="198">
        <v>20.500000000000004</v>
      </c>
      <c r="AL16" s="198">
        <v>14.7</v>
      </c>
      <c r="AM16" s="198">
        <v>14.1</v>
      </c>
      <c r="AN16" s="199">
        <v>17.399999999999999</v>
      </c>
      <c r="AO16" s="202">
        <v>6.9</v>
      </c>
      <c r="AP16" s="203">
        <v>23.1</v>
      </c>
      <c r="AQ16" s="203">
        <v>24.099999999999991</v>
      </c>
      <c r="AR16" s="203">
        <v>24.600000000000016</v>
      </c>
      <c r="AS16" s="202">
        <v>26.8</v>
      </c>
      <c r="AT16" s="202">
        <v>30.7</v>
      </c>
      <c r="AU16" s="202">
        <v>25.3</v>
      </c>
      <c r="AV16" s="202">
        <v>25.1</v>
      </c>
      <c r="AW16" s="202">
        <v>16.399999999999999</v>
      </c>
      <c r="AX16" s="203">
        <v>13.5</v>
      </c>
      <c r="AY16" s="203">
        <v>37.699999999999996</v>
      </c>
      <c r="AZ16" s="203">
        <v>16.200000000000003</v>
      </c>
      <c r="BA16" s="202">
        <v>24.2</v>
      </c>
      <c r="BB16" s="202">
        <v>18.3</v>
      </c>
      <c r="BC16" s="1323">
        <v>17.299999999999997</v>
      </c>
      <c r="BD16" s="203">
        <v>23.900000000000006</v>
      </c>
      <c r="BE16" s="1323">
        <v>24.5</v>
      </c>
      <c r="BF16" s="203">
        <v>20.200000000000003</v>
      </c>
      <c r="BG16" s="203">
        <v>33.599999999999994</v>
      </c>
      <c r="BH16" s="1323">
        <v>10.799999999999997</v>
      </c>
      <c r="BI16" s="1323">
        <v>21.4</v>
      </c>
      <c r="BJ16" s="1323">
        <v>74</v>
      </c>
      <c r="BK16" s="1323">
        <v>34.299999999999983</v>
      </c>
      <c r="BL16" s="1323">
        <v>29.900000000000006</v>
      </c>
      <c r="BM16" s="1323">
        <v>44.3</v>
      </c>
      <c r="BN16" s="205">
        <v>64.5</v>
      </c>
      <c r="BO16" s="83"/>
    </row>
    <row r="17" spans="2:67" ht="19.5" customHeight="1">
      <c r="B17" s="74"/>
      <c r="C17" s="1514"/>
      <c r="D17" s="75"/>
      <c r="E17" s="76"/>
      <c r="F17" s="75"/>
      <c r="H17" s="1" t="s">
        <v>145</v>
      </c>
      <c r="I17" s="83">
        <v>-0.2</v>
      </c>
      <c r="J17" s="83">
        <v>0.2</v>
      </c>
      <c r="K17" s="83">
        <v>-0.6</v>
      </c>
      <c r="L17" s="83">
        <v>-9.3000000000000007</v>
      </c>
      <c r="M17" s="83">
        <v>-0.3</v>
      </c>
      <c r="N17" s="83">
        <v>-0.2</v>
      </c>
      <c r="O17" s="83">
        <v>0</v>
      </c>
      <c r="P17" s="83">
        <v>34.200000000000003</v>
      </c>
      <c r="Q17" s="83">
        <v>-0.1</v>
      </c>
      <c r="R17" s="83">
        <v>-0.1</v>
      </c>
      <c r="S17" s="83">
        <v>-0.1</v>
      </c>
      <c r="T17" s="83">
        <v>-0.8</v>
      </c>
      <c r="U17" s="83">
        <v>0.2</v>
      </c>
      <c r="V17" s="83">
        <v>-0.1</v>
      </c>
      <c r="W17" s="83">
        <v>-4.3</v>
      </c>
      <c r="X17" s="83">
        <v>-32.6</v>
      </c>
      <c r="Y17" s="83">
        <v>-0.3</v>
      </c>
      <c r="Z17" s="83">
        <v>3.3</v>
      </c>
      <c r="AA17" s="83">
        <v>0.3</v>
      </c>
      <c r="AB17" s="83">
        <v>0</v>
      </c>
      <c r="AC17" s="84">
        <v>-0.1</v>
      </c>
      <c r="AD17" s="83">
        <v>0</v>
      </c>
      <c r="AE17" s="84">
        <v>5.0999999999999996</v>
      </c>
      <c r="AF17" s="84">
        <v>-0.2</v>
      </c>
      <c r="AG17" s="84">
        <v>-0.1</v>
      </c>
      <c r="AH17" s="84">
        <v>-1.2</v>
      </c>
      <c r="AI17" s="84">
        <v>0</v>
      </c>
      <c r="AJ17" s="83">
        <v>-0.2</v>
      </c>
      <c r="AK17" s="83">
        <v>-0.1</v>
      </c>
      <c r="AL17" s="83">
        <v>-0.1</v>
      </c>
      <c r="AM17" s="83">
        <v>-0.2</v>
      </c>
      <c r="AN17" s="84">
        <v>-0.1</v>
      </c>
      <c r="AO17" s="192">
        <v>-0.2</v>
      </c>
      <c r="AP17" s="193">
        <v>0</v>
      </c>
      <c r="AQ17" s="193">
        <v>-0.3</v>
      </c>
      <c r="AR17" s="193">
        <v>-0.3</v>
      </c>
      <c r="AS17" s="192">
        <v>-0.1</v>
      </c>
      <c r="AT17" s="192">
        <v>0.1</v>
      </c>
      <c r="AU17" s="192">
        <v>-0.3</v>
      </c>
      <c r="AV17" s="192">
        <v>-0.1</v>
      </c>
      <c r="AW17" s="192">
        <v>-0.1</v>
      </c>
      <c r="AX17" s="193">
        <v>0.1</v>
      </c>
      <c r="AY17" s="193">
        <v>-0.2</v>
      </c>
      <c r="AZ17" s="193">
        <v>-1.3</v>
      </c>
      <c r="BA17" s="192">
        <v>-0.1</v>
      </c>
      <c r="BB17" s="192">
        <v>-0.1</v>
      </c>
      <c r="BC17" s="1322">
        <v>0</v>
      </c>
      <c r="BD17" s="193">
        <v>-1.4000000000000001</v>
      </c>
      <c r="BE17" s="1322">
        <v>-0.1</v>
      </c>
      <c r="BF17" s="193">
        <v>0</v>
      </c>
      <c r="BG17" s="193">
        <v>-0.4</v>
      </c>
      <c r="BH17" s="1322">
        <v>-0.4</v>
      </c>
      <c r="BI17" s="1322">
        <v>0.4</v>
      </c>
      <c r="BJ17" s="1322">
        <v>-0.2</v>
      </c>
      <c r="BK17" s="1322">
        <v>0.2</v>
      </c>
      <c r="BL17" s="1322">
        <v>0</v>
      </c>
      <c r="BM17" s="1322">
        <v>2.2000000000000002</v>
      </c>
      <c r="BN17" s="195">
        <v>2.7</v>
      </c>
      <c r="BO17" s="83"/>
    </row>
    <row r="18" spans="2:67" ht="19.5" customHeight="1">
      <c r="B18" s="74"/>
      <c r="C18" s="1875" t="s">
        <v>31</v>
      </c>
      <c r="D18" s="1875"/>
      <c r="E18" s="1876"/>
      <c r="F18" s="1512"/>
      <c r="H18" s="10" t="s">
        <v>146</v>
      </c>
      <c r="I18" s="198">
        <v>14.4</v>
      </c>
      <c r="J18" s="198">
        <v>13</v>
      </c>
      <c r="K18" s="198">
        <v>14.5</v>
      </c>
      <c r="L18" s="198">
        <v>5.3</v>
      </c>
      <c r="M18" s="198">
        <v>14.6</v>
      </c>
      <c r="N18" s="198">
        <v>16.7</v>
      </c>
      <c r="O18" s="198">
        <v>17.7</v>
      </c>
      <c r="P18" s="198">
        <v>49.5</v>
      </c>
      <c r="Q18" s="198">
        <v>17.899999999999999</v>
      </c>
      <c r="R18" s="198">
        <v>16.5</v>
      </c>
      <c r="S18" s="198">
        <v>15.8</v>
      </c>
      <c r="T18" s="198">
        <v>14.5</v>
      </c>
      <c r="U18" s="198">
        <v>15.7</v>
      </c>
      <c r="V18" s="198">
        <v>16.7</v>
      </c>
      <c r="W18" s="198">
        <v>15</v>
      </c>
      <c r="X18" s="198">
        <v>-15.9</v>
      </c>
      <c r="Y18" s="198">
        <v>18</v>
      </c>
      <c r="Z18" s="198">
        <v>21.4</v>
      </c>
      <c r="AA18" s="198">
        <v>23.2</v>
      </c>
      <c r="AB18" s="198">
        <v>15.2</v>
      </c>
      <c r="AC18" s="199">
        <v>15.4</v>
      </c>
      <c r="AD18" s="198">
        <v>13.9</v>
      </c>
      <c r="AE18" s="199">
        <v>21.2</v>
      </c>
      <c r="AF18" s="199">
        <v>16.399999999999999</v>
      </c>
      <c r="AG18" s="199">
        <v>14.6</v>
      </c>
      <c r="AH18" s="199">
        <v>11.1</v>
      </c>
      <c r="AI18" s="199">
        <v>17.700000000000003</v>
      </c>
      <c r="AJ18" s="198">
        <v>9.6</v>
      </c>
      <c r="AK18" s="198">
        <v>20.400000000000002</v>
      </c>
      <c r="AL18" s="198">
        <v>14.6</v>
      </c>
      <c r="AM18" s="198">
        <v>13.9</v>
      </c>
      <c r="AN18" s="199">
        <v>17.3</v>
      </c>
      <c r="AO18" s="202">
        <v>6.7</v>
      </c>
      <c r="AP18" s="203">
        <v>23.1</v>
      </c>
      <c r="AQ18" s="203">
        <v>23.8</v>
      </c>
      <c r="AR18" s="203">
        <v>24.3</v>
      </c>
      <c r="AS18" s="202">
        <v>26.7</v>
      </c>
      <c r="AT18" s="202">
        <v>30.8</v>
      </c>
      <c r="AU18" s="202">
        <v>25</v>
      </c>
      <c r="AV18" s="202">
        <v>25</v>
      </c>
      <c r="AW18" s="202">
        <v>16.299999999999997</v>
      </c>
      <c r="AX18" s="203">
        <v>13.600000000000001</v>
      </c>
      <c r="AY18" s="203">
        <v>37.499999999999993</v>
      </c>
      <c r="AZ18" s="203">
        <v>14.900000000000006</v>
      </c>
      <c r="BA18" s="202">
        <v>24.099999999999998</v>
      </c>
      <c r="BB18" s="202">
        <v>18.2</v>
      </c>
      <c r="BC18" s="1323">
        <v>17.299999999999997</v>
      </c>
      <c r="BD18" s="203">
        <v>22.500000000000014</v>
      </c>
      <c r="BE18" s="1323">
        <v>24.4</v>
      </c>
      <c r="BF18" s="203">
        <v>20.200000000000003</v>
      </c>
      <c r="BG18" s="203">
        <v>33.199999999999996</v>
      </c>
      <c r="BH18" s="1323">
        <v>10.399999999999991</v>
      </c>
      <c r="BI18" s="1323">
        <v>21.799999999999997</v>
      </c>
      <c r="BJ18" s="1323">
        <v>73.8</v>
      </c>
      <c r="BK18" s="1323">
        <v>34.499999999999986</v>
      </c>
      <c r="BL18" s="1323">
        <v>29.900000000000006</v>
      </c>
      <c r="BM18" s="1323">
        <v>46.5</v>
      </c>
      <c r="BN18" s="205">
        <v>67.2</v>
      </c>
      <c r="BO18" s="83"/>
    </row>
    <row r="19" spans="2:67" ht="19.5" customHeight="1">
      <c r="B19" s="74"/>
      <c r="C19" s="1514"/>
      <c r="D19" s="75"/>
      <c r="E19" s="76"/>
      <c r="F19" s="75"/>
      <c r="H19" s="10" t="s">
        <v>148</v>
      </c>
      <c r="I19" s="198">
        <v>10.9</v>
      </c>
      <c r="J19" s="198">
        <v>10</v>
      </c>
      <c r="K19" s="198">
        <v>10.9</v>
      </c>
      <c r="L19" s="198">
        <v>4.0999999999999996</v>
      </c>
      <c r="M19" s="198">
        <v>11.3</v>
      </c>
      <c r="N19" s="198">
        <v>12.4</v>
      </c>
      <c r="O19" s="198">
        <v>13.5</v>
      </c>
      <c r="P19" s="198">
        <v>37.5</v>
      </c>
      <c r="Q19" s="198">
        <v>13.7</v>
      </c>
      <c r="R19" s="198">
        <v>12.6</v>
      </c>
      <c r="S19" s="198">
        <v>12</v>
      </c>
      <c r="T19" s="198">
        <v>11.3</v>
      </c>
      <c r="U19" s="198">
        <v>11.9</v>
      </c>
      <c r="V19" s="198">
        <v>12.9</v>
      </c>
      <c r="W19" s="198">
        <v>11.4</v>
      </c>
      <c r="X19" s="198">
        <v>-11.6</v>
      </c>
      <c r="Y19" s="198">
        <v>14</v>
      </c>
      <c r="Z19" s="198">
        <v>15.7</v>
      </c>
      <c r="AA19" s="198">
        <v>17.5</v>
      </c>
      <c r="AB19" s="198">
        <v>11.6</v>
      </c>
      <c r="AC19" s="199">
        <v>12</v>
      </c>
      <c r="AD19" s="198">
        <v>10.7</v>
      </c>
      <c r="AE19" s="199">
        <v>16</v>
      </c>
      <c r="AF19" s="199">
        <v>13.3</v>
      </c>
      <c r="AG19" s="199">
        <v>11.4</v>
      </c>
      <c r="AH19" s="199">
        <v>8.1</v>
      </c>
      <c r="AI19" s="199">
        <v>12.999999999999998</v>
      </c>
      <c r="AJ19" s="198">
        <v>7.1</v>
      </c>
      <c r="AK19" s="198">
        <v>15.100000000000003</v>
      </c>
      <c r="AL19" s="198">
        <v>10.6</v>
      </c>
      <c r="AM19" s="198">
        <v>10.199999999999999</v>
      </c>
      <c r="AN19" s="199">
        <v>13</v>
      </c>
      <c r="AO19" s="202">
        <v>4.4000000000000004</v>
      </c>
      <c r="AP19" s="203">
        <v>17.2</v>
      </c>
      <c r="AQ19" s="203">
        <v>17.8</v>
      </c>
      <c r="AR19" s="203">
        <v>17.899999999999999</v>
      </c>
      <c r="AS19" s="202">
        <v>19.899999999999999</v>
      </c>
      <c r="AT19" s="202">
        <v>22.5</v>
      </c>
      <c r="AU19" s="202">
        <v>18.399999999999999</v>
      </c>
      <c r="AV19" s="202">
        <v>19.100000000000001</v>
      </c>
      <c r="AW19" s="202">
        <v>11.8</v>
      </c>
      <c r="AX19" s="203">
        <v>9.5</v>
      </c>
      <c r="AY19" s="203">
        <v>28.599999999999998</v>
      </c>
      <c r="AZ19" s="203">
        <v>9.3999999999999986</v>
      </c>
      <c r="BA19" s="202">
        <v>18</v>
      </c>
      <c r="BB19" s="202">
        <v>13.600000000000001</v>
      </c>
      <c r="BC19" s="1323">
        <v>12.699999999999996</v>
      </c>
      <c r="BD19" s="203">
        <v>17.200000000000003</v>
      </c>
      <c r="BE19" s="1323">
        <v>18.600000000000001</v>
      </c>
      <c r="BF19" s="203">
        <v>15.199999999999996</v>
      </c>
      <c r="BG19" s="203">
        <v>24.700000000000003</v>
      </c>
      <c r="BH19" s="1323">
        <v>7.9000000000000057</v>
      </c>
      <c r="BI19" s="1323">
        <v>15.6</v>
      </c>
      <c r="BJ19" s="1323">
        <v>55.8</v>
      </c>
      <c r="BK19" s="1323">
        <v>25.199999999999989</v>
      </c>
      <c r="BL19" s="1323">
        <v>23.400000000000006</v>
      </c>
      <c r="BM19" s="1323">
        <v>33.200000000000003</v>
      </c>
      <c r="BN19" s="205">
        <v>49.7</v>
      </c>
      <c r="BO19" s="83"/>
    </row>
    <row r="20" spans="2:67" ht="19.5" customHeight="1">
      <c r="B20" s="74"/>
      <c r="C20" s="1875" t="s">
        <v>17</v>
      </c>
      <c r="D20" s="1875"/>
      <c r="E20" s="1876"/>
      <c r="F20" s="1512"/>
      <c r="H20" s="1282" t="s">
        <v>150</v>
      </c>
      <c r="I20" s="212">
        <v>10.9</v>
      </c>
      <c r="J20" s="212">
        <v>10</v>
      </c>
      <c r="K20" s="212">
        <v>10.9</v>
      </c>
      <c r="L20" s="212">
        <v>4.0999999999999996</v>
      </c>
      <c r="M20" s="212">
        <v>11.3</v>
      </c>
      <c r="N20" s="212">
        <v>12.4</v>
      </c>
      <c r="O20" s="212">
        <v>13.5</v>
      </c>
      <c r="P20" s="212">
        <v>37.5</v>
      </c>
      <c r="Q20" s="212">
        <v>13.7</v>
      </c>
      <c r="R20" s="212">
        <v>12.6</v>
      </c>
      <c r="S20" s="212">
        <v>12</v>
      </c>
      <c r="T20" s="212">
        <v>11.3</v>
      </c>
      <c r="U20" s="212">
        <v>11.9</v>
      </c>
      <c r="V20" s="212">
        <v>12.9</v>
      </c>
      <c r="W20" s="212">
        <v>11.4</v>
      </c>
      <c r="X20" s="212">
        <v>-11.6</v>
      </c>
      <c r="Y20" s="212">
        <v>14</v>
      </c>
      <c r="Z20" s="212">
        <v>15.7</v>
      </c>
      <c r="AA20" s="212">
        <v>17.5</v>
      </c>
      <c r="AB20" s="212">
        <v>11.6</v>
      </c>
      <c r="AC20" s="213">
        <v>12</v>
      </c>
      <c r="AD20" s="212">
        <v>10.7</v>
      </c>
      <c r="AE20" s="213">
        <v>16</v>
      </c>
      <c r="AF20" s="213">
        <v>13.3</v>
      </c>
      <c r="AG20" s="213">
        <v>11.4</v>
      </c>
      <c r="AH20" s="213">
        <v>8.1</v>
      </c>
      <c r="AI20" s="213">
        <v>12.999999999999998</v>
      </c>
      <c r="AJ20" s="212">
        <v>7.1</v>
      </c>
      <c r="AK20" s="212">
        <v>15.100000000000003</v>
      </c>
      <c r="AL20" s="212">
        <v>10.6</v>
      </c>
      <c r="AM20" s="212">
        <v>10.199999999999999</v>
      </c>
      <c r="AN20" s="213">
        <v>13</v>
      </c>
      <c r="AO20" s="216">
        <v>4.4000000000000004</v>
      </c>
      <c r="AP20" s="217">
        <v>17.2</v>
      </c>
      <c r="AQ20" s="217">
        <v>17.8</v>
      </c>
      <c r="AR20" s="217">
        <v>17.899999999999999</v>
      </c>
      <c r="AS20" s="216">
        <v>19.899999999999999</v>
      </c>
      <c r="AT20" s="216">
        <v>22.5</v>
      </c>
      <c r="AU20" s="216">
        <v>18.399999999999999</v>
      </c>
      <c r="AV20" s="216">
        <v>19.100000000000001</v>
      </c>
      <c r="AW20" s="216">
        <v>11.8</v>
      </c>
      <c r="AX20" s="217">
        <v>9.5</v>
      </c>
      <c r="AY20" s="217">
        <v>28.599999999999998</v>
      </c>
      <c r="AZ20" s="217">
        <v>9.3999999999999986</v>
      </c>
      <c r="BA20" s="216">
        <v>18</v>
      </c>
      <c r="BB20" s="216">
        <v>13.600000000000001</v>
      </c>
      <c r="BC20" s="1324">
        <v>12.699999999999996</v>
      </c>
      <c r="BD20" s="217">
        <v>17.200000000000003</v>
      </c>
      <c r="BE20" s="1324">
        <v>18.600000000000001</v>
      </c>
      <c r="BF20" s="217">
        <v>15.199999999999996</v>
      </c>
      <c r="BG20" s="217">
        <v>24.700000000000003</v>
      </c>
      <c r="BH20" s="1324">
        <v>8</v>
      </c>
      <c r="BI20" s="1324">
        <v>15.7</v>
      </c>
      <c r="BJ20" s="1324">
        <v>55.8</v>
      </c>
      <c r="BK20" s="1324">
        <v>25.200000000000003</v>
      </c>
      <c r="BL20" s="1324">
        <v>23.5</v>
      </c>
      <c r="BM20" s="1324">
        <v>33.200000000000003</v>
      </c>
      <c r="BN20" s="219">
        <v>49.899999999999991</v>
      </c>
      <c r="BO20" s="83"/>
    </row>
    <row r="21" spans="2:67" ht="19.5" customHeight="1">
      <c r="B21" s="74"/>
      <c r="E21" s="110"/>
      <c r="F21" s="75"/>
      <c r="H21" s="179"/>
      <c r="I21" s="179"/>
      <c r="J21" s="179"/>
      <c r="K21" s="179"/>
      <c r="L21" s="179"/>
      <c r="M21" s="179"/>
      <c r="N21" s="179"/>
      <c r="O21" s="179"/>
      <c r="P21" s="179"/>
      <c r="Q21" s="179"/>
      <c r="R21" s="179"/>
      <c r="S21" s="179"/>
      <c r="T21" s="179"/>
      <c r="U21" s="179"/>
      <c r="V21" s="179"/>
      <c r="W21" s="179"/>
      <c r="X21" s="179"/>
      <c r="Y21" s="179"/>
      <c r="Z21" s="179"/>
      <c r="AA21" s="179"/>
      <c r="AB21" s="179"/>
      <c r="AC21" s="180"/>
      <c r="AD21" s="179"/>
      <c r="AE21" s="180"/>
      <c r="AF21" s="180"/>
      <c r="AG21" s="180"/>
      <c r="AH21" s="180"/>
      <c r="AI21" s="180"/>
      <c r="AJ21" s="179"/>
      <c r="AK21" s="179"/>
      <c r="AL21" s="179"/>
      <c r="AM21" s="179"/>
      <c r="AN21" s="179"/>
      <c r="AO21" s="1516"/>
      <c r="AP21" s="1515"/>
      <c r="AQ21" s="1515"/>
      <c r="AR21" s="1515"/>
      <c r="AS21" s="1516"/>
      <c r="AT21" s="1516"/>
      <c r="AU21" s="1516"/>
      <c r="AV21" s="1516"/>
      <c r="AW21" s="1516"/>
      <c r="AX21" s="1515"/>
      <c r="AY21" s="1515"/>
      <c r="AZ21" s="1515"/>
      <c r="BA21" s="1516"/>
      <c r="BB21" s="1516"/>
      <c r="BC21" s="1516"/>
      <c r="BD21" s="1516"/>
      <c r="BE21" s="1516"/>
      <c r="BF21" s="1516"/>
      <c r="BG21" s="1580"/>
      <c r="BH21" s="1547"/>
      <c r="BI21" s="1614"/>
      <c r="BJ21" s="1644"/>
      <c r="BK21" s="1735"/>
      <c r="BL21" s="1697"/>
      <c r="BM21" s="1814"/>
      <c r="BN21" s="1718"/>
      <c r="BO21" s="83"/>
    </row>
    <row r="22" spans="2:67" ht="19.5" customHeight="1">
      <c r="B22" s="74"/>
      <c r="C22" s="1877" t="s">
        <v>8</v>
      </c>
      <c r="D22" s="1877"/>
      <c r="E22" s="1878"/>
      <c r="F22" s="1512"/>
      <c r="H22" s="673" t="s">
        <v>401</v>
      </c>
      <c r="I22" s="265"/>
      <c r="J22" s="265"/>
      <c r="K22" s="265"/>
      <c r="L22" s="265"/>
      <c r="M22" s="265"/>
      <c r="N22" s="265"/>
      <c r="O22" s="265"/>
      <c r="P22" s="265"/>
      <c r="Q22" s="265"/>
      <c r="R22" s="265"/>
      <c r="S22" s="265"/>
      <c r="T22" s="265"/>
      <c r="U22" s="265"/>
      <c r="V22" s="265"/>
      <c r="W22" s="265"/>
      <c r="X22" s="265"/>
      <c r="Y22" s="265"/>
      <c r="Z22" s="265"/>
      <c r="AA22" s="265"/>
      <c r="AB22" s="265"/>
      <c r="AC22" s="266"/>
      <c r="AD22" s="265"/>
      <c r="AE22" s="266"/>
      <c r="AF22" s="266"/>
      <c r="AG22" s="266"/>
      <c r="AH22" s="266"/>
      <c r="AI22" s="266"/>
      <c r="AJ22" s="265"/>
      <c r="AK22" s="265"/>
      <c r="AL22" s="265"/>
      <c r="AM22" s="265"/>
      <c r="AN22" s="265"/>
      <c r="AO22" s="399"/>
      <c r="AP22" s="400"/>
      <c r="AQ22" s="400"/>
      <c r="AR22" s="400"/>
      <c r="AS22" s="399"/>
      <c r="AT22" s="399"/>
      <c r="AU22" s="399"/>
      <c r="AV22" s="399"/>
      <c r="AW22" s="399"/>
      <c r="AX22" s="400"/>
      <c r="AY22" s="400"/>
      <c r="AZ22" s="400"/>
      <c r="BA22" s="399"/>
      <c r="BB22" s="399"/>
      <c r="BC22" s="399"/>
      <c r="BD22" s="399"/>
      <c r="BE22" s="399"/>
      <c r="BF22" s="399"/>
      <c r="BG22" s="1554"/>
      <c r="BH22" s="1554"/>
      <c r="BI22" s="1554"/>
      <c r="BJ22" s="1554"/>
      <c r="BK22" s="1554"/>
      <c r="BL22" s="1554"/>
      <c r="BM22" s="1815"/>
      <c r="BN22" s="1554"/>
      <c r="BO22" s="83"/>
    </row>
    <row r="23" spans="2:67" ht="19.5" customHeight="1" thickBot="1">
      <c r="B23" s="71"/>
      <c r="E23" s="110"/>
      <c r="H23" s="77" t="s">
        <v>39</v>
      </c>
      <c r="I23" s="78" t="s">
        <v>40</v>
      </c>
      <c r="J23" s="78" t="s">
        <v>41</v>
      </c>
      <c r="K23" s="78" t="s">
        <v>42</v>
      </c>
      <c r="L23" s="78" t="s">
        <v>43</v>
      </c>
      <c r="M23" s="78" t="s">
        <v>44</v>
      </c>
      <c r="N23" s="78" t="s">
        <v>45</v>
      </c>
      <c r="O23" s="78" t="s">
        <v>46</v>
      </c>
      <c r="P23" s="78" t="s">
        <v>47</v>
      </c>
      <c r="Q23" s="78" t="s">
        <v>48</v>
      </c>
      <c r="R23" s="78" t="s">
        <v>49</v>
      </c>
      <c r="S23" s="78" t="s">
        <v>50</v>
      </c>
      <c r="T23" s="78" t="s">
        <v>51</v>
      </c>
      <c r="U23" s="78" t="s">
        <v>52</v>
      </c>
      <c r="V23" s="78" t="s">
        <v>53</v>
      </c>
      <c r="W23" s="78" t="s">
        <v>54</v>
      </c>
      <c r="X23" s="78" t="s">
        <v>55</v>
      </c>
      <c r="Y23" s="78" t="s">
        <v>56</v>
      </c>
      <c r="Z23" s="78" t="s">
        <v>57</v>
      </c>
      <c r="AA23" s="78" t="s">
        <v>58</v>
      </c>
      <c r="AB23" s="78" t="s">
        <v>128</v>
      </c>
      <c r="AC23" s="78" t="s">
        <v>129</v>
      </c>
      <c r="AD23" s="78" t="s">
        <v>61</v>
      </c>
      <c r="AE23" s="78" t="s">
        <v>62</v>
      </c>
      <c r="AF23" s="78" t="s">
        <v>63</v>
      </c>
      <c r="AG23" s="78" t="s">
        <v>64</v>
      </c>
      <c r="AH23" s="78" t="s">
        <v>301</v>
      </c>
      <c r="AI23" s="78" t="s">
        <v>66</v>
      </c>
      <c r="AJ23" s="78" t="s">
        <v>67</v>
      </c>
      <c r="AK23" s="78" t="s">
        <v>278</v>
      </c>
      <c r="AL23" s="78" t="s">
        <v>279</v>
      </c>
      <c r="AM23" s="78" t="s">
        <v>280</v>
      </c>
      <c r="AN23" s="78" t="s">
        <v>71</v>
      </c>
      <c r="AO23" s="269" t="s">
        <v>72</v>
      </c>
      <c r="AP23" s="78" t="s">
        <v>73</v>
      </c>
      <c r="AQ23" s="78" t="s">
        <v>74</v>
      </c>
      <c r="AR23" s="81" t="s">
        <v>75</v>
      </c>
      <c r="AS23" s="78" t="s">
        <v>76</v>
      </c>
      <c r="AT23" s="78" t="s">
        <v>134</v>
      </c>
      <c r="AU23" s="78" t="s">
        <v>78</v>
      </c>
      <c r="AV23" s="78" t="s">
        <v>79</v>
      </c>
      <c r="AW23" s="78" t="s">
        <v>80</v>
      </c>
      <c r="AX23" s="78" t="s">
        <v>81</v>
      </c>
      <c r="AY23" s="78" t="s">
        <v>82</v>
      </c>
      <c r="AZ23" s="78" t="s">
        <v>83</v>
      </c>
      <c r="BA23" s="78" t="str">
        <f>BA9</f>
        <v>1Q23</v>
      </c>
      <c r="BB23" s="78" t="str">
        <f t="shared" ref="BB23:BJ23" si="0">BB9</f>
        <v>2Q23</v>
      </c>
      <c r="BC23" s="78" t="str">
        <f t="shared" si="0"/>
        <v>3Q23</v>
      </c>
      <c r="BD23" s="78" t="str">
        <f t="shared" si="0"/>
        <v>4Q23</v>
      </c>
      <c r="BE23" s="78" t="str">
        <f t="shared" si="0"/>
        <v>1Q24</v>
      </c>
      <c r="BF23" s="78" t="str">
        <f t="shared" si="0"/>
        <v>2Q24</v>
      </c>
      <c r="BG23" s="78" t="str">
        <f t="shared" si="0"/>
        <v>3Q24</v>
      </c>
      <c r="BH23" s="78" t="str">
        <f t="shared" si="0"/>
        <v>4Q24</v>
      </c>
      <c r="BI23" s="78" t="str">
        <f t="shared" si="0"/>
        <v>1Q25</v>
      </c>
      <c r="BJ23" s="78" t="str">
        <f t="shared" si="0"/>
        <v>2Q25</v>
      </c>
      <c r="BK23" s="78" t="s">
        <v>855</v>
      </c>
      <c r="BL23" s="78" t="str">
        <f t="shared" ref="BL23:BN23" si="1">BL9</f>
        <v>4Q25</v>
      </c>
      <c r="BM23" s="78" t="str">
        <f t="shared" ref="BM23" si="2">BM9</f>
        <v>1Q26</v>
      </c>
      <c r="BN23" s="78" t="str">
        <f t="shared" si="1"/>
        <v xml:space="preserve">2Q26(E) </v>
      </c>
      <c r="BO23" s="83"/>
    </row>
    <row r="24" spans="2:67" ht="19.5" customHeight="1">
      <c r="B24" s="71"/>
      <c r="C24" s="1875" t="s">
        <v>25</v>
      </c>
      <c r="D24" s="1875"/>
      <c r="E24" s="1876"/>
      <c r="F24" s="1512"/>
      <c r="H24" s="1" t="s">
        <v>137</v>
      </c>
      <c r="I24" s="1283"/>
      <c r="J24" s="1283"/>
      <c r="K24" s="1283"/>
      <c r="L24" s="1283"/>
      <c r="M24" s="1283"/>
      <c r="N24" s="1283"/>
      <c r="O24" s="1283"/>
      <c r="P24" s="1283"/>
      <c r="Q24" s="1283"/>
      <c r="R24" s="83">
        <v>42.5</v>
      </c>
      <c r="S24" s="83">
        <v>47.4</v>
      </c>
      <c r="T24" s="83">
        <v>45.6</v>
      </c>
      <c r="U24" s="83">
        <v>44.4</v>
      </c>
      <c r="V24" s="83">
        <v>45.5</v>
      </c>
      <c r="W24" s="83">
        <v>49.1</v>
      </c>
      <c r="X24" s="83">
        <v>52.8</v>
      </c>
      <c r="Y24" s="83">
        <v>55.1</v>
      </c>
      <c r="Z24" s="83">
        <v>59.4</v>
      </c>
      <c r="AA24" s="83">
        <v>64.099999999999994</v>
      </c>
      <c r="AB24" s="83">
        <v>68.099999999999994</v>
      </c>
      <c r="AC24" s="84">
        <v>71.3</v>
      </c>
      <c r="AD24" s="83">
        <v>72.5</v>
      </c>
      <c r="AE24" s="84">
        <v>76.400000000000006</v>
      </c>
      <c r="AF24" s="84">
        <v>76.8</v>
      </c>
      <c r="AG24" s="84">
        <v>77.2</v>
      </c>
      <c r="AH24" s="84">
        <v>75.900000000000006</v>
      </c>
      <c r="AI24" s="84">
        <v>76.200000000000031</v>
      </c>
      <c r="AJ24" s="83">
        <v>77.3</v>
      </c>
      <c r="AK24" s="83">
        <v>76.5</v>
      </c>
      <c r="AL24" s="83">
        <v>77.400000000000006</v>
      </c>
      <c r="AM24" s="83">
        <v>78.7</v>
      </c>
      <c r="AN24" s="84">
        <v>81.2</v>
      </c>
      <c r="AO24" s="192">
        <v>80.5</v>
      </c>
      <c r="AP24" s="193">
        <v>80.699999999999989</v>
      </c>
      <c r="AQ24" s="193">
        <v>80.600000000000023</v>
      </c>
      <c r="AR24" s="193">
        <v>88.199999999999989</v>
      </c>
      <c r="AS24" s="192">
        <v>81.2</v>
      </c>
      <c r="AT24" s="192">
        <v>93.5</v>
      </c>
      <c r="AU24" s="192">
        <v>98.4</v>
      </c>
      <c r="AV24" s="192">
        <v>103.3</v>
      </c>
      <c r="AW24" s="192">
        <v>106.6</v>
      </c>
      <c r="AX24" s="193">
        <v>108.80000000000001</v>
      </c>
      <c r="AY24" s="193">
        <v>115.9</v>
      </c>
      <c r="AZ24" s="193">
        <v>110.69999999999999</v>
      </c>
      <c r="BA24" s="192">
        <v>109.4</v>
      </c>
      <c r="BB24" s="192">
        <v>114</v>
      </c>
      <c r="BC24" s="1322">
        <v>116.1</v>
      </c>
      <c r="BD24" s="193">
        <v>116.39999999999998</v>
      </c>
      <c r="BE24" s="1322">
        <v>113.6</v>
      </c>
      <c r="BF24" s="193">
        <v>117</v>
      </c>
      <c r="BG24" s="193">
        <v>114.20000000000002</v>
      </c>
      <c r="BH24" s="1322">
        <v>114</v>
      </c>
      <c r="BI24" s="1322">
        <v>116.3</v>
      </c>
      <c r="BJ24" s="1322">
        <v>113.4</v>
      </c>
      <c r="BK24" s="1322">
        <v>111.80000000000001</v>
      </c>
      <c r="BL24" s="1322">
        <v>109.39999999999998</v>
      </c>
      <c r="BM24" s="1322">
        <v>105.1</v>
      </c>
      <c r="BN24" s="195">
        <v>104</v>
      </c>
      <c r="BO24" s="83"/>
    </row>
    <row r="25" spans="2:67" ht="19.5" customHeight="1">
      <c r="B25" s="71"/>
      <c r="D25" s="1884" t="s">
        <v>579</v>
      </c>
      <c r="E25" s="1884"/>
      <c r="F25" s="1884"/>
      <c r="H25" s="207" t="s">
        <v>138</v>
      </c>
      <c r="I25" s="1283"/>
      <c r="J25" s="1283"/>
      <c r="K25" s="1283"/>
      <c r="L25" s="1283"/>
      <c r="M25" s="1283"/>
      <c r="N25" s="1283"/>
      <c r="O25" s="1283"/>
      <c r="P25" s="1283"/>
      <c r="Q25" s="1283"/>
      <c r="R25" s="83">
        <v>4.7</v>
      </c>
      <c r="S25" s="83">
        <v>4.9000000000000004</v>
      </c>
      <c r="T25" s="83">
        <v>5.0999999999999996</v>
      </c>
      <c r="U25" s="83">
        <v>6.7</v>
      </c>
      <c r="V25" s="83">
        <v>8.4</v>
      </c>
      <c r="W25" s="83">
        <v>8.6</v>
      </c>
      <c r="X25" s="83">
        <v>9.9</v>
      </c>
      <c r="Y25" s="83">
        <v>11.1</v>
      </c>
      <c r="Z25" s="83">
        <v>13.2</v>
      </c>
      <c r="AA25" s="83">
        <v>14.5</v>
      </c>
      <c r="AB25" s="83">
        <v>16.2</v>
      </c>
      <c r="AC25" s="84">
        <v>18.899999999999999</v>
      </c>
      <c r="AD25" s="83">
        <v>21</v>
      </c>
      <c r="AE25" s="84">
        <v>23.4</v>
      </c>
      <c r="AF25" s="84">
        <v>25.2</v>
      </c>
      <c r="AG25" s="84">
        <v>28.7</v>
      </c>
      <c r="AH25" s="84">
        <v>40.1</v>
      </c>
      <c r="AI25" s="84">
        <v>51.8</v>
      </c>
      <c r="AJ25" s="83">
        <v>59.5</v>
      </c>
      <c r="AK25" s="83">
        <v>69.900000000000006</v>
      </c>
      <c r="AL25" s="83">
        <v>83.9</v>
      </c>
      <c r="AM25" s="83">
        <v>93.2</v>
      </c>
      <c r="AN25" s="84">
        <v>87.5</v>
      </c>
      <c r="AO25" s="192">
        <v>112.1</v>
      </c>
      <c r="AP25" s="193">
        <v>126.30000000000001</v>
      </c>
      <c r="AQ25" s="193">
        <v>141.70000000000002</v>
      </c>
      <c r="AR25" s="193">
        <v>157.39999999999998</v>
      </c>
      <c r="AS25" s="192">
        <v>169.3</v>
      </c>
      <c r="AT25" s="192">
        <v>175.7</v>
      </c>
      <c r="AU25" s="192">
        <v>185.2</v>
      </c>
      <c r="AV25" s="192">
        <v>192.8</v>
      </c>
      <c r="AW25" s="192">
        <v>200.5</v>
      </c>
      <c r="AX25" s="193">
        <v>200.39999999999998</v>
      </c>
      <c r="AY25" s="193">
        <v>207.10000000000002</v>
      </c>
      <c r="AZ25" s="193">
        <v>205.89999999999998</v>
      </c>
      <c r="BA25" s="192">
        <v>210.8</v>
      </c>
      <c r="BB25" s="192">
        <v>213.59999999999997</v>
      </c>
      <c r="BC25" s="1322">
        <v>215.10000000000002</v>
      </c>
      <c r="BD25" s="193">
        <v>220.5</v>
      </c>
      <c r="BE25" s="1322">
        <v>221</v>
      </c>
      <c r="BF25" s="193">
        <v>220.60000000000002</v>
      </c>
      <c r="BG25" s="193">
        <v>221.29999999999995</v>
      </c>
      <c r="BH25" s="1322">
        <v>219.10000000000002</v>
      </c>
      <c r="BI25" s="1322">
        <v>216.5</v>
      </c>
      <c r="BJ25" s="1322">
        <v>214.4</v>
      </c>
      <c r="BK25" s="1322">
        <v>214.20000000000005</v>
      </c>
      <c r="BL25" s="1322">
        <v>219.5</v>
      </c>
      <c r="BM25" s="1322">
        <v>222.9</v>
      </c>
      <c r="BN25" s="195">
        <v>229.4</v>
      </c>
      <c r="BO25" s="83"/>
    </row>
    <row r="26" spans="2:67" ht="19.5" customHeight="1">
      <c r="B26" s="71"/>
      <c r="C26" s="206"/>
      <c r="D26" s="1516" t="s">
        <v>10</v>
      </c>
      <c r="E26" s="1517"/>
      <c r="F26" s="1516"/>
      <c r="H26" s="207" t="s">
        <v>139</v>
      </c>
      <c r="I26" s="1283"/>
      <c r="J26" s="1283"/>
      <c r="K26" s="1283"/>
      <c r="L26" s="1283"/>
      <c r="M26" s="1283"/>
      <c r="N26" s="1283"/>
      <c r="O26" s="1283"/>
      <c r="P26" s="1283"/>
      <c r="Q26" s="1283"/>
      <c r="R26" s="83">
        <v>0.4</v>
      </c>
      <c r="S26" s="83">
        <v>-5.4</v>
      </c>
      <c r="T26" s="83">
        <v>-5.4</v>
      </c>
      <c r="U26" s="83">
        <v>-5.4</v>
      </c>
      <c r="V26" s="83">
        <v>-7.1</v>
      </c>
      <c r="W26" s="83">
        <v>-8.3000000000000007</v>
      </c>
      <c r="X26" s="83">
        <v>-10.4</v>
      </c>
      <c r="Y26" s="83">
        <v>-10.7</v>
      </c>
      <c r="Z26" s="83">
        <v>0.3</v>
      </c>
      <c r="AA26" s="83">
        <v>-10.5</v>
      </c>
      <c r="AB26" s="83">
        <v>-15.7</v>
      </c>
      <c r="AC26" s="84">
        <v>-12.4</v>
      </c>
      <c r="AD26" s="83">
        <v>-20.3</v>
      </c>
      <c r="AE26" s="84">
        <v>-12.1</v>
      </c>
      <c r="AF26" s="84">
        <v>-23.6</v>
      </c>
      <c r="AG26" s="84">
        <v>-19.8</v>
      </c>
      <c r="AH26" s="84">
        <v>-29.4</v>
      </c>
      <c r="AI26" s="84">
        <v>-41.399999999999991</v>
      </c>
      <c r="AJ26" s="83">
        <v>-49.3</v>
      </c>
      <c r="AK26" s="83">
        <v>-49.800000000000011</v>
      </c>
      <c r="AL26" s="83">
        <v>-66.400000000000006</v>
      </c>
      <c r="AM26" s="83">
        <v>-69.099999999999994</v>
      </c>
      <c r="AN26" s="84">
        <v>-71.7</v>
      </c>
      <c r="AO26" s="192">
        <v>-86.1</v>
      </c>
      <c r="AP26" s="193">
        <v>-96</v>
      </c>
      <c r="AQ26" s="193">
        <v>-111.10000000000005</v>
      </c>
      <c r="AR26" s="193">
        <v>-132.99999999999994</v>
      </c>
      <c r="AS26" s="192">
        <v>-120.50000000000001</v>
      </c>
      <c r="AT26" s="192">
        <v>-143.9</v>
      </c>
      <c r="AU26" s="193">
        <v>-141.4</v>
      </c>
      <c r="AV26" s="193">
        <v>-162.9</v>
      </c>
      <c r="AW26" s="192">
        <v>-155</v>
      </c>
      <c r="AX26" s="193">
        <v>-171.60000000000002</v>
      </c>
      <c r="AY26" s="193">
        <v>-176</v>
      </c>
      <c r="AZ26" s="193">
        <v>-178.59999999999991</v>
      </c>
      <c r="BA26" s="192">
        <v>-162.30000000000001</v>
      </c>
      <c r="BB26" s="192">
        <v>-163.69999999999999</v>
      </c>
      <c r="BC26" s="1322">
        <v>-176.8</v>
      </c>
      <c r="BD26" s="193">
        <v>-152.30000000000001</v>
      </c>
      <c r="BE26" s="1322">
        <v>-171.79999999999998</v>
      </c>
      <c r="BF26" s="193">
        <v>-149.90000000000006</v>
      </c>
      <c r="BG26" s="193">
        <v>-166.7999999999999</v>
      </c>
      <c r="BH26" s="1322">
        <v>-153.80000000000001</v>
      </c>
      <c r="BI26" s="1322">
        <v>-152.30000000000001</v>
      </c>
      <c r="BJ26" s="1322">
        <v>-144.19999999999999</v>
      </c>
      <c r="BK26" s="1322">
        <v>-153.30000000000013</v>
      </c>
      <c r="BL26" s="1322">
        <v>-118.49999999999989</v>
      </c>
      <c r="BM26" s="1322">
        <v>-135</v>
      </c>
      <c r="BN26" s="195">
        <v>-152.89999999999998</v>
      </c>
      <c r="BO26" s="83"/>
    </row>
    <row r="27" spans="2:67" ht="19.5" customHeight="1">
      <c r="B27" s="71"/>
      <c r="C27" s="206"/>
      <c r="D27" s="1516"/>
      <c r="E27" s="1517"/>
      <c r="F27" s="1516"/>
      <c r="H27" s="197" t="s">
        <v>140</v>
      </c>
      <c r="I27" s="1284"/>
      <c r="J27" s="1284"/>
      <c r="K27" s="1284"/>
      <c r="L27" s="1284"/>
      <c r="M27" s="1284"/>
      <c r="N27" s="1284"/>
      <c r="O27" s="1284"/>
      <c r="P27" s="1284"/>
      <c r="Q27" s="1284"/>
      <c r="R27" s="198">
        <v>47.6</v>
      </c>
      <c r="S27" s="198">
        <v>46.9</v>
      </c>
      <c r="T27" s="198">
        <v>45.3</v>
      </c>
      <c r="U27" s="198">
        <v>45.7</v>
      </c>
      <c r="V27" s="198">
        <v>46.8</v>
      </c>
      <c r="W27" s="198">
        <v>49.4</v>
      </c>
      <c r="X27" s="198">
        <v>52.3</v>
      </c>
      <c r="Y27" s="198">
        <v>55.5</v>
      </c>
      <c r="Z27" s="198">
        <v>72.900000000000006</v>
      </c>
      <c r="AA27" s="198">
        <v>68.099999999999994</v>
      </c>
      <c r="AB27" s="198">
        <v>68.599999999999994</v>
      </c>
      <c r="AC27" s="199">
        <v>77.8</v>
      </c>
      <c r="AD27" s="198">
        <v>73.2</v>
      </c>
      <c r="AE27" s="199">
        <v>87.7</v>
      </c>
      <c r="AF27" s="199">
        <v>78.400000000000006</v>
      </c>
      <c r="AG27" s="199">
        <v>86.1</v>
      </c>
      <c r="AH27" s="199">
        <v>86.6</v>
      </c>
      <c r="AI27" s="199">
        <v>86.599999999999966</v>
      </c>
      <c r="AJ27" s="198">
        <v>87.5</v>
      </c>
      <c r="AK27" s="198">
        <v>96.6</v>
      </c>
      <c r="AL27" s="198">
        <v>94.9</v>
      </c>
      <c r="AM27" s="198">
        <v>102.8</v>
      </c>
      <c r="AN27" s="199">
        <v>97</v>
      </c>
      <c r="AO27" s="202">
        <v>106.5</v>
      </c>
      <c r="AP27" s="203">
        <v>111.00000000000003</v>
      </c>
      <c r="AQ27" s="203">
        <v>111.20000000000002</v>
      </c>
      <c r="AR27" s="203">
        <v>112.59999999999997</v>
      </c>
      <c r="AS27" s="202">
        <v>130</v>
      </c>
      <c r="AT27" s="202">
        <v>125.3</v>
      </c>
      <c r="AU27" s="203">
        <v>142.19999999999999</v>
      </c>
      <c r="AV27" s="203">
        <v>133.19999999999999</v>
      </c>
      <c r="AW27" s="202">
        <v>152.1</v>
      </c>
      <c r="AX27" s="203">
        <v>137.6</v>
      </c>
      <c r="AY27" s="203">
        <v>147</v>
      </c>
      <c r="AZ27" s="203">
        <v>138.00000000000006</v>
      </c>
      <c r="BA27" s="202">
        <v>157.9</v>
      </c>
      <c r="BB27" s="202">
        <v>163.9</v>
      </c>
      <c r="BC27" s="1323">
        <v>154.39999999999998</v>
      </c>
      <c r="BD27" s="203">
        <v>184.59999999999997</v>
      </c>
      <c r="BE27" s="1323">
        <v>162.80000000000001</v>
      </c>
      <c r="BF27" s="203">
        <v>187.7</v>
      </c>
      <c r="BG27" s="203">
        <v>168.70000000000005</v>
      </c>
      <c r="BH27" s="1323">
        <v>179.29999999999995</v>
      </c>
      <c r="BI27" s="1323">
        <v>180.5</v>
      </c>
      <c r="BJ27" s="1323">
        <v>183.6</v>
      </c>
      <c r="BK27" s="1323">
        <v>172.69999999999993</v>
      </c>
      <c r="BL27" s="1323">
        <v>210.40000000000009</v>
      </c>
      <c r="BM27" s="1323">
        <v>193</v>
      </c>
      <c r="BN27" s="205">
        <v>180.5</v>
      </c>
      <c r="BO27" s="83"/>
    </row>
    <row r="28" spans="2:67" ht="19.5" customHeight="1">
      <c r="B28" s="245"/>
      <c r="C28" s="1875" t="s">
        <v>32</v>
      </c>
      <c r="D28" s="1875"/>
      <c r="E28" s="1890"/>
      <c r="F28" s="1512"/>
      <c r="H28" s="207" t="s">
        <v>141</v>
      </c>
      <c r="I28" s="1283"/>
      <c r="J28" s="1283"/>
      <c r="K28" s="1283"/>
      <c r="L28" s="1283"/>
      <c r="M28" s="1283"/>
      <c r="N28" s="1283"/>
      <c r="O28" s="1283"/>
      <c r="P28" s="1283"/>
      <c r="Q28" s="1283"/>
      <c r="R28" s="83">
        <v>14.8</v>
      </c>
      <c r="S28" s="83">
        <v>14.5</v>
      </c>
      <c r="T28" s="83">
        <v>16.2</v>
      </c>
      <c r="U28" s="83">
        <v>15.9</v>
      </c>
      <c r="V28" s="83">
        <v>16.899999999999999</v>
      </c>
      <c r="W28" s="83">
        <v>17.600000000000001</v>
      </c>
      <c r="X28" s="83">
        <v>20.399999999999999</v>
      </c>
      <c r="Y28" s="83">
        <v>17.899999999999999</v>
      </c>
      <c r="Z28" s="83">
        <v>22.7</v>
      </c>
      <c r="AA28" s="83">
        <v>22</v>
      </c>
      <c r="AB28" s="83">
        <v>30.4</v>
      </c>
      <c r="AC28" s="84">
        <v>23.1</v>
      </c>
      <c r="AD28" s="83">
        <v>26.4</v>
      </c>
      <c r="AE28" s="84">
        <v>20.8</v>
      </c>
      <c r="AF28" s="84">
        <v>36.200000000000003</v>
      </c>
      <c r="AG28" s="84">
        <v>20.9</v>
      </c>
      <c r="AH28" s="84">
        <v>22.8</v>
      </c>
      <c r="AI28" s="84">
        <v>25.799999999999997</v>
      </c>
      <c r="AJ28" s="83">
        <v>29.1</v>
      </c>
      <c r="AK28" s="83">
        <v>23.8</v>
      </c>
      <c r="AL28" s="83">
        <v>25.8</v>
      </c>
      <c r="AM28" s="83">
        <v>29.3</v>
      </c>
      <c r="AN28" s="84">
        <v>40</v>
      </c>
      <c r="AO28" s="192">
        <v>25.4</v>
      </c>
      <c r="AP28" s="193">
        <v>28.800000000000004</v>
      </c>
      <c r="AQ28" s="193">
        <v>28.099999999999994</v>
      </c>
      <c r="AR28" s="193">
        <v>43.8</v>
      </c>
      <c r="AS28" s="192">
        <v>29.2</v>
      </c>
      <c r="AT28" s="192">
        <v>33.9</v>
      </c>
      <c r="AU28" s="193">
        <v>32.9</v>
      </c>
      <c r="AV28" s="193">
        <v>48.2</v>
      </c>
      <c r="AW28" s="192">
        <v>32.9</v>
      </c>
      <c r="AX28" s="193">
        <v>33.199999999999996</v>
      </c>
      <c r="AY28" s="193">
        <v>36.5</v>
      </c>
      <c r="AZ28" s="193">
        <v>56.200000000000017</v>
      </c>
      <c r="BA28" s="192">
        <v>34.6</v>
      </c>
      <c r="BB28" s="192">
        <v>33.6</v>
      </c>
      <c r="BC28" s="1322">
        <v>33.899999999999991</v>
      </c>
      <c r="BD28" s="193">
        <v>56.099999999999994</v>
      </c>
      <c r="BE28" s="1322">
        <v>38.5</v>
      </c>
      <c r="BF28" s="193">
        <v>37.799999999999997</v>
      </c>
      <c r="BG28" s="193">
        <v>36.900000000000006</v>
      </c>
      <c r="BH28" s="1322">
        <v>57.899999999999991</v>
      </c>
      <c r="BI28" s="1322">
        <v>39.5</v>
      </c>
      <c r="BJ28" s="1322">
        <v>41.4</v>
      </c>
      <c r="BK28" s="1322">
        <v>39.299999999999997</v>
      </c>
      <c r="BL28" s="1322">
        <v>52.499999999999986</v>
      </c>
      <c r="BM28" s="1322">
        <v>40.1</v>
      </c>
      <c r="BN28" s="195">
        <v>43.699999999999996</v>
      </c>
      <c r="BO28" s="83"/>
    </row>
    <row r="29" spans="2:67" ht="19.5" customHeight="1" thickBot="1">
      <c r="B29" s="296"/>
      <c r="C29" s="297"/>
      <c r="D29" s="297"/>
      <c r="E29" s="298"/>
      <c r="H29" s="1" t="s">
        <v>143</v>
      </c>
      <c r="I29" s="1283"/>
      <c r="J29" s="1283"/>
      <c r="K29" s="1283"/>
      <c r="L29" s="1283"/>
      <c r="M29" s="1283"/>
      <c r="N29" s="1283"/>
      <c r="O29" s="1283"/>
      <c r="P29" s="1283"/>
      <c r="Q29" s="1283"/>
      <c r="R29" s="83">
        <v>14.5</v>
      </c>
      <c r="S29" s="83">
        <v>22.3</v>
      </c>
      <c r="T29" s="83">
        <v>17.8</v>
      </c>
      <c r="U29" s="83">
        <v>7.3</v>
      </c>
      <c r="V29" s="83">
        <v>11.9</v>
      </c>
      <c r="W29" s="83">
        <v>6</v>
      </c>
      <c r="X29" s="83">
        <v>19.399999999999999</v>
      </c>
      <c r="Y29" s="83">
        <v>14</v>
      </c>
      <c r="Z29" s="83">
        <v>8.5</v>
      </c>
      <c r="AA29" s="83">
        <v>10.4</v>
      </c>
      <c r="AB29" s="83">
        <v>11.6</v>
      </c>
      <c r="AC29" s="84">
        <v>6.9</v>
      </c>
      <c r="AD29" s="83">
        <v>15</v>
      </c>
      <c r="AE29" s="84">
        <v>12.5</v>
      </c>
      <c r="AF29" s="84">
        <v>20.6</v>
      </c>
      <c r="AG29" s="84">
        <v>19.899999999999999</v>
      </c>
      <c r="AH29" s="84">
        <v>20.9</v>
      </c>
      <c r="AI29" s="84">
        <v>29.7</v>
      </c>
      <c r="AJ29" s="83">
        <v>21.8</v>
      </c>
      <c r="AK29" s="83">
        <v>30.9</v>
      </c>
      <c r="AL29" s="83">
        <v>28.4</v>
      </c>
      <c r="AM29" s="83">
        <v>22.9</v>
      </c>
      <c r="AN29" s="84">
        <v>34.4</v>
      </c>
      <c r="AO29" s="192">
        <v>28.3</v>
      </c>
      <c r="AP29" s="193">
        <v>38.600000000000009</v>
      </c>
      <c r="AQ29" s="193">
        <v>26.599999999999966</v>
      </c>
      <c r="AR29" s="193">
        <v>33.900000000000063</v>
      </c>
      <c r="AS29" s="192">
        <v>28.299999999999997</v>
      </c>
      <c r="AT29" s="192">
        <v>21.6</v>
      </c>
      <c r="AU29" s="193">
        <v>25.1</v>
      </c>
      <c r="AV29" s="193">
        <v>36.700000000000003</v>
      </c>
      <c r="AW29" s="192">
        <v>1.4999999999999858</v>
      </c>
      <c r="AX29" s="193">
        <v>19.700000000000003</v>
      </c>
      <c r="AY29" s="193">
        <v>37.600000000000023</v>
      </c>
      <c r="AZ29" s="193">
        <v>66.100000000000023</v>
      </c>
      <c r="BA29" s="192">
        <v>65.400000000000006</v>
      </c>
      <c r="BB29" s="192">
        <v>56.600000000000023</v>
      </c>
      <c r="BC29" s="1322">
        <v>51.699999999999989</v>
      </c>
      <c r="BD29" s="193">
        <v>94.099999999999937</v>
      </c>
      <c r="BE29" s="1322">
        <v>45.500000000000014</v>
      </c>
      <c r="BF29" s="193">
        <v>51.299999999999969</v>
      </c>
      <c r="BG29" s="193">
        <v>55.400000000000063</v>
      </c>
      <c r="BH29" s="1322">
        <v>85.699999999999932</v>
      </c>
      <c r="BI29" s="1322">
        <v>50.7</v>
      </c>
      <c r="BJ29" s="1322">
        <v>71.2</v>
      </c>
      <c r="BK29" s="1322">
        <v>47.89999999999992</v>
      </c>
      <c r="BL29" s="1322">
        <v>96.700000000000045</v>
      </c>
      <c r="BM29" s="1322">
        <v>56</v>
      </c>
      <c r="BN29" s="195">
        <v>56.599999999999994</v>
      </c>
      <c r="BO29" s="83"/>
    </row>
    <row r="30" spans="2:67" ht="19.5" customHeight="1" thickTop="1">
      <c r="C30" s="206"/>
      <c r="H30" s="10" t="s">
        <v>144</v>
      </c>
      <c r="I30" s="1284"/>
      <c r="J30" s="1284"/>
      <c r="K30" s="1284"/>
      <c r="L30" s="1284"/>
      <c r="M30" s="1284"/>
      <c r="N30" s="1284"/>
      <c r="O30" s="1284"/>
      <c r="P30" s="1284"/>
      <c r="Q30" s="1284"/>
      <c r="R30" s="198">
        <v>18.3</v>
      </c>
      <c r="S30" s="198">
        <v>10.1</v>
      </c>
      <c r="T30" s="198">
        <v>11.3</v>
      </c>
      <c r="U30" s="198">
        <v>22.5</v>
      </c>
      <c r="V30" s="198">
        <v>18</v>
      </c>
      <c r="W30" s="198">
        <v>25.8</v>
      </c>
      <c r="X30" s="198">
        <v>12.5</v>
      </c>
      <c r="Y30" s="198">
        <v>23.6</v>
      </c>
      <c r="Z30" s="198">
        <v>41.7</v>
      </c>
      <c r="AA30" s="198">
        <v>35.700000000000003</v>
      </c>
      <c r="AB30" s="198">
        <v>26.6</v>
      </c>
      <c r="AC30" s="199">
        <v>47.8</v>
      </c>
      <c r="AD30" s="198">
        <v>31.8</v>
      </c>
      <c r="AE30" s="199">
        <v>54.4</v>
      </c>
      <c r="AF30" s="199">
        <v>21.6</v>
      </c>
      <c r="AG30" s="199">
        <v>45.3</v>
      </c>
      <c r="AH30" s="199">
        <v>42.9</v>
      </c>
      <c r="AI30" s="199">
        <v>31.1</v>
      </c>
      <c r="AJ30" s="198">
        <v>36.600000000000108</v>
      </c>
      <c r="AK30" s="198">
        <v>41.899999999999991</v>
      </c>
      <c r="AL30" s="198">
        <v>40.700000000000003</v>
      </c>
      <c r="AM30" s="198">
        <v>50.6</v>
      </c>
      <c r="AN30" s="199">
        <v>22.6</v>
      </c>
      <c r="AO30" s="202">
        <v>52.8</v>
      </c>
      <c r="AP30" s="203">
        <v>43.600000000000016</v>
      </c>
      <c r="AQ30" s="203">
        <v>56.500000000000071</v>
      </c>
      <c r="AR30" s="203">
        <v>34.899999999999892</v>
      </c>
      <c r="AS30" s="202">
        <v>72.5</v>
      </c>
      <c r="AT30" s="202">
        <v>69.8</v>
      </c>
      <c r="AU30" s="203">
        <v>84.2</v>
      </c>
      <c r="AV30" s="203">
        <v>48.3</v>
      </c>
      <c r="AW30" s="202">
        <v>117.7</v>
      </c>
      <c r="AX30" s="203">
        <v>84.7</v>
      </c>
      <c r="AY30" s="203">
        <v>72.900000000000006</v>
      </c>
      <c r="AZ30" s="203">
        <v>15.699999999999989</v>
      </c>
      <c r="BA30" s="202">
        <v>57.9</v>
      </c>
      <c r="BB30" s="202">
        <v>73.699999999999989</v>
      </c>
      <c r="BC30" s="1323">
        <v>68.800000000000011</v>
      </c>
      <c r="BD30" s="203">
        <v>34.400000000000006</v>
      </c>
      <c r="BE30" s="1323">
        <v>78.8</v>
      </c>
      <c r="BF30" s="203">
        <v>98.600000000000009</v>
      </c>
      <c r="BG30" s="203">
        <v>76.400000000000006</v>
      </c>
      <c r="BH30" s="1323">
        <v>35.699999999999989</v>
      </c>
      <c r="BI30" s="1323">
        <v>90.3</v>
      </c>
      <c r="BJ30" s="1323">
        <v>71</v>
      </c>
      <c r="BK30" s="1323">
        <v>85.5</v>
      </c>
      <c r="BL30" s="1323">
        <v>61.199999999999989</v>
      </c>
      <c r="BM30" s="1323">
        <v>96.9</v>
      </c>
      <c r="BN30" s="205">
        <v>80.199999999999989</v>
      </c>
      <c r="BO30" s="83"/>
    </row>
    <row r="31" spans="2:67" ht="19.5" customHeight="1">
      <c r="C31" s="206"/>
      <c r="H31" s="1" t="s">
        <v>145</v>
      </c>
      <c r="I31" s="1283"/>
      <c r="J31" s="1283"/>
      <c r="K31" s="1283"/>
      <c r="L31" s="1283"/>
      <c r="M31" s="1283"/>
      <c r="N31" s="1283"/>
      <c r="O31" s="1283"/>
      <c r="P31" s="1283"/>
      <c r="Q31" s="1283"/>
      <c r="R31" s="83">
        <v>-0.1</v>
      </c>
      <c r="S31" s="83">
        <v>0</v>
      </c>
      <c r="T31" s="83">
        <v>-0.3</v>
      </c>
      <c r="U31" s="83">
        <v>0</v>
      </c>
      <c r="V31" s="83">
        <v>0.5</v>
      </c>
      <c r="W31" s="83">
        <v>0.2</v>
      </c>
      <c r="X31" s="83">
        <v>-0.6</v>
      </c>
      <c r="Y31" s="83">
        <v>0</v>
      </c>
      <c r="Z31" s="83">
        <v>-1</v>
      </c>
      <c r="AA31" s="83">
        <v>-0.8</v>
      </c>
      <c r="AB31" s="83">
        <v>-2</v>
      </c>
      <c r="AC31" s="84">
        <v>-0.5</v>
      </c>
      <c r="AD31" s="83">
        <v>1.8</v>
      </c>
      <c r="AE31" s="84">
        <v>0.4</v>
      </c>
      <c r="AF31" s="84">
        <v>0</v>
      </c>
      <c r="AG31" s="84">
        <v>1.8</v>
      </c>
      <c r="AH31" s="84">
        <v>0.2</v>
      </c>
      <c r="AI31" s="84">
        <v>0.10000000000000009</v>
      </c>
      <c r="AJ31" s="83">
        <v>-0.2</v>
      </c>
      <c r="AK31" s="83">
        <v>1.1000000000000001</v>
      </c>
      <c r="AL31" s="83">
        <v>0.8</v>
      </c>
      <c r="AM31" s="83">
        <v>-0.4</v>
      </c>
      <c r="AN31" s="84">
        <v>-0.5</v>
      </c>
      <c r="AO31" s="192">
        <v>-0.1</v>
      </c>
      <c r="AP31" s="193">
        <v>2.5</v>
      </c>
      <c r="AQ31" s="193">
        <v>-0.89999999999999991</v>
      </c>
      <c r="AR31" s="193">
        <v>0.7</v>
      </c>
      <c r="AS31" s="192">
        <v>0.3</v>
      </c>
      <c r="AT31" s="192">
        <v>1.1000000000000001</v>
      </c>
      <c r="AU31" s="193">
        <v>0.3</v>
      </c>
      <c r="AV31" s="193">
        <v>1.9</v>
      </c>
      <c r="AW31" s="192">
        <v>-6.6</v>
      </c>
      <c r="AX31" s="193">
        <v>7.3999999999999995</v>
      </c>
      <c r="AY31" s="193">
        <v>-0.20000000000000007</v>
      </c>
      <c r="AZ31" s="193">
        <v>-1.4</v>
      </c>
      <c r="BA31" s="192">
        <v>0.5</v>
      </c>
      <c r="BB31" s="192">
        <v>0.4</v>
      </c>
      <c r="BC31" s="1322">
        <v>0.20000000000000007</v>
      </c>
      <c r="BD31" s="193">
        <v>-0.90000000000000013</v>
      </c>
      <c r="BE31" s="1322">
        <v>0.7</v>
      </c>
      <c r="BF31" s="193">
        <v>0.40000000000000013</v>
      </c>
      <c r="BG31" s="193">
        <v>0.79999999999999982</v>
      </c>
      <c r="BH31" s="1322">
        <v>-1.7999999999999998</v>
      </c>
      <c r="BI31" s="1322">
        <v>0.8</v>
      </c>
      <c r="BJ31" s="1322">
        <v>1.3</v>
      </c>
      <c r="BK31" s="1322">
        <v>7.6</v>
      </c>
      <c r="BL31" s="1322">
        <v>-3.3999999999999995</v>
      </c>
      <c r="BM31" s="1322">
        <v>0.8</v>
      </c>
      <c r="BN31" s="195">
        <v>5.1000000000000005</v>
      </c>
      <c r="BO31" s="83"/>
    </row>
    <row r="32" spans="2:67" ht="19.5" customHeight="1">
      <c r="C32" s="206"/>
      <c r="H32" s="10" t="s">
        <v>146</v>
      </c>
      <c r="I32" s="1284"/>
      <c r="J32" s="1284"/>
      <c r="K32" s="1284"/>
      <c r="L32" s="1284"/>
      <c r="M32" s="1284"/>
      <c r="N32" s="1284"/>
      <c r="O32" s="1284"/>
      <c r="P32" s="1284"/>
      <c r="Q32" s="1284"/>
      <c r="R32" s="198">
        <v>18.2</v>
      </c>
      <c r="S32" s="198">
        <v>10.1</v>
      </c>
      <c r="T32" s="198">
        <v>11</v>
      </c>
      <c r="U32" s="198">
        <v>22.5</v>
      </c>
      <c r="V32" s="198">
        <v>18.5</v>
      </c>
      <c r="W32" s="198">
        <v>26</v>
      </c>
      <c r="X32" s="198">
        <v>11.9</v>
      </c>
      <c r="Y32" s="198">
        <v>23.6</v>
      </c>
      <c r="Z32" s="198">
        <v>40.700000000000003</v>
      </c>
      <c r="AA32" s="198">
        <v>34.9</v>
      </c>
      <c r="AB32" s="198">
        <v>24.6</v>
      </c>
      <c r="AC32" s="199">
        <v>47.3</v>
      </c>
      <c r="AD32" s="198">
        <v>33.6</v>
      </c>
      <c r="AE32" s="199">
        <v>54.8</v>
      </c>
      <c r="AF32" s="199">
        <v>21.6</v>
      </c>
      <c r="AG32" s="199">
        <v>47.1</v>
      </c>
      <c r="AH32" s="199">
        <v>43.1</v>
      </c>
      <c r="AI32" s="199">
        <v>31.199999999999989</v>
      </c>
      <c r="AJ32" s="198">
        <v>36.4</v>
      </c>
      <c r="AK32" s="198">
        <v>42.999999999999993</v>
      </c>
      <c r="AL32" s="198">
        <v>41.5</v>
      </c>
      <c r="AM32" s="198">
        <v>50.2</v>
      </c>
      <c r="AN32" s="199">
        <v>22.1</v>
      </c>
      <c r="AO32" s="202">
        <v>52.7</v>
      </c>
      <c r="AP32" s="203">
        <v>46.100000000000023</v>
      </c>
      <c r="AQ32" s="203">
        <v>55.600000000000065</v>
      </c>
      <c r="AR32" s="203">
        <v>35.599999999999881</v>
      </c>
      <c r="AS32" s="202">
        <v>72.8</v>
      </c>
      <c r="AT32" s="202">
        <v>70.900000000000006</v>
      </c>
      <c r="AU32" s="203">
        <v>84.5</v>
      </c>
      <c r="AV32" s="203">
        <v>50.2</v>
      </c>
      <c r="AW32" s="202">
        <v>111.10000000000001</v>
      </c>
      <c r="AX32" s="203">
        <v>92.100000000000009</v>
      </c>
      <c r="AY32" s="203">
        <v>72.700000000000017</v>
      </c>
      <c r="AZ32" s="203">
        <v>14.299999999999955</v>
      </c>
      <c r="BA32" s="202">
        <v>58.4</v>
      </c>
      <c r="BB32" s="202">
        <v>74.099999999999994</v>
      </c>
      <c r="BC32" s="1323">
        <v>69</v>
      </c>
      <c r="BD32" s="203">
        <v>33.5</v>
      </c>
      <c r="BE32" s="1323">
        <v>79.5</v>
      </c>
      <c r="BF32" s="203">
        <v>99</v>
      </c>
      <c r="BG32" s="203">
        <v>77.200000000000017</v>
      </c>
      <c r="BH32" s="1323">
        <v>33.900000000000006</v>
      </c>
      <c r="BI32" s="1323">
        <v>91.1</v>
      </c>
      <c r="BJ32" s="1323">
        <v>72.3</v>
      </c>
      <c r="BK32" s="1323">
        <v>93.1</v>
      </c>
      <c r="BL32" s="1323">
        <v>57.800000000000011</v>
      </c>
      <c r="BM32" s="1323">
        <v>97.7</v>
      </c>
      <c r="BN32" s="205">
        <v>85.3</v>
      </c>
      <c r="BO32" s="83"/>
    </row>
    <row r="33" spans="3:67" ht="19.5" customHeight="1">
      <c r="C33" s="206"/>
      <c r="H33" s="10" t="s">
        <v>148</v>
      </c>
      <c r="I33" s="1284"/>
      <c r="J33" s="1284"/>
      <c r="K33" s="1284"/>
      <c r="L33" s="1284"/>
      <c r="M33" s="1284"/>
      <c r="N33" s="1284"/>
      <c r="O33" s="1284"/>
      <c r="P33" s="1284"/>
      <c r="Q33" s="1284"/>
      <c r="R33" s="198">
        <v>14</v>
      </c>
      <c r="S33" s="198">
        <v>7.6</v>
      </c>
      <c r="T33" s="198">
        <v>8.4</v>
      </c>
      <c r="U33" s="198">
        <v>17.100000000000001</v>
      </c>
      <c r="V33" s="198">
        <v>14.1</v>
      </c>
      <c r="W33" s="198">
        <v>19.7</v>
      </c>
      <c r="X33" s="198">
        <v>9.5</v>
      </c>
      <c r="Y33" s="198">
        <v>19.2</v>
      </c>
      <c r="Z33" s="198">
        <v>31.3</v>
      </c>
      <c r="AA33" s="198">
        <v>27.14</v>
      </c>
      <c r="AB33" s="198">
        <v>19.2</v>
      </c>
      <c r="AC33" s="199">
        <v>36.4</v>
      </c>
      <c r="AD33" s="198">
        <v>26.3</v>
      </c>
      <c r="AE33" s="199">
        <v>41.4</v>
      </c>
      <c r="AF33" s="199">
        <v>16.3</v>
      </c>
      <c r="AG33" s="199">
        <v>35.4</v>
      </c>
      <c r="AH33" s="199">
        <v>32.1</v>
      </c>
      <c r="AI33" s="199">
        <v>22.5</v>
      </c>
      <c r="AJ33" s="198">
        <v>23.400000000000105</v>
      </c>
      <c r="AK33" s="198">
        <v>32.79999999999999</v>
      </c>
      <c r="AL33" s="198">
        <v>31.1</v>
      </c>
      <c r="AM33" s="198">
        <v>38.4</v>
      </c>
      <c r="AN33" s="199">
        <v>17.100000000000001</v>
      </c>
      <c r="AO33" s="202">
        <v>40</v>
      </c>
      <c r="AP33" s="203">
        <v>34.70000000000001</v>
      </c>
      <c r="AQ33" s="203">
        <v>41.700000000000074</v>
      </c>
      <c r="AR33" s="203">
        <v>27.299999999999869</v>
      </c>
      <c r="AS33" s="202">
        <v>54.7</v>
      </c>
      <c r="AT33" s="202">
        <v>54</v>
      </c>
      <c r="AU33" s="203">
        <v>63.8</v>
      </c>
      <c r="AV33" s="203">
        <v>39.299999999999997</v>
      </c>
      <c r="AW33" s="202">
        <v>83.9</v>
      </c>
      <c r="AX33" s="203">
        <v>66.299999999999983</v>
      </c>
      <c r="AY33" s="203">
        <v>55.100000000000023</v>
      </c>
      <c r="AZ33" s="203">
        <v>15.399999999999977</v>
      </c>
      <c r="BA33" s="202">
        <v>47.5</v>
      </c>
      <c r="BB33" s="202">
        <v>59.2</v>
      </c>
      <c r="BC33" s="1323">
        <v>53.499999999999986</v>
      </c>
      <c r="BD33" s="203">
        <v>28.100000000000023</v>
      </c>
      <c r="BE33" s="1323">
        <v>62.2</v>
      </c>
      <c r="BF33" s="203">
        <v>76.3</v>
      </c>
      <c r="BG33" s="203">
        <v>59.099999999999994</v>
      </c>
      <c r="BH33" s="1323">
        <v>26.900000000000006</v>
      </c>
      <c r="BI33" s="1323">
        <v>70.099999999999994</v>
      </c>
      <c r="BJ33" s="1323">
        <v>55</v>
      </c>
      <c r="BK33" s="1323">
        <v>70.700000000000017</v>
      </c>
      <c r="BL33" s="1323">
        <v>41.199999999999989</v>
      </c>
      <c r="BM33" s="1323">
        <v>72.900000000000006</v>
      </c>
      <c r="BN33" s="205">
        <v>66</v>
      </c>
      <c r="BO33" s="83"/>
    </row>
    <row r="34" spans="3:67" ht="19.5" customHeight="1">
      <c r="C34" s="206"/>
      <c r="H34" s="1282" t="s">
        <v>150</v>
      </c>
      <c r="I34" s="1285"/>
      <c r="J34" s="1285"/>
      <c r="K34" s="1285"/>
      <c r="L34" s="1285"/>
      <c r="M34" s="1285"/>
      <c r="N34" s="1285"/>
      <c r="O34" s="1285"/>
      <c r="P34" s="1285"/>
      <c r="Q34" s="1285"/>
      <c r="R34" s="212">
        <v>14</v>
      </c>
      <c r="S34" s="212">
        <v>7.6</v>
      </c>
      <c r="T34" s="212">
        <v>8.4</v>
      </c>
      <c r="U34" s="212">
        <v>17.100000000000001</v>
      </c>
      <c r="V34" s="212">
        <v>14.1</v>
      </c>
      <c r="W34" s="212">
        <v>19.7</v>
      </c>
      <c r="X34" s="212">
        <v>9.5</v>
      </c>
      <c r="Y34" s="212">
        <v>19.2</v>
      </c>
      <c r="Z34" s="212">
        <v>31.3</v>
      </c>
      <c r="AA34" s="212">
        <v>27.1</v>
      </c>
      <c r="AB34" s="212">
        <v>19.2</v>
      </c>
      <c r="AC34" s="213">
        <v>36.5</v>
      </c>
      <c r="AD34" s="212">
        <v>26.4</v>
      </c>
      <c r="AE34" s="213">
        <v>41.5</v>
      </c>
      <c r="AF34" s="213">
        <v>16.399999999999999</v>
      </c>
      <c r="AG34" s="213">
        <v>35.299999999999997</v>
      </c>
      <c r="AH34" s="213">
        <v>31.9</v>
      </c>
      <c r="AI34" s="213">
        <v>22.299999999999997</v>
      </c>
      <c r="AJ34" s="212">
        <v>22.400000000000105</v>
      </c>
      <c r="AK34" s="212">
        <v>32.399999999999991</v>
      </c>
      <c r="AL34" s="212">
        <v>30.7</v>
      </c>
      <c r="AM34" s="212">
        <v>37.6</v>
      </c>
      <c r="AN34" s="213">
        <v>16.3</v>
      </c>
      <c r="AO34" s="216">
        <v>39.299999999999997</v>
      </c>
      <c r="AP34" s="217">
        <v>34.20000000000001</v>
      </c>
      <c r="AQ34" s="217">
        <v>41.300000000000068</v>
      </c>
      <c r="AR34" s="217">
        <v>26.799999999999883</v>
      </c>
      <c r="AS34" s="216">
        <v>53.9</v>
      </c>
      <c r="AT34" s="216">
        <v>53.6</v>
      </c>
      <c r="AU34" s="217">
        <v>63.2</v>
      </c>
      <c r="AV34" s="217">
        <v>39.200000000000003</v>
      </c>
      <c r="AW34" s="216">
        <v>83.3</v>
      </c>
      <c r="AX34" s="217">
        <v>64.000000000000014</v>
      </c>
      <c r="AY34" s="217">
        <v>54.699999999999989</v>
      </c>
      <c r="AZ34" s="217">
        <v>15.099999999999994</v>
      </c>
      <c r="BA34" s="216">
        <v>46.9</v>
      </c>
      <c r="BB34" s="216">
        <v>58.500000000000007</v>
      </c>
      <c r="BC34" s="1324">
        <v>53.5</v>
      </c>
      <c r="BD34" s="217">
        <v>27.599999999999994</v>
      </c>
      <c r="BE34" s="1324">
        <v>61.6</v>
      </c>
      <c r="BF34" s="217">
        <v>75.599999999999994</v>
      </c>
      <c r="BG34" s="217">
        <v>58.5</v>
      </c>
      <c r="BH34" s="1324">
        <v>26.300000000000011</v>
      </c>
      <c r="BI34" s="1324">
        <v>69.400000000000006</v>
      </c>
      <c r="BJ34" s="1324">
        <v>54.7</v>
      </c>
      <c r="BK34" s="1324">
        <v>70.400000000000006</v>
      </c>
      <c r="BL34" s="1324">
        <v>40.699999999999989</v>
      </c>
      <c r="BM34" s="1324">
        <v>72.8</v>
      </c>
      <c r="BN34" s="219">
        <v>65.3</v>
      </c>
      <c r="BO34" s="83"/>
    </row>
    <row r="35" spans="3:67" ht="19.5" customHeight="1">
      <c r="H35" s="179"/>
      <c r="I35" s="1518"/>
      <c r="J35" s="1518"/>
      <c r="K35" s="1518"/>
      <c r="L35" s="1518"/>
      <c r="M35" s="1518"/>
      <c r="N35" s="1518"/>
      <c r="O35" s="1518"/>
      <c r="P35" s="1518"/>
      <c r="Q35" s="1518"/>
      <c r="R35" s="1518"/>
      <c r="S35" s="1518"/>
      <c r="T35" s="1518"/>
      <c r="U35" s="1518"/>
      <c r="V35" s="1518"/>
      <c r="W35" s="1518"/>
      <c r="X35" s="1518"/>
      <c r="Y35" s="1518"/>
      <c r="Z35" s="1518"/>
      <c r="AA35" s="1518"/>
      <c r="AB35" s="1518"/>
      <c r="AC35" s="286"/>
      <c r="AD35" s="1518"/>
      <c r="AE35" s="286"/>
      <c r="AF35" s="286"/>
      <c r="AG35" s="286"/>
      <c r="AH35" s="286"/>
      <c r="AI35" s="286"/>
      <c r="AJ35" s="1518"/>
      <c r="AK35" s="1518"/>
      <c r="AL35" s="1518"/>
      <c r="AM35" s="1518"/>
      <c r="AN35" s="286"/>
      <c r="AO35" s="354"/>
      <c r="AP35" s="355"/>
      <c r="AQ35" s="355"/>
      <c r="AR35" s="355"/>
      <c r="AS35" s="354"/>
      <c r="AT35" s="354"/>
      <c r="AU35" s="354"/>
      <c r="AV35" s="354"/>
      <c r="AW35" s="354"/>
      <c r="AX35" s="355"/>
      <c r="AY35" s="355"/>
      <c r="AZ35" s="355"/>
      <c r="BA35" s="354"/>
      <c r="BB35" s="354"/>
      <c r="BC35" s="354"/>
      <c r="BD35" s="354"/>
      <c r="BE35" s="354"/>
      <c r="BF35" s="354"/>
      <c r="BG35" s="354"/>
      <c r="BH35" s="354"/>
      <c r="BI35" s="354"/>
      <c r="BJ35" s="354"/>
      <c r="BK35" s="354"/>
      <c r="BL35" s="354"/>
      <c r="BM35" s="1489"/>
      <c r="BN35" s="354"/>
      <c r="BO35" s="83"/>
    </row>
    <row r="36" spans="3:67" ht="19.5" customHeight="1">
      <c r="H36" s="179"/>
      <c r="I36" s="1518"/>
      <c r="J36" s="1518"/>
      <c r="K36" s="1518"/>
      <c r="L36" s="1518"/>
      <c r="M36" s="1518"/>
      <c r="N36" s="1518"/>
      <c r="O36" s="1518"/>
      <c r="P36" s="1518"/>
      <c r="Q36" s="1518"/>
      <c r="R36" s="1518"/>
      <c r="S36" s="1518"/>
      <c r="T36" s="1518"/>
      <c r="U36" s="1518"/>
      <c r="V36" s="1518"/>
      <c r="W36" s="1518"/>
      <c r="X36" s="1518"/>
      <c r="Y36" s="1518"/>
      <c r="Z36" s="1518"/>
      <c r="AA36" s="1518"/>
      <c r="AB36" s="1518"/>
      <c r="AC36" s="286"/>
      <c r="AD36" s="1518"/>
      <c r="AE36" s="286"/>
      <c r="AF36" s="286"/>
      <c r="AG36" s="286"/>
      <c r="AH36" s="286"/>
      <c r="AI36" s="286"/>
      <c r="AJ36" s="1518"/>
      <c r="AK36" s="1518"/>
      <c r="AL36" s="1518"/>
      <c r="AM36" s="1518"/>
      <c r="AN36" s="286"/>
      <c r="AO36" s="354"/>
      <c r="AP36" s="355"/>
      <c r="AQ36" s="355"/>
      <c r="AR36" s="355"/>
      <c r="AS36" s="354"/>
      <c r="AT36" s="354"/>
      <c r="AU36" s="354"/>
      <c r="AV36" s="354"/>
      <c r="AW36" s="354"/>
      <c r="AX36" s="355"/>
      <c r="AY36" s="355"/>
      <c r="AZ36" s="355"/>
      <c r="BA36" s="354"/>
      <c r="BB36" s="354"/>
      <c r="BC36" s="354"/>
      <c r="BD36" s="354"/>
      <c r="BE36" s="354"/>
      <c r="BF36" s="354"/>
      <c r="BG36" s="354"/>
      <c r="BH36" s="354"/>
      <c r="BI36" s="354"/>
      <c r="BJ36" s="354"/>
      <c r="BK36" s="354"/>
      <c r="BL36" s="354"/>
      <c r="BM36" s="1489"/>
      <c r="BN36" s="354"/>
      <c r="BO36" s="83"/>
    </row>
    <row r="37" spans="3:67" ht="19.5" customHeight="1">
      <c r="C37" s="206"/>
      <c r="H37" s="673" t="s">
        <v>403</v>
      </c>
      <c r="I37" s="265"/>
      <c r="J37" s="265"/>
      <c r="K37" s="265"/>
      <c r="L37" s="265"/>
      <c r="M37" s="265"/>
      <c r="N37" s="265"/>
      <c r="O37" s="265"/>
      <c r="P37" s="265"/>
      <c r="Q37" s="265"/>
      <c r="R37" s="265"/>
      <c r="S37" s="265"/>
      <c r="T37" s="265"/>
      <c r="U37" s="265"/>
      <c r="V37" s="265"/>
      <c r="W37" s="265"/>
      <c r="X37" s="265"/>
      <c r="Y37" s="265"/>
      <c r="Z37" s="265"/>
      <c r="AA37" s="265"/>
      <c r="AB37" s="265"/>
      <c r="AC37" s="266"/>
      <c r="AD37" s="265"/>
      <c r="AE37" s="266"/>
      <c r="AF37" s="266"/>
      <c r="AG37" s="266"/>
      <c r="AH37" s="266"/>
      <c r="AI37" s="266"/>
      <c r="AJ37" s="265"/>
      <c r="AK37" s="265"/>
      <c r="AL37" s="265"/>
      <c r="AM37" s="265"/>
      <c r="AN37" s="266"/>
      <c r="AO37" s="399"/>
      <c r="AP37" s="400"/>
      <c r="AQ37" s="400"/>
      <c r="AR37" s="400"/>
      <c r="AS37" s="399"/>
      <c r="AT37" s="399"/>
      <c r="AU37" s="399"/>
      <c r="AV37" s="399"/>
      <c r="AW37" s="399"/>
      <c r="AX37" s="400"/>
      <c r="AY37" s="400"/>
      <c r="AZ37" s="400"/>
      <c r="BA37" s="399"/>
      <c r="BB37" s="399"/>
      <c r="BC37" s="399"/>
      <c r="BD37" s="399"/>
      <c r="BE37" s="399"/>
      <c r="BF37" s="399"/>
      <c r="BG37" s="1554"/>
      <c r="BH37" s="1554"/>
      <c r="BI37" s="1554"/>
      <c r="BJ37" s="1554"/>
      <c r="BK37" s="1554"/>
      <c r="BL37" s="1554"/>
      <c r="BM37" s="1815"/>
      <c r="BN37" s="1554"/>
      <c r="BO37" s="83"/>
    </row>
    <row r="38" spans="3:67" ht="19.5" customHeight="1" thickBot="1">
      <c r="H38" s="77" t="s">
        <v>39</v>
      </c>
      <c r="I38" s="78" t="s">
        <v>40</v>
      </c>
      <c r="J38" s="78" t="s">
        <v>41</v>
      </c>
      <c r="K38" s="78" t="s">
        <v>42</v>
      </c>
      <c r="L38" s="78" t="s">
        <v>43</v>
      </c>
      <c r="M38" s="78" t="s">
        <v>44</v>
      </c>
      <c r="N38" s="78" t="s">
        <v>45</v>
      </c>
      <c r="O38" s="78" t="s">
        <v>46</v>
      </c>
      <c r="P38" s="78" t="s">
        <v>47</v>
      </c>
      <c r="Q38" s="78" t="s">
        <v>48</v>
      </c>
      <c r="R38" s="78" t="s">
        <v>49</v>
      </c>
      <c r="S38" s="78" t="s">
        <v>50</v>
      </c>
      <c r="T38" s="78" t="s">
        <v>51</v>
      </c>
      <c r="U38" s="78" t="s">
        <v>52</v>
      </c>
      <c r="V38" s="78" t="s">
        <v>53</v>
      </c>
      <c r="W38" s="78" t="s">
        <v>54</v>
      </c>
      <c r="X38" s="78" t="s">
        <v>55</v>
      </c>
      <c r="Y38" s="78" t="s">
        <v>56</v>
      </c>
      <c r="Z38" s="78" t="s">
        <v>57</v>
      </c>
      <c r="AA38" s="78" t="s">
        <v>58</v>
      </c>
      <c r="AB38" s="78" t="s">
        <v>128</v>
      </c>
      <c r="AC38" s="78" t="s">
        <v>129</v>
      </c>
      <c r="AD38" s="78" t="s">
        <v>61</v>
      </c>
      <c r="AE38" s="78" t="s">
        <v>62</v>
      </c>
      <c r="AF38" s="78" t="s">
        <v>63</v>
      </c>
      <c r="AG38" s="78" t="s">
        <v>64</v>
      </c>
      <c r="AH38" s="78" t="s">
        <v>301</v>
      </c>
      <c r="AI38" s="78" t="s">
        <v>66</v>
      </c>
      <c r="AJ38" s="78" t="s">
        <v>67</v>
      </c>
      <c r="AK38" s="78" t="s">
        <v>278</v>
      </c>
      <c r="AL38" s="78" t="s">
        <v>279</v>
      </c>
      <c r="AM38" s="78" t="s">
        <v>280</v>
      </c>
      <c r="AN38" s="78" t="s">
        <v>71</v>
      </c>
      <c r="AO38" s="269" t="s">
        <v>72</v>
      </c>
      <c r="AP38" s="269" t="s">
        <v>73</v>
      </c>
      <c r="AQ38" s="78" t="s">
        <v>74</v>
      </c>
      <c r="AR38" s="81" t="s">
        <v>75</v>
      </c>
      <c r="AS38" s="78" t="s">
        <v>76</v>
      </c>
      <c r="AT38" s="78" t="s">
        <v>134</v>
      </c>
      <c r="AU38" s="78" t="s">
        <v>78</v>
      </c>
      <c r="AV38" s="81" t="s">
        <v>79</v>
      </c>
      <c r="AW38" s="78" t="s">
        <v>80</v>
      </c>
      <c r="AX38" s="78" t="s">
        <v>81</v>
      </c>
      <c r="AY38" s="78" t="s">
        <v>82</v>
      </c>
      <c r="AZ38" s="78" t="s">
        <v>83</v>
      </c>
      <c r="BA38" s="78" t="str">
        <f>BA9</f>
        <v>1Q23</v>
      </c>
      <c r="BB38" s="78" t="str">
        <f t="shared" ref="BB38:BJ38" si="3">BB9</f>
        <v>2Q23</v>
      </c>
      <c r="BC38" s="78" t="str">
        <f t="shared" si="3"/>
        <v>3Q23</v>
      </c>
      <c r="BD38" s="78" t="str">
        <f t="shared" si="3"/>
        <v>4Q23</v>
      </c>
      <c r="BE38" s="78" t="str">
        <f t="shared" si="3"/>
        <v>1Q24</v>
      </c>
      <c r="BF38" s="78" t="str">
        <f t="shared" si="3"/>
        <v>2Q24</v>
      </c>
      <c r="BG38" s="78" t="str">
        <f t="shared" si="3"/>
        <v>3Q24</v>
      </c>
      <c r="BH38" s="78" t="str">
        <f t="shared" si="3"/>
        <v>4Q24</v>
      </c>
      <c r="BI38" s="78" t="str">
        <f t="shared" si="3"/>
        <v>1Q25</v>
      </c>
      <c r="BJ38" s="78" t="str">
        <f t="shared" si="3"/>
        <v>2Q25</v>
      </c>
      <c r="BK38" s="78" t="s">
        <v>855</v>
      </c>
      <c r="BL38" s="78" t="s">
        <v>868</v>
      </c>
      <c r="BM38" s="78" t="str">
        <f t="shared" ref="BM38:BN38" si="4">BM9</f>
        <v>1Q26</v>
      </c>
      <c r="BN38" s="78" t="str">
        <f t="shared" si="4"/>
        <v xml:space="preserve">2Q26(E) </v>
      </c>
      <c r="BO38" s="83"/>
    </row>
    <row r="39" spans="3:67" ht="19.5" customHeight="1">
      <c r="H39" s="1" t="s">
        <v>137</v>
      </c>
      <c r="I39" s="83">
        <v>3.3</v>
      </c>
      <c r="J39" s="83">
        <v>3.4</v>
      </c>
      <c r="K39" s="83">
        <v>3.1</v>
      </c>
      <c r="L39" s="83">
        <v>3.1</v>
      </c>
      <c r="M39" s="83">
        <v>3</v>
      </c>
      <c r="N39" s="83">
        <v>3.2</v>
      </c>
      <c r="O39" s="83">
        <v>2.5</v>
      </c>
      <c r="P39" s="83">
        <v>2.5</v>
      </c>
      <c r="Q39" s="83">
        <v>2.5</v>
      </c>
      <c r="R39" s="83">
        <v>2.6</v>
      </c>
      <c r="S39" s="83">
        <v>2.4</v>
      </c>
      <c r="T39" s="83">
        <v>2</v>
      </c>
      <c r="U39" s="83">
        <v>1.5</v>
      </c>
      <c r="V39" s="83">
        <v>1.4</v>
      </c>
      <c r="W39" s="83">
        <v>1.4</v>
      </c>
      <c r="X39" s="83">
        <v>1.2</v>
      </c>
      <c r="Y39" s="83">
        <v>1.2</v>
      </c>
      <c r="Z39" s="83">
        <v>0.8</v>
      </c>
      <c r="AA39" s="83">
        <v>0.8</v>
      </c>
      <c r="AB39" s="83">
        <v>0.8</v>
      </c>
      <c r="AC39" s="84">
        <v>0.8</v>
      </c>
      <c r="AD39" s="83">
        <v>0.9</v>
      </c>
      <c r="AE39" s="84">
        <v>1</v>
      </c>
      <c r="AF39" s="84">
        <v>1.2</v>
      </c>
      <c r="AG39" s="84">
        <v>1.5</v>
      </c>
      <c r="AH39" s="84">
        <v>1.7</v>
      </c>
      <c r="AI39" s="84">
        <v>2.0999999999999996</v>
      </c>
      <c r="AJ39" s="83">
        <v>2.2000000000000002</v>
      </c>
      <c r="AK39" s="83">
        <v>1.7</v>
      </c>
      <c r="AL39" s="83">
        <v>1.6</v>
      </c>
      <c r="AM39" s="83">
        <v>1.7</v>
      </c>
      <c r="AN39" s="84">
        <v>1.6</v>
      </c>
      <c r="AO39" s="192">
        <v>1.8</v>
      </c>
      <c r="AP39" s="193">
        <v>1.4999999999999998</v>
      </c>
      <c r="AQ39" s="193">
        <v>1.1000000000000005</v>
      </c>
      <c r="AR39" s="193">
        <v>1.1999999999999993</v>
      </c>
      <c r="AS39" s="192">
        <v>1.1000000000000001</v>
      </c>
      <c r="AT39" s="192">
        <v>1.2</v>
      </c>
      <c r="AU39" s="192">
        <v>1.2</v>
      </c>
      <c r="AV39" s="192">
        <v>1.5</v>
      </c>
      <c r="AW39" s="192">
        <v>1.7</v>
      </c>
      <c r="AX39" s="193">
        <v>2.0999999999999996</v>
      </c>
      <c r="AY39" s="193">
        <v>2.7</v>
      </c>
      <c r="AZ39" s="193">
        <v>3.5999999999999996</v>
      </c>
      <c r="BA39" s="192">
        <v>4.3</v>
      </c>
      <c r="BB39" s="192">
        <v>4.3</v>
      </c>
      <c r="BC39" s="1322">
        <v>5.2000000000000011</v>
      </c>
      <c r="BD39" s="193">
        <v>5.5</v>
      </c>
      <c r="BE39" s="1322">
        <v>3.8</v>
      </c>
      <c r="BF39" s="193">
        <v>4.3</v>
      </c>
      <c r="BG39" s="193">
        <v>4.2000000000000011</v>
      </c>
      <c r="BH39" s="1322">
        <v>7.0999999999999979</v>
      </c>
      <c r="BI39" s="1322">
        <v>7.8</v>
      </c>
      <c r="BJ39" s="1322">
        <v>8.1999999999999993</v>
      </c>
      <c r="BK39" s="1322">
        <v>8.1000000000000014</v>
      </c>
      <c r="BL39" s="1322">
        <v>6.7</v>
      </c>
      <c r="BM39" s="1322">
        <v>5.6</v>
      </c>
      <c r="BN39" s="195">
        <v>6.2000000000000011</v>
      </c>
      <c r="BO39" s="83"/>
    </row>
    <row r="40" spans="3:67" ht="19.5" customHeight="1">
      <c r="H40" s="207" t="s">
        <v>138</v>
      </c>
      <c r="I40" s="83">
        <v>6.9</v>
      </c>
      <c r="J40" s="83">
        <v>7.8</v>
      </c>
      <c r="K40" s="83">
        <v>6.3</v>
      </c>
      <c r="L40" s="83">
        <v>7.6</v>
      </c>
      <c r="M40" s="83">
        <v>6.5</v>
      </c>
      <c r="N40" s="83">
        <v>10</v>
      </c>
      <c r="O40" s="83">
        <v>7.3</v>
      </c>
      <c r="P40" s="83">
        <v>9.1999999999999993</v>
      </c>
      <c r="Q40" s="83">
        <v>7.9</v>
      </c>
      <c r="R40" s="83">
        <v>10.6</v>
      </c>
      <c r="S40" s="83">
        <v>8.6999999999999993</v>
      </c>
      <c r="T40" s="83">
        <v>11.2</v>
      </c>
      <c r="U40" s="83">
        <v>8.4</v>
      </c>
      <c r="V40" s="83">
        <v>11</v>
      </c>
      <c r="W40" s="83">
        <v>11.1</v>
      </c>
      <c r="X40" s="83">
        <v>12.3</v>
      </c>
      <c r="Y40" s="83">
        <v>11.2</v>
      </c>
      <c r="Z40" s="83">
        <v>18.8</v>
      </c>
      <c r="AA40" s="83">
        <v>13.2</v>
      </c>
      <c r="AB40" s="83">
        <v>16.100000000000001</v>
      </c>
      <c r="AC40" s="84">
        <v>15.3</v>
      </c>
      <c r="AD40" s="83">
        <v>18.3</v>
      </c>
      <c r="AE40" s="84">
        <v>16.2</v>
      </c>
      <c r="AF40" s="84">
        <v>22.2</v>
      </c>
      <c r="AG40" s="84">
        <v>26.4</v>
      </c>
      <c r="AH40" s="84">
        <v>26.3</v>
      </c>
      <c r="AI40" s="84">
        <v>30.399999999999991</v>
      </c>
      <c r="AJ40" s="83">
        <v>23.1</v>
      </c>
      <c r="AK40" s="83">
        <v>24.6</v>
      </c>
      <c r="AL40" s="83">
        <v>26.7</v>
      </c>
      <c r="AM40" s="83">
        <v>24.4</v>
      </c>
      <c r="AN40" s="84">
        <v>32.200000000000003</v>
      </c>
      <c r="AO40" s="192">
        <v>35.4</v>
      </c>
      <c r="AP40" s="193">
        <v>33.4</v>
      </c>
      <c r="AQ40" s="193">
        <v>31.5</v>
      </c>
      <c r="AR40" s="193">
        <v>30.299999999999997</v>
      </c>
      <c r="AS40" s="192">
        <v>45</v>
      </c>
      <c r="AT40" s="192">
        <v>33.200000000000003</v>
      </c>
      <c r="AU40" s="192">
        <v>46.5</v>
      </c>
      <c r="AV40" s="192">
        <v>34.5</v>
      </c>
      <c r="AW40" s="192">
        <v>31.1</v>
      </c>
      <c r="AX40" s="193">
        <v>35.1</v>
      </c>
      <c r="AY40" s="193">
        <v>36.299999999999997</v>
      </c>
      <c r="AZ40" s="193">
        <v>35.800000000000011</v>
      </c>
      <c r="BA40" s="192">
        <v>30.7</v>
      </c>
      <c r="BB40" s="192">
        <v>30.3</v>
      </c>
      <c r="BC40" s="1322">
        <v>28.799999999999997</v>
      </c>
      <c r="BD40" s="193">
        <v>29.799999999999997</v>
      </c>
      <c r="BE40" s="1322">
        <v>20.5</v>
      </c>
      <c r="BF40" s="193">
        <v>22.200000000000003</v>
      </c>
      <c r="BG40" s="193">
        <v>24.099999999999994</v>
      </c>
      <c r="BH40" s="1322">
        <v>18.5</v>
      </c>
      <c r="BI40" s="1322">
        <v>16</v>
      </c>
      <c r="BJ40" s="1322">
        <v>53</v>
      </c>
      <c r="BK40" s="1322">
        <v>15.400000000000006</v>
      </c>
      <c r="BL40" s="1322">
        <v>9.6</v>
      </c>
      <c r="BM40" s="1322">
        <v>10.199999999999999</v>
      </c>
      <c r="BN40" s="195">
        <v>17.600000000000001</v>
      </c>
      <c r="BO40" s="83"/>
    </row>
    <row r="41" spans="3:67" ht="19.5" customHeight="1">
      <c r="H41" s="207" t="s">
        <v>139</v>
      </c>
      <c r="I41" s="83">
        <v>0</v>
      </c>
      <c r="J41" s="83">
        <v>2.2999999999999998</v>
      </c>
      <c r="K41" s="83">
        <v>-0.1</v>
      </c>
      <c r="L41" s="83">
        <v>0.4</v>
      </c>
      <c r="M41" s="83">
        <v>-0.8</v>
      </c>
      <c r="N41" s="83">
        <v>0.6</v>
      </c>
      <c r="O41" s="83">
        <v>0.1</v>
      </c>
      <c r="P41" s="83">
        <v>0.2</v>
      </c>
      <c r="Q41" s="83">
        <v>0.1</v>
      </c>
      <c r="R41" s="83">
        <v>0.7</v>
      </c>
      <c r="S41" s="83">
        <v>-0.1</v>
      </c>
      <c r="T41" s="83">
        <v>0.8</v>
      </c>
      <c r="U41" s="83">
        <v>-0.1</v>
      </c>
      <c r="V41" s="83">
        <v>4.5</v>
      </c>
      <c r="W41" s="83">
        <v>-2</v>
      </c>
      <c r="X41" s="83">
        <v>-0.3</v>
      </c>
      <c r="Y41" s="83">
        <v>0.3</v>
      </c>
      <c r="Z41" s="83">
        <v>0.3</v>
      </c>
      <c r="AA41" s="83">
        <v>0.3</v>
      </c>
      <c r="AB41" s="83">
        <v>0.2</v>
      </c>
      <c r="AC41" s="84">
        <v>0.3</v>
      </c>
      <c r="AD41" s="83">
        <v>0</v>
      </c>
      <c r="AE41" s="84">
        <v>-0.3</v>
      </c>
      <c r="AF41" s="84">
        <v>0</v>
      </c>
      <c r="AG41" s="84">
        <v>0.1</v>
      </c>
      <c r="AH41" s="84">
        <v>0.1</v>
      </c>
      <c r="AI41" s="84">
        <v>0.30000000000001847</v>
      </c>
      <c r="AJ41" s="83">
        <v>-0.3</v>
      </c>
      <c r="AK41" s="83">
        <v>9.9999999999997868E-2</v>
      </c>
      <c r="AL41" s="83">
        <v>0.4</v>
      </c>
      <c r="AM41" s="83">
        <v>0.6</v>
      </c>
      <c r="AN41" s="84">
        <v>3</v>
      </c>
      <c r="AO41" s="192">
        <v>0.6</v>
      </c>
      <c r="AP41" s="193">
        <v>-0.99999999999999289</v>
      </c>
      <c r="AQ41" s="193">
        <v>1.1999999999999886</v>
      </c>
      <c r="AR41" s="193">
        <v>0.50000000000001421</v>
      </c>
      <c r="AS41" s="192">
        <v>0.10000000000000142</v>
      </c>
      <c r="AT41" s="192">
        <v>-0.6</v>
      </c>
      <c r="AU41" s="192">
        <v>0.4</v>
      </c>
      <c r="AV41" s="192">
        <v>2.6</v>
      </c>
      <c r="AW41" s="192">
        <v>-0.19999999999999929</v>
      </c>
      <c r="AX41" s="193">
        <v>0.10000000000000497</v>
      </c>
      <c r="AY41" s="193">
        <v>0.89999999999999147</v>
      </c>
      <c r="AZ41" s="193">
        <v>0.99999999999998579</v>
      </c>
      <c r="BA41" s="192">
        <v>0.39999999999999858</v>
      </c>
      <c r="BB41" s="192">
        <v>0.59999999999999432</v>
      </c>
      <c r="BC41" s="1322">
        <v>-0.19999999999998153</v>
      </c>
      <c r="BD41" s="193">
        <v>-59.600000000000009</v>
      </c>
      <c r="BE41" s="1322">
        <v>-68.599999999999994</v>
      </c>
      <c r="BF41" s="193">
        <v>-7.1000000000000085</v>
      </c>
      <c r="BG41" s="193">
        <v>22</v>
      </c>
      <c r="BH41" s="1322">
        <v>-15.599999999999994</v>
      </c>
      <c r="BI41" s="1322">
        <v>-0.10000000000000142</v>
      </c>
      <c r="BJ41" s="1322">
        <v>-76.900000000000006</v>
      </c>
      <c r="BK41" s="1322">
        <v>0.29999999999999716</v>
      </c>
      <c r="BL41" s="1322">
        <v>-47.6</v>
      </c>
      <c r="BM41" s="1322">
        <v>-3.7</v>
      </c>
      <c r="BN41" s="195">
        <v>-188.10000000000002</v>
      </c>
      <c r="BO41" s="83"/>
    </row>
    <row r="42" spans="3:67" ht="19.5" customHeight="1">
      <c r="H42" s="197" t="s">
        <v>140</v>
      </c>
      <c r="I42" s="198">
        <v>10.199999999999999</v>
      </c>
      <c r="J42" s="198">
        <v>13.5</v>
      </c>
      <c r="K42" s="198">
        <v>9.3000000000000007</v>
      </c>
      <c r="L42" s="198">
        <v>11.1</v>
      </c>
      <c r="M42" s="198">
        <v>8.6999999999999993</v>
      </c>
      <c r="N42" s="198">
        <v>13.8</v>
      </c>
      <c r="O42" s="198">
        <v>9.9</v>
      </c>
      <c r="P42" s="198">
        <v>11.9</v>
      </c>
      <c r="Q42" s="198">
        <v>10.5</v>
      </c>
      <c r="R42" s="198">
        <v>13.9</v>
      </c>
      <c r="S42" s="198">
        <v>11</v>
      </c>
      <c r="T42" s="198">
        <v>14</v>
      </c>
      <c r="U42" s="198">
        <v>9.8000000000000007</v>
      </c>
      <c r="V42" s="198">
        <v>16.899999999999999</v>
      </c>
      <c r="W42" s="198">
        <v>10.5</v>
      </c>
      <c r="X42" s="198">
        <v>13.2</v>
      </c>
      <c r="Y42" s="198">
        <v>12.7</v>
      </c>
      <c r="Z42" s="198">
        <v>19.899999999999999</v>
      </c>
      <c r="AA42" s="198">
        <v>14.3</v>
      </c>
      <c r="AB42" s="198">
        <v>17.100000000000001</v>
      </c>
      <c r="AC42" s="199">
        <v>16.399999999999999</v>
      </c>
      <c r="AD42" s="198">
        <v>19.2</v>
      </c>
      <c r="AE42" s="199">
        <v>16.899999999999999</v>
      </c>
      <c r="AF42" s="199">
        <v>23.4</v>
      </c>
      <c r="AG42" s="199">
        <v>28</v>
      </c>
      <c r="AH42" s="199">
        <v>28.1</v>
      </c>
      <c r="AI42" s="199">
        <v>32.800000000000004</v>
      </c>
      <c r="AJ42" s="198">
        <v>25</v>
      </c>
      <c r="AK42" s="198">
        <v>26.4</v>
      </c>
      <c r="AL42" s="198">
        <v>28.7</v>
      </c>
      <c r="AM42" s="198">
        <v>26.7</v>
      </c>
      <c r="AN42" s="199">
        <v>36.799999999999997</v>
      </c>
      <c r="AO42" s="202">
        <v>37.799999999999997</v>
      </c>
      <c r="AP42" s="203">
        <v>33.900000000000006</v>
      </c>
      <c r="AQ42" s="203">
        <v>33.799999999999997</v>
      </c>
      <c r="AR42" s="203">
        <v>32</v>
      </c>
      <c r="AS42" s="202">
        <v>46.2</v>
      </c>
      <c r="AT42" s="202">
        <v>33.799999999999997</v>
      </c>
      <c r="AU42" s="202">
        <v>48.1</v>
      </c>
      <c r="AV42" s="202">
        <v>38.6</v>
      </c>
      <c r="AW42" s="202">
        <v>32.6</v>
      </c>
      <c r="AX42" s="203">
        <v>37.300000000000004</v>
      </c>
      <c r="AY42" s="203">
        <v>39.899999999999991</v>
      </c>
      <c r="AZ42" s="203">
        <v>40.399999999999991</v>
      </c>
      <c r="BA42" s="202">
        <v>35.4</v>
      </c>
      <c r="BB42" s="202">
        <v>35.199999999999996</v>
      </c>
      <c r="BC42" s="1323">
        <v>33.800000000000011</v>
      </c>
      <c r="BD42" s="203">
        <v>-24.300000000000011</v>
      </c>
      <c r="BE42" s="1323">
        <v>-44.3</v>
      </c>
      <c r="BF42" s="203">
        <v>19.399999999999999</v>
      </c>
      <c r="BG42" s="203">
        <v>50.3</v>
      </c>
      <c r="BH42" s="1323">
        <v>10</v>
      </c>
      <c r="BI42" s="1323">
        <v>23.7</v>
      </c>
      <c r="BJ42" s="1323">
        <v>-15.7</v>
      </c>
      <c r="BK42" s="1323">
        <v>23.8</v>
      </c>
      <c r="BL42" s="1323">
        <v>-31.3</v>
      </c>
      <c r="BM42" s="1323">
        <v>12.1</v>
      </c>
      <c r="BN42" s="205">
        <v>-164.29999999999998</v>
      </c>
      <c r="BO42" s="83"/>
    </row>
    <row r="43" spans="3:67" ht="19.5" customHeight="1">
      <c r="H43" s="207" t="s">
        <v>141</v>
      </c>
      <c r="I43" s="83">
        <v>4.0999999999999996</v>
      </c>
      <c r="J43" s="83">
        <v>4.4000000000000004</v>
      </c>
      <c r="K43" s="83">
        <v>4.7</v>
      </c>
      <c r="L43" s="83">
        <v>5.7</v>
      </c>
      <c r="M43" s="83">
        <v>4.4000000000000004</v>
      </c>
      <c r="N43" s="83">
        <v>4.7</v>
      </c>
      <c r="O43" s="83">
        <v>4.8</v>
      </c>
      <c r="P43" s="83">
        <v>5.7</v>
      </c>
      <c r="Q43" s="83">
        <v>4.7</v>
      </c>
      <c r="R43" s="83">
        <v>5.2</v>
      </c>
      <c r="S43" s="83">
        <v>6.2</v>
      </c>
      <c r="T43" s="83">
        <v>6.1</v>
      </c>
      <c r="U43" s="83">
        <v>5.5</v>
      </c>
      <c r="V43" s="83">
        <v>5.5</v>
      </c>
      <c r="W43" s="83">
        <v>5.9</v>
      </c>
      <c r="X43" s="83">
        <v>6.2</v>
      </c>
      <c r="Y43" s="83">
        <v>5.4</v>
      </c>
      <c r="Z43" s="83">
        <v>6.1</v>
      </c>
      <c r="AA43" s="83">
        <v>6.1</v>
      </c>
      <c r="AB43" s="83">
        <v>8.6</v>
      </c>
      <c r="AC43" s="84">
        <v>5.8</v>
      </c>
      <c r="AD43" s="83">
        <v>5.9</v>
      </c>
      <c r="AE43" s="84">
        <v>6.3</v>
      </c>
      <c r="AF43" s="84">
        <v>8.9</v>
      </c>
      <c r="AG43" s="84">
        <v>7.2</v>
      </c>
      <c r="AH43" s="84">
        <v>6.2</v>
      </c>
      <c r="AI43" s="84">
        <v>6.9999999999999991</v>
      </c>
      <c r="AJ43" s="83">
        <v>10.9</v>
      </c>
      <c r="AK43" s="83">
        <v>7.6</v>
      </c>
      <c r="AL43" s="83">
        <v>8.5</v>
      </c>
      <c r="AM43" s="83">
        <v>8.6</v>
      </c>
      <c r="AN43" s="84">
        <v>11.7</v>
      </c>
      <c r="AO43" s="192">
        <v>7.2</v>
      </c>
      <c r="AP43" s="193">
        <v>9.9</v>
      </c>
      <c r="AQ43" s="193">
        <v>8.8999999999999986</v>
      </c>
      <c r="AR43" s="193">
        <v>12.700000000000003</v>
      </c>
      <c r="AS43" s="192">
        <v>8.5</v>
      </c>
      <c r="AT43" s="192">
        <v>10.199999999999999</v>
      </c>
      <c r="AU43" s="192">
        <v>9.4</v>
      </c>
      <c r="AV43" s="192">
        <v>15.8</v>
      </c>
      <c r="AW43" s="192">
        <v>9.9</v>
      </c>
      <c r="AX43" s="193">
        <v>9.4</v>
      </c>
      <c r="AY43" s="193">
        <v>10.199999999999999</v>
      </c>
      <c r="AZ43" s="193">
        <v>16.100000000000001</v>
      </c>
      <c r="BA43" s="192">
        <v>7.8</v>
      </c>
      <c r="BB43" s="192">
        <v>9.5</v>
      </c>
      <c r="BC43" s="1322">
        <v>10.199999999999999</v>
      </c>
      <c r="BD43" s="193">
        <v>13.100000000000001</v>
      </c>
      <c r="BE43" s="1322">
        <v>7.7</v>
      </c>
      <c r="BF43" s="193">
        <v>9.1000000000000014</v>
      </c>
      <c r="BG43" s="193">
        <v>9.5</v>
      </c>
      <c r="BH43" s="1322">
        <v>11.8</v>
      </c>
      <c r="BI43" s="1322">
        <v>7.2</v>
      </c>
      <c r="BJ43" s="1322">
        <v>9</v>
      </c>
      <c r="BK43" s="1322">
        <v>8.1999999999999993</v>
      </c>
      <c r="BL43" s="1322">
        <v>9.4</v>
      </c>
      <c r="BM43" s="1322">
        <v>6.9</v>
      </c>
      <c r="BN43" s="195">
        <v>8</v>
      </c>
      <c r="BO43" s="83"/>
    </row>
    <row r="44" spans="3:67" ht="19.5" customHeight="1">
      <c r="H44" s="1" t="s">
        <v>143</v>
      </c>
      <c r="I44" s="83">
        <v>-1.3</v>
      </c>
      <c r="J44" s="83">
        <v>1.3</v>
      </c>
      <c r="K44" s="83">
        <v>-2.6</v>
      </c>
      <c r="L44" s="83">
        <v>-1.2</v>
      </c>
      <c r="M44" s="83">
        <v>0.9</v>
      </c>
      <c r="N44" s="83">
        <v>8.1</v>
      </c>
      <c r="O44" s="83">
        <v>0.4</v>
      </c>
      <c r="P44" s="83">
        <v>10.6</v>
      </c>
      <c r="Q44" s="83">
        <v>3.5</v>
      </c>
      <c r="R44" s="83">
        <v>6.6</v>
      </c>
      <c r="S44" s="83">
        <v>-1.3</v>
      </c>
      <c r="T44" s="83">
        <v>-1.7</v>
      </c>
      <c r="U44" s="83">
        <v>-0.6</v>
      </c>
      <c r="V44" s="83">
        <v>-0.3</v>
      </c>
      <c r="W44" s="83">
        <v>-0.5</v>
      </c>
      <c r="X44" s="83">
        <v>-0.3</v>
      </c>
      <c r="Y44" s="83">
        <v>-0.6</v>
      </c>
      <c r="Z44" s="83">
        <v>0</v>
      </c>
      <c r="AA44" s="83">
        <v>-0.4</v>
      </c>
      <c r="AB44" s="83">
        <v>0.1</v>
      </c>
      <c r="AC44" s="84">
        <v>0.3</v>
      </c>
      <c r="AD44" s="83">
        <v>0.4</v>
      </c>
      <c r="AE44" s="84">
        <v>0.9</v>
      </c>
      <c r="AF44" s="84">
        <v>0</v>
      </c>
      <c r="AG44" s="84">
        <v>0.9</v>
      </c>
      <c r="AH44" s="84">
        <v>13.4</v>
      </c>
      <c r="AI44" s="84">
        <v>1.399999999999995</v>
      </c>
      <c r="AJ44" s="83">
        <v>2.4</v>
      </c>
      <c r="AK44" s="83">
        <v>-2.8000000000000043</v>
      </c>
      <c r="AL44" s="83">
        <v>0.2</v>
      </c>
      <c r="AM44" s="83">
        <v>1.5</v>
      </c>
      <c r="AN44" s="84">
        <v>0</v>
      </c>
      <c r="AO44" s="192">
        <v>2.5</v>
      </c>
      <c r="AP44" s="193">
        <v>0.2</v>
      </c>
      <c r="AQ44" s="193">
        <v>1</v>
      </c>
      <c r="AR44" s="193">
        <v>3.3999999999999915</v>
      </c>
      <c r="AS44" s="192">
        <v>1.7000000000000028</v>
      </c>
      <c r="AT44" s="192">
        <v>1.2</v>
      </c>
      <c r="AU44" s="192">
        <v>0.7</v>
      </c>
      <c r="AV44" s="192">
        <v>8.8000000000000007</v>
      </c>
      <c r="AW44" s="192">
        <v>1.3000000000000043</v>
      </c>
      <c r="AX44" s="193">
        <v>1.8000000000000043</v>
      </c>
      <c r="AY44" s="193">
        <v>1.0999999999999943</v>
      </c>
      <c r="AZ44" s="193">
        <v>6.7999999999999972</v>
      </c>
      <c r="BA44" s="192">
        <v>2.4999999999999964</v>
      </c>
      <c r="BB44" s="192">
        <v>3.4000000000000021</v>
      </c>
      <c r="BC44" s="1322">
        <v>5.0000000000000071</v>
      </c>
      <c r="BD44" s="193">
        <v>124.89999999999998</v>
      </c>
      <c r="BE44" s="1322">
        <v>5.1000000000000014</v>
      </c>
      <c r="BF44" s="193">
        <v>65.400000000000006</v>
      </c>
      <c r="BG44" s="193">
        <v>9.8999999999999915</v>
      </c>
      <c r="BH44" s="1322">
        <v>23.800000000000011</v>
      </c>
      <c r="BI44" s="1322">
        <v>3.4000000000000004</v>
      </c>
      <c r="BJ44" s="1322">
        <v>22.1</v>
      </c>
      <c r="BK44" s="1322">
        <v>11.099999999999998</v>
      </c>
      <c r="BL44" s="1322">
        <v>41.3</v>
      </c>
      <c r="BM44" s="1322">
        <v>-2.6</v>
      </c>
      <c r="BN44" s="195">
        <v>42.500000000000007</v>
      </c>
      <c r="BO44" s="83"/>
    </row>
    <row r="45" spans="3:67" ht="19.5" customHeight="1">
      <c r="H45" s="10" t="s">
        <v>144</v>
      </c>
      <c r="I45" s="198">
        <v>7.4</v>
      </c>
      <c r="J45" s="198">
        <v>7.8</v>
      </c>
      <c r="K45" s="198">
        <v>7.2</v>
      </c>
      <c r="L45" s="198">
        <v>6.6</v>
      </c>
      <c r="M45" s="198">
        <v>3.4</v>
      </c>
      <c r="N45" s="198">
        <v>1</v>
      </c>
      <c r="O45" s="198">
        <v>4.7</v>
      </c>
      <c r="P45" s="198">
        <v>-4.4000000000000004</v>
      </c>
      <c r="Q45" s="198">
        <v>2.2999999999999998</v>
      </c>
      <c r="R45" s="198">
        <v>2.1</v>
      </c>
      <c r="S45" s="198">
        <v>6.1</v>
      </c>
      <c r="T45" s="198">
        <v>9.6</v>
      </c>
      <c r="U45" s="198">
        <v>4.9000000000000004</v>
      </c>
      <c r="V45" s="198">
        <v>11.7</v>
      </c>
      <c r="W45" s="198">
        <v>5.0999999999999996</v>
      </c>
      <c r="X45" s="198">
        <v>7.3</v>
      </c>
      <c r="Y45" s="198">
        <v>7.9</v>
      </c>
      <c r="Z45" s="198">
        <v>13.8</v>
      </c>
      <c r="AA45" s="198">
        <v>8.6</v>
      </c>
      <c r="AB45" s="198">
        <v>8.4</v>
      </c>
      <c r="AC45" s="199">
        <v>10.3</v>
      </c>
      <c r="AD45" s="198">
        <v>12.9</v>
      </c>
      <c r="AE45" s="199">
        <v>9.6999999999999993</v>
      </c>
      <c r="AF45" s="199">
        <v>14.5</v>
      </c>
      <c r="AG45" s="199">
        <v>19.899999999999999</v>
      </c>
      <c r="AH45" s="199">
        <v>8.5</v>
      </c>
      <c r="AI45" s="199">
        <v>24.4</v>
      </c>
      <c r="AJ45" s="198">
        <v>11.7</v>
      </c>
      <c r="AK45" s="198">
        <v>21.6</v>
      </c>
      <c r="AL45" s="198">
        <v>20</v>
      </c>
      <c r="AM45" s="198">
        <v>16.600000000000001</v>
      </c>
      <c r="AN45" s="199">
        <v>25.1</v>
      </c>
      <c r="AO45" s="202">
        <v>28.1</v>
      </c>
      <c r="AP45" s="203">
        <v>23.800000000000004</v>
      </c>
      <c r="AQ45" s="203">
        <v>23.9</v>
      </c>
      <c r="AR45" s="203">
        <v>15.900000000000006</v>
      </c>
      <c r="AS45" s="202">
        <v>36</v>
      </c>
      <c r="AT45" s="202">
        <v>22.4</v>
      </c>
      <c r="AU45" s="202">
        <v>38</v>
      </c>
      <c r="AV45" s="202">
        <v>14</v>
      </c>
      <c r="AW45" s="202">
        <v>21.4</v>
      </c>
      <c r="AX45" s="203">
        <v>26.1</v>
      </c>
      <c r="AY45" s="203">
        <v>28.599999999999994</v>
      </c>
      <c r="AZ45" s="203">
        <v>17.5</v>
      </c>
      <c r="BA45" s="202">
        <v>25.1</v>
      </c>
      <c r="BB45" s="202">
        <v>22.299999999999997</v>
      </c>
      <c r="BC45" s="1323">
        <v>18.600000000000001</v>
      </c>
      <c r="BD45" s="203">
        <v>-162.30000000000001</v>
      </c>
      <c r="BE45" s="1323">
        <v>-57.1</v>
      </c>
      <c r="BF45" s="203">
        <v>-55.1</v>
      </c>
      <c r="BG45" s="203">
        <v>30.900000000000006</v>
      </c>
      <c r="BH45" s="1323">
        <v>-25.600000000000009</v>
      </c>
      <c r="BI45" s="1323">
        <v>13.1</v>
      </c>
      <c r="BJ45" s="1323">
        <v>-46.8</v>
      </c>
      <c r="BK45" s="1323">
        <v>4.5000000000000036</v>
      </c>
      <c r="BL45" s="1323">
        <v>-82</v>
      </c>
      <c r="BM45" s="1323">
        <v>7.8</v>
      </c>
      <c r="BN45" s="205">
        <v>-214.8</v>
      </c>
      <c r="BO45" s="83"/>
    </row>
    <row r="46" spans="3:67" ht="19.5" customHeight="1">
      <c r="H46" s="1" t="s">
        <v>145</v>
      </c>
      <c r="I46" s="83">
        <v>0</v>
      </c>
      <c r="J46" s="83">
        <v>0</v>
      </c>
      <c r="K46" s="83">
        <v>-0.1</v>
      </c>
      <c r="L46" s="83">
        <v>-0.2</v>
      </c>
      <c r="M46" s="83">
        <v>0</v>
      </c>
      <c r="N46" s="83">
        <v>0</v>
      </c>
      <c r="O46" s="83">
        <v>0</v>
      </c>
      <c r="P46" s="83">
        <v>-1.6</v>
      </c>
      <c r="Q46" s="83">
        <v>0</v>
      </c>
      <c r="R46" s="83">
        <v>0</v>
      </c>
      <c r="S46" s="83">
        <v>0</v>
      </c>
      <c r="T46" s="83">
        <v>-0.4</v>
      </c>
      <c r="U46" s="83">
        <v>0</v>
      </c>
      <c r="V46" s="83">
        <v>0</v>
      </c>
      <c r="W46" s="83">
        <v>0</v>
      </c>
      <c r="X46" s="83">
        <v>-2.4</v>
      </c>
      <c r="Y46" s="83">
        <v>0</v>
      </c>
      <c r="Z46" s="83">
        <v>0</v>
      </c>
      <c r="AA46" s="83">
        <v>-0.1</v>
      </c>
      <c r="AB46" s="83">
        <v>0</v>
      </c>
      <c r="AC46" s="84">
        <v>0</v>
      </c>
      <c r="AD46" s="83">
        <v>0</v>
      </c>
      <c r="AE46" s="84">
        <v>-0.6</v>
      </c>
      <c r="AF46" s="84">
        <v>-0.1</v>
      </c>
      <c r="AG46" s="84">
        <v>0</v>
      </c>
      <c r="AH46" s="84">
        <v>-0.4</v>
      </c>
      <c r="AI46" s="84">
        <v>0</v>
      </c>
      <c r="AJ46" s="83">
        <v>-0.3</v>
      </c>
      <c r="AK46" s="83">
        <v>-0.1</v>
      </c>
      <c r="AL46" s="83">
        <v>0</v>
      </c>
      <c r="AM46" s="83">
        <v>-0.2</v>
      </c>
      <c r="AN46" s="84">
        <v>1</v>
      </c>
      <c r="AO46" s="192">
        <v>0.3</v>
      </c>
      <c r="AP46" s="193">
        <v>-0.1</v>
      </c>
      <c r="AQ46" s="193">
        <v>-0.4</v>
      </c>
      <c r="AR46" s="193">
        <v>-0.60000000000000009</v>
      </c>
      <c r="AS46" s="192">
        <v>-0.1</v>
      </c>
      <c r="AT46" s="192">
        <v>0.5</v>
      </c>
      <c r="AU46" s="192">
        <v>-0.2</v>
      </c>
      <c r="AV46" s="192">
        <v>-0.3</v>
      </c>
      <c r="AW46" s="192">
        <v>0</v>
      </c>
      <c r="AX46" s="193">
        <v>0.2</v>
      </c>
      <c r="AY46" s="193">
        <v>-0.1</v>
      </c>
      <c r="AZ46" s="193">
        <v>-0.79999999999999993</v>
      </c>
      <c r="BA46" s="192">
        <v>0</v>
      </c>
      <c r="BB46" s="192">
        <v>-0.1</v>
      </c>
      <c r="BC46" s="1322">
        <v>-0.1</v>
      </c>
      <c r="BD46" s="193">
        <v>-1</v>
      </c>
      <c r="BE46" s="1322">
        <v>0.1</v>
      </c>
      <c r="BF46" s="193">
        <v>0</v>
      </c>
      <c r="BG46" s="193">
        <v>0</v>
      </c>
      <c r="BH46" s="1322">
        <v>-0.79999999999999993</v>
      </c>
      <c r="BI46" s="1322">
        <v>0.4</v>
      </c>
      <c r="BJ46" s="1322">
        <v>0.8</v>
      </c>
      <c r="BK46" s="1322">
        <v>0</v>
      </c>
      <c r="BL46" s="1322">
        <v>0</v>
      </c>
      <c r="BM46" s="1322">
        <v>0.4</v>
      </c>
      <c r="BN46" s="195">
        <v>0.19999999999999996</v>
      </c>
      <c r="BO46" s="83"/>
    </row>
    <row r="47" spans="3:67" ht="19.5" customHeight="1">
      <c r="H47" s="10" t="s">
        <v>146</v>
      </c>
      <c r="I47" s="198">
        <v>7.4</v>
      </c>
      <c r="J47" s="198">
        <v>7.8</v>
      </c>
      <c r="K47" s="198">
        <v>7.1</v>
      </c>
      <c r="L47" s="198">
        <v>6.4</v>
      </c>
      <c r="M47" s="198">
        <v>3.4</v>
      </c>
      <c r="N47" s="198">
        <v>1</v>
      </c>
      <c r="O47" s="198">
        <v>4.7</v>
      </c>
      <c r="P47" s="198">
        <v>-6</v>
      </c>
      <c r="Q47" s="198">
        <v>2.2999999999999998</v>
      </c>
      <c r="R47" s="198">
        <v>2.1</v>
      </c>
      <c r="S47" s="198">
        <v>6.1</v>
      </c>
      <c r="T47" s="198">
        <v>9.1999999999999993</v>
      </c>
      <c r="U47" s="198">
        <v>4.9000000000000004</v>
      </c>
      <c r="V47" s="198">
        <v>11.7</v>
      </c>
      <c r="W47" s="198">
        <v>5.0999999999999996</v>
      </c>
      <c r="X47" s="198">
        <v>4.9000000000000004</v>
      </c>
      <c r="Y47" s="198">
        <v>7.9</v>
      </c>
      <c r="Z47" s="198">
        <v>13.8</v>
      </c>
      <c r="AA47" s="198">
        <v>8.5</v>
      </c>
      <c r="AB47" s="198">
        <v>8.4</v>
      </c>
      <c r="AC47" s="199">
        <v>10.3</v>
      </c>
      <c r="AD47" s="198">
        <v>12.9</v>
      </c>
      <c r="AE47" s="199">
        <v>9.1</v>
      </c>
      <c r="AF47" s="199">
        <v>14.4</v>
      </c>
      <c r="AG47" s="199">
        <v>19.899999999999999</v>
      </c>
      <c r="AH47" s="199">
        <v>8.1</v>
      </c>
      <c r="AI47" s="199">
        <v>24.4</v>
      </c>
      <c r="AJ47" s="198">
        <v>11.4</v>
      </c>
      <c r="AK47" s="198">
        <v>21.5</v>
      </c>
      <c r="AL47" s="198">
        <v>20</v>
      </c>
      <c r="AM47" s="198">
        <v>16.399999999999999</v>
      </c>
      <c r="AN47" s="199">
        <v>26.1</v>
      </c>
      <c r="AO47" s="202">
        <v>28.4</v>
      </c>
      <c r="AP47" s="203">
        <v>23.7</v>
      </c>
      <c r="AQ47" s="203">
        <v>23.499999999999993</v>
      </c>
      <c r="AR47" s="203">
        <v>15.300000000000011</v>
      </c>
      <c r="AS47" s="202">
        <v>35.9</v>
      </c>
      <c r="AT47" s="202">
        <v>22.9</v>
      </c>
      <c r="AU47" s="202">
        <v>37.799999999999997</v>
      </c>
      <c r="AV47" s="202">
        <v>13.7</v>
      </c>
      <c r="AW47" s="202">
        <v>21.4</v>
      </c>
      <c r="AX47" s="203">
        <v>26.300000000000004</v>
      </c>
      <c r="AY47" s="203">
        <v>28.499999999999986</v>
      </c>
      <c r="AZ47" s="203">
        <v>16.700000000000003</v>
      </c>
      <c r="BA47" s="202">
        <v>25.1</v>
      </c>
      <c r="BB47" s="202">
        <v>22.199999999999996</v>
      </c>
      <c r="BC47" s="1323">
        <v>18.5</v>
      </c>
      <c r="BD47" s="203">
        <v>-163.30000000000001</v>
      </c>
      <c r="BE47" s="1323">
        <v>-57</v>
      </c>
      <c r="BF47" s="203">
        <v>-55.100000000000009</v>
      </c>
      <c r="BG47" s="203">
        <v>30.900000000000006</v>
      </c>
      <c r="BH47" s="1323">
        <v>-26.400000000000006</v>
      </c>
      <c r="BI47" s="1323">
        <v>13.5</v>
      </c>
      <c r="BJ47" s="1323">
        <v>-46</v>
      </c>
      <c r="BK47" s="1323">
        <v>4.5</v>
      </c>
      <c r="BL47" s="1323">
        <v>-82</v>
      </c>
      <c r="BM47" s="1323">
        <v>8.1999999999999993</v>
      </c>
      <c r="BN47" s="205">
        <v>-214.6</v>
      </c>
      <c r="BO47" s="83"/>
    </row>
    <row r="48" spans="3:67" ht="19.5" customHeight="1">
      <c r="H48" s="10" t="s">
        <v>148</v>
      </c>
      <c r="I48" s="198">
        <v>5.6</v>
      </c>
      <c r="J48" s="198">
        <v>5.9</v>
      </c>
      <c r="K48" s="198">
        <v>5.4</v>
      </c>
      <c r="L48" s="198">
        <v>4.9000000000000004</v>
      </c>
      <c r="M48" s="198">
        <v>2.6</v>
      </c>
      <c r="N48" s="198">
        <v>0.7</v>
      </c>
      <c r="O48" s="198">
        <v>3.5</v>
      </c>
      <c r="P48" s="198">
        <v>-4.7</v>
      </c>
      <c r="Q48" s="198">
        <v>1.7</v>
      </c>
      <c r="R48" s="198">
        <v>1.6</v>
      </c>
      <c r="S48" s="198">
        <v>4.3</v>
      </c>
      <c r="T48" s="198">
        <v>7.2</v>
      </c>
      <c r="U48" s="198">
        <v>3.6</v>
      </c>
      <c r="V48" s="198">
        <v>9</v>
      </c>
      <c r="W48" s="198">
        <v>3.8</v>
      </c>
      <c r="X48" s="198">
        <v>3.9</v>
      </c>
      <c r="Y48" s="198">
        <v>6</v>
      </c>
      <c r="Z48" s="198">
        <v>10.5</v>
      </c>
      <c r="AA48" s="198">
        <v>6.3</v>
      </c>
      <c r="AB48" s="198">
        <v>6.5</v>
      </c>
      <c r="AC48" s="199">
        <v>8.1</v>
      </c>
      <c r="AD48" s="198">
        <v>10</v>
      </c>
      <c r="AE48" s="199">
        <v>6.6</v>
      </c>
      <c r="AF48" s="199">
        <v>11.7</v>
      </c>
      <c r="AG48" s="199">
        <v>14.6</v>
      </c>
      <c r="AH48" s="199">
        <v>5.7</v>
      </c>
      <c r="AI48" s="199">
        <v>17.599999999999994</v>
      </c>
      <c r="AJ48" s="198">
        <v>9.1</v>
      </c>
      <c r="AK48" s="198">
        <v>16.100000000000001</v>
      </c>
      <c r="AL48" s="198">
        <v>14.5</v>
      </c>
      <c r="AM48" s="198">
        <v>12</v>
      </c>
      <c r="AN48" s="199">
        <v>19.100000000000001</v>
      </c>
      <c r="AO48" s="202">
        <v>21</v>
      </c>
      <c r="AP48" s="203">
        <v>17.3</v>
      </c>
      <c r="AQ48" s="203">
        <v>17.200000000000003</v>
      </c>
      <c r="AR48" s="203">
        <v>11.400000000000006</v>
      </c>
      <c r="AS48" s="202">
        <v>27.1</v>
      </c>
      <c r="AT48" s="202">
        <v>16.5</v>
      </c>
      <c r="AU48" s="202">
        <v>27.6</v>
      </c>
      <c r="AV48" s="202">
        <v>10.3</v>
      </c>
      <c r="AW48" s="202">
        <v>15.7</v>
      </c>
      <c r="AX48" s="203">
        <v>19.400000000000002</v>
      </c>
      <c r="AY48" s="203">
        <v>20.699999999999996</v>
      </c>
      <c r="AZ48" s="203">
        <v>11.900000000000006</v>
      </c>
      <c r="BA48" s="202">
        <v>18.8</v>
      </c>
      <c r="BB48" s="202">
        <v>16.599999999999998</v>
      </c>
      <c r="BC48" s="1323">
        <v>13.800000000000004</v>
      </c>
      <c r="BD48" s="203">
        <v>-133.30000000000001</v>
      </c>
      <c r="BE48" s="1323">
        <v>-46.9</v>
      </c>
      <c r="BF48" s="203">
        <v>-58.9</v>
      </c>
      <c r="BG48" s="203">
        <v>19.700000000000003</v>
      </c>
      <c r="BH48" s="1323">
        <v>-27.200000000000003</v>
      </c>
      <c r="BI48" s="1323">
        <v>8.6</v>
      </c>
      <c r="BJ48" s="1323">
        <v>-30.5</v>
      </c>
      <c r="BK48" s="1323">
        <v>4</v>
      </c>
      <c r="BL48" s="1323">
        <v>-60.8</v>
      </c>
      <c r="BM48" s="1323">
        <v>8.6</v>
      </c>
      <c r="BN48" s="205">
        <v>-161.69999999999999</v>
      </c>
      <c r="BO48" s="83"/>
    </row>
    <row r="49" spans="8:67" ht="19.5" customHeight="1">
      <c r="H49" s="1282" t="s">
        <v>150</v>
      </c>
      <c r="I49" s="212">
        <v>5.6</v>
      </c>
      <c r="J49" s="212">
        <v>5.9</v>
      </c>
      <c r="K49" s="212">
        <v>5.4</v>
      </c>
      <c r="L49" s="212">
        <v>4.9000000000000004</v>
      </c>
      <c r="M49" s="212">
        <v>2.6</v>
      </c>
      <c r="N49" s="212">
        <v>0.7</v>
      </c>
      <c r="O49" s="212">
        <v>3.5</v>
      </c>
      <c r="P49" s="212">
        <v>-4.7</v>
      </c>
      <c r="Q49" s="212">
        <v>1.7</v>
      </c>
      <c r="R49" s="212">
        <v>1.6</v>
      </c>
      <c r="S49" s="212">
        <v>4.3</v>
      </c>
      <c r="T49" s="212">
        <v>7.2</v>
      </c>
      <c r="U49" s="212">
        <v>3.6</v>
      </c>
      <c r="V49" s="212">
        <v>9</v>
      </c>
      <c r="W49" s="212">
        <v>3.8</v>
      </c>
      <c r="X49" s="212">
        <v>3.9</v>
      </c>
      <c r="Y49" s="212">
        <v>6</v>
      </c>
      <c r="Z49" s="212">
        <v>10.5</v>
      </c>
      <c r="AA49" s="212">
        <v>6.3</v>
      </c>
      <c r="AB49" s="212">
        <v>6.5</v>
      </c>
      <c r="AC49" s="213">
        <v>8.1</v>
      </c>
      <c r="AD49" s="212">
        <v>10</v>
      </c>
      <c r="AE49" s="213">
        <v>6.6</v>
      </c>
      <c r="AF49" s="213">
        <v>11.7</v>
      </c>
      <c r="AG49" s="213">
        <v>14.6</v>
      </c>
      <c r="AH49" s="213">
        <v>5.7</v>
      </c>
      <c r="AI49" s="213">
        <v>17.599999999999994</v>
      </c>
      <c r="AJ49" s="212">
        <v>9.1</v>
      </c>
      <c r="AK49" s="212">
        <v>16.100000000000001</v>
      </c>
      <c r="AL49" s="212">
        <v>14.5</v>
      </c>
      <c r="AM49" s="212">
        <v>12</v>
      </c>
      <c r="AN49" s="213">
        <v>19.100000000000001</v>
      </c>
      <c r="AO49" s="216">
        <v>21</v>
      </c>
      <c r="AP49" s="217">
        <v>17.3</v>
      </c>
      <c r="AQ49" s="217">
        <v>17.200000000000003</v>
      </c>
      <c r="AR49" s="217">
        <v>11.400000000000006</v>
      </c>
      <c r="AS49" s="216">
        <v>27.1</v>
      </c>
      <c r="AT49" s="216">
        <v>16.5</v>
      </c>
      <c r="AU49" s="216">
        <v>27.6</v>
      </c>
      <c r="AV49" s="216">
        <v>10.3</v>
      </c>
      <c r="AW49" s="216">
        <v>15.7</v>
      </c>
      <c r="AX49" s="217">
        <v>19.400000000000002</v>
      </c>
      <c r="AY49" s="217">
        <v>20.699999999999996</v>
      </c>
      <c r="AZ49" s="217">
        <v>11.900000000000006</v>
      </c>
      <c r="BA49" s="216">
        <v>18.8</v>
      </c>
      <c r="BB49" s="216">
        <v>16.599999999999998</v>
      </c>
      <c r="BC49" s="1324">
        <v>13.800000000000004</v>
      </c>
      <c r="BD49" s="217">
        <v>-133.30000000000001</v>
      </c>
      <c r="BE49" s="1324">
        <v>-46.9</v>
      </c>
      <c r="BF49" s="217">
        <v>-58.9</v>
      </c>
      <c r="BG49" s="217">
        <v>19.700000000000003</v>
      </c>
      <c r="BH49" s="1324">
        <v>-27.200000000000003</v>
      </c>
      <c r="BI49" s="1324">
        <v>8.6</v>
      </c>
      <c r="BJ49" s="1324">
        <v>-30.5</v>
      </c>
      <c r="BK49" s="1324">
        <v>4</v>
      </c>
      <c r="BL49" s="1324">
        <v>-60.8</v>
      </c>
      <c r="BM49" s="1324">
        <v>8.6</v>
      </c>
      <c r="BN49" s="219">
        <v>-161.69999999999999</v>
      </c>
      <c r="BO49" s="83"/>
    </row>
    <row r="50" spans="8:67" ht="19.5" customHeight="1">
      <c r="H50" s="179"/>
      <c r="I50" s="179"/>
      <c r="J50" s="179"/>
      <c r="K50" s="179"/>
      <c r="L50" s="179"/>
      <c r="M50" s="179"/>
      <c r="N50" s="179"/>
      <c r="O50" s="179"/>
      <c r="P50" s="179"/>
      <c r="Q50" s="179"/>
      <c r="R50" s="179"/>
      <c r="S50" s="179"/>
      <c r="T50" s="179"/>
      <c r="U50" s="179"/>
      <c r="V50" s="179"/>
      <c r="W50" s="179"/>
      <c r="X50" s="179"/>
      <c r="Y50" s="179"/>
      <c r="Z50" s="179"/>
      <c r="AA50" s="179"/>
      <c r="AB50" s="179"/>
      <c r="AC50" s="180"/>
      <c r="AD50" s="179"/>
      <c r="AE50" s="180"/>
      <c r="AF50" s="180"/>
      <c r="AG50" s="180"/>
      <c r="AH50" s="180"/>
      <c r="AI50" s="180"/>
      <c r="AJ50" s="179"/>
      <c r="AK50" s="179"/>
      <c r="AL50" s="179"/>
      <c r="AM50" s="179"/>
      <c r="AN50" s="180"/>
      <c r="AO50" s="1516"/>
      <c r="AP50" s="1515"/>
      <c r="AQ50" s="1515"/>
      <c r="AR50" s="1515"/>
      <c r="AS50" s="1516"/>
      <c r="AT50" s="1516"/>
      <c r="AU50" s="1516"/>
      <c r="AV50" s="1516"/>
      <c r="AW50" s="1516"/>
      <c r="AX50" s="1515"/>
      <c r="AY50" s="1515"/>
      <c r="AZ50" s="1515"/>
      <c r="BA50" s="1516"/>
      <c r="BB50" s="1516"/>
      <c r="BC50" s="1516"/>
      <c r="BD50" s="1516"/>
      <c r="BE50" s="1516"/>
      <c r="BF50" s="1516"/>
      <c r="BG50" s="1580"/>
      <c r="BH50" s="1547"/>
      <c r="BI50" s="1614"/>
      <c r="BJ50" s="1644"/>
      <c r="BK50" s="1735"/>
      <c r="BL50" s="1697"/>
      <c r="BM50" s="1814"/>
      <c r="BN50" s="1718"/>
      <c r="BO50" s="83"/>
    </row>
    <row r="51" spans="8:67" ht="19.5" customHeight="1">
      <c r="H51" s="673" t="s">
        <v>402</v>
      </c>
      <c r="I51" s="265"/>
      <c r="J51" s="265"/>
      <c r="K51" s="265"/>
      <c r="L51" s="265"/>
      <c r="M51" s="265"/>
      <c r="N51" s="265"/>
      <c r="O51" s="265"/>
      <c r="P51" s="265"/>
      <c r="Q51" s="265"/>
      <c r="R51" s="265"/>
      <c r="S51" s="265"/>
      <c r="T51" s="265"/>
      <c r="U51" s="265"/>
      <c r="V51" s="265"/>
      <c r="W51" s="265"/>
      <c r="X51" s="265"/>
      <c r="Y51" s="265"/>
      <c r="Z51" s="265"/>
      <c r="AA51" s="265"/>
      <c r="AB51" s="265"/>
      <c r="AC51" s="266"/>
      <c r="AD51" s="265"/>
      <c r="AE51" s="266"/>
      <c r="AF51" s="266"/>
      <c r="AG51" s="266"/>
      <c r="AH51" s="266"/>
      <c r="AI51" s="266"/>
      <c r="AJ51" s="265"/>
      <c r="AK51" s="265"/>
      <c r="AL51" s="265"/>
      <c r="AM51" s="265"/>
      <c r="AN51" s="266"/>
      <c r="AO51" s="399"/>
      <c r="AP51" s="400"/>
      <c r="AQ51" s="400"/>
      <c r="AR51" s="400"/>
      <c r="AS51" s="399"/>
      <c r="AT51" s="399"/>
      <c r="AU51" s="399"/>
      <c r="AV51" s="399"/>
      <c r="AW51" s="399"/>
      <c r="AX51" s="400"/>
      <c r="AY51" s="400"/>
      <c r="AZ51" s="400"/>
      <c r="BA51" s="399"/>
      <c r="BB51" s="399"/>
      <c r="BC51" s="399"/>
      <c r="BD51" s="399"/>
      <c r="BE51" s="399"/>
      <c r="BF51" s="399"/>
      <c r="BG51" s="1554"/>
      <c r="BH51" s="1554"/>
      <c r="BI51" s="1554"/>
      <c r="BJ51" s="1554"/>
      <c r="BK51" s="1554"/>
      <c r="BL51" s="1554"/>
      <c r="BM51" s="1815"/>
      <c r="BN51" s="1554"/>
      <c r="BO51" s="83"/>
    </row>
    <row r="52" spans="8:67" ht="19.5" customHeight="1" thickBot="1">
      <c r="H52" s="77" t="s">
        <v>39</v>
      </c>
      <c r="I52" s="78" t="s">
        <v>40</v>
      </c>
      <c r="J52" s="78" t="s">
        <v>41</v>
      </c>
      <c r="K52" s="78" t="s">
        <v>42</v>
      </c>
      <c r="L52" s="78" t="s">
        <v>43</v>
      </c>
      <c r="M52" s="78" t="s">
        <v>44</v>
      </c>
      <c r="N52" s="78" t="s">
        <v>45</v>
      </c>
      <c r="O52" s="78" t="s">
        <v>46</v>
      </c>
      <c r="P52" s="78" t="s">
        <v>47</v>
      </c>
      <c r="Q52" s="78" t="s">
        <v>48</v>
      </c>
      <c r="R52" s="78" t="s">
        <v>49</v>
      </c>
      <c r="S52" s="78" t="s">
        <v>50</v>
      </c>
      <c r="T52" s="78" t="s">
        <v>51</v>
      </c>
      <c r="U52" s="78" t="s">
        <v>52</v>
      </c>
      <c r="V52" s="78" t="s">
        <v>53</v>
      </c>
      <c r="W52" s="78" t="s">
        <v>54</v>
      </c>
      <c r="X52" s="78" t="s">
        <v>55</v>
      </c>
      <c r="Y52" s="78" t="s">
        <v>56</v>
      </c>
      <c r="Z52" s="78" t="s">
        <v>57</v>
      </c>
      <c r="AA52" s="78" t="s">
        <v>58</v>
      </c>
      <c r="AB52" s="78" t="s">
        <v>128</v>
      </c>
      <c r="AC52" s="78" t="s">
        <v>129</v>
      </c>
      <c r="AD52" s="78" t="s">
        <v>61</v>
      </c>
      <c r="AE52" s="78" t="s">
        <v>62</v>
      </c>
      <c r="AF52" s="78" t="s">
        <v>63</v>
      </c>
      <c r="AG52" s="78" t="s">
        <v>64</v>
      </c>
      <c r="AH52" s="78" t="s">
        <v>301</v>
      </c>
      <c r="AI52" s="78" t="s">
        <v>66</v>
      </c>
      <c r="AJ52" s="78" t="s">
        <v>67</v>
      </c>
      <c r="AK52" s="78" t="s">
        <v>278</v>
      </c>
      <c r="AL52" s="78" t="s">
        <v>279</v>
      </c>
      <c r="AM52" s="78" t="s">
        <v>280</v>
      </c>
      <c r="AN52" s="78" t="s">
        <v>71</v>
      </c>
      <c r="AO52" s="269" t="s">
        <v>72</v>
      </c>
      <c r="AP52" s="269" t="s">
        <v>73</v>
      </c>
      <c r="AQ52" s="78" t="s">
        <v>74</v>
      </c>
      <c r="AR52" s="81" t="s">
        <v>75</v>
      </c>
      <c r="AS52" s="78" t="s">
        <v>76</v>
      </c>
      <c r="AT52" s="78" t="s">
        <v>134</v>
      </c>
      <c r="AU52" s="78" t="s">
        <v>78</v>
      </c>
      <c r="AV52" s="78" t="s">
        <v>79</v>
      </c>
      <c r="AW52" s="78" t="s">
        <v>80</v>
      </c>
      <c r="AX52" s="78" t="s">
        <v>81</v>
      </c>
      <c r="AY52" s="78" t="s">
        <v>82</v>
      </c>
      <c r="AZ52" s="78" t="s">
        <v>83</v>
      </c>
      <c r="BA52" s="78" t="str">
        <f>BA9</f>
        <v>1Q23</v>
      </c>
      <c r="BB52" s="78" t="str">
        <f t="shared" ref="BB52:BJ52" si="5">BB9</f>
        <v>2Q23</v>
      </c>
      <c r="BC52" s="78" t="str">
        <f t="shared" si="5"/>
        <v>3Q23</v>
      </c>
      <c r="BD52" s="78" t="str">
        <f t="shared" si="5"/>
        <v>4Q23</v>
      </c>
      <c r="BE52" s="78" t="str">
        <f t="shared" si="5"/>
        <v>1Q24</v>
      </c>
      <c r="BF52" s="78" t="str">
        <f t="shared" si="5"/>
        <v>2Q24</v>
      </c>
      <c r="BG52" s="78" t="str">
        <f t="shared" si="5"/>
        <v>3Q24</v>
      </c>
      <c r="BH52" s="78" t="str">
        <f t="shared" si="5"/>
        <v>4Q24</v>
      </c>
      <c r="BI52" s="78" t="str">
        <f t="shared" si="5"/>
        <v>1Q25</v>
      </c>
      <c r="BJ52" s="78" t="str">
        <f t="shared" si="5"/>
        <v>2Q25</v>
      </c>
      <c r="BK52" s="78" t="s">
        <v>855</v>
      </c>
      <c r="BL52" s="78" t="str">
        <f t="shared" ref="BL52:BN52" si="6">BL9</f>
        <v>4Q25</v>
      </c>
      <c r="BM52" s="78" t="str">
        <f t="shared" ref="BM52" si="7">BM9</f>
        <v>1Q26</v>
      </c>
      <c r="BN52" s="78" t="str">
        <f t="shared" si="6"/>
        <v xml:space="preserve">2Q26(E) </v>
      </c>
      <c r="BO52" s="83"/>
    </row>
    <row r="53" spans="8:67" ht="19.5" customHeight="1">
      <c r="H53" s="1" t="s">
        <v>137</v>
      </c>
      <c r="I53" s="83">
        <v>-1.7</v>
      </c>
      <c r="J53" s="83">
        <v>0.8</v>
      </c>
      <c r="K53" s="83">
        <v>4</v>
      </c>
      <c r="L53" s="83">
        <v>4.7</v>
      </c>
      <c r="M53" s="83">
        <v>5.3</v>
      </c>
      <c r="N53" s="83">
        <v>4.9000000000000004</v>
      </c>
      <c r="O53" s="83">
        <v>5.2</v>
      </c>
      <c r="P53" s="83">
        <v>5.5</v>
      </c>
      <c r="Q53" s="83">
        <v>6</v>
      </c>
      <c r="R53" s="83">
        <v>8.1</v>
      </c>
      <c r="S53" s="83">
        <v>6</v>
      </c>
      <c r="T53" s="83">
        <v>6.6</v>
      </c>
      <c r="U53" s="83">
        <v>6.9</v>
      </c>
      <c r="V53" s="83">
        <v>8.3000000000000007</v>
      </c>
      <c r="W53" s="83">
        <v>9.6999999999999993</v>
      </c>
      <c r="X53" s="83">
        <v>9</v>
      </c>
      <c r="Y53" s="83">
        <v>9.4</v>
      </c>
      <c r="Z53" s="83">
        <v>10.1</v>
      </c>
      <c r="AA53" s="83">
        <v>10.5</v>
      </c>
      <c r="AB53" s="83">
        <v>10</v>
      </c>
      <c r="AC53" s="84">
        <v>10.5</v>
      </c>
      <c r="AD53" s="83">
        <v>11.3</v>
      </c>
      <c r="AE53" s="84">
        <v>14.8</v>
      </c>
      <c r="AF53" s="84">
        <v>12.8</v>
      </c>
      <c r="AG53" s="84">
        <v>13.7</v>
      </c>
      <c r="AH53" s="84">
        <v>14.5</v>
      </c>
      <c r="AI53" s="84">
        <v>13.900000000000002</v>
      </c>
      <c r="AJ53" s="83">
        <v>15.2</v>
      </c>
      <c r="AK53" s="83">
        <v>14.4</v>
      </c>
      <c r="AL53" s="83">
        <v>15.5</v>
      </c>
      <c r="AM53" s="83">
        <v>14.3</v>
      </c>
      <c r="AN53" s="84">
        <v>14.8</v>
      </c>
      <c r="AO53" s="192">
        <v>15.3</v>
      </c>
      <c r="AP53" s="193">
        <v>18.2</v>
      </c>
      <c r="AQ53" s="193">
        <v>18.200000000000003</v>
      </c>
      <c r="AR53" s="193">
        <v>19.599999999999994</v>
      </c>
      <c r="AS53" s="192">
        <v>23.6</v>
      </c>
      <c r="AT53" s="192">
        <v>24.1</v>
      </c>
      <c r="AU53" s="192">
        <v>26.4</v>
      </c>
      <c r="AV53" s="192">
        <v>28.1</v>
      </c>
      <c r="AW53" s="192">
        <v>26.4</v>
      </c>
      <c r="AX53" s="193">
        <v>28.1</v>
      </c>
      <c r="AY53" s="193">
        <v>28.900000000000006</v>
      </c>
      <c r="AZ53" s="193">
        <v>29.299999999999997</v>
      </c>
      <c r="BA53" s="192">
        <v>25.5</v>
      </c>
      <c r="BB53" s="192">
        <v>27.9</v>
      </c>
      <c r="BC53" s="1322">
        <v>27.000000000000007</v>
      </c>
      <c r="BD53" s="193">
        <v>29.199999999999989</v>
      </c>
      <c r="BE53" s="1322">
        <v>31.3</v>
      </c>
      <c r="BF53" s="193">
        <v>29.2</v>
      </c>
      <c r="BG53" s="193">
        <v>24.5</v>
      </c>
      <c r="BH53" s="1322">
        <v>26.900000000000006</v>
      </c>
      <c r="BI53" s="1322">
        <v>27.4</v>
      </c>
      <c r="BJ53" s="1322">
        <v>27.8</v>
      </c>
      <c r="BK53" s="1322">
        <v>27.399999999999991</v>
      </c>
      <c r="BL53" s="1322">
        <v>28</v>
      </c>
      <c r="BM53" s="1322">
        <v>27.2</v>
      </c>
      <c r="BN53" s="195">
        <v>25.900000000000002</v>
      </c>
      <c r="BO53" s="83"/>
    </row>
    <row r="54" spans="8:67" ht="19.5" customHeight="1">
      <c r="H54" s="207" t="s">
        <v>138</v>
      </c>
      <c r="I54" s="83">
        <v>-1</v>
      </c>
      <c r="J54" s="83">
        <v>-1.5</v>
      </c>
      <c r="K54" s="83">
        <v>-0.3</v>
      </c>
      <c r="L54" s="83">
        <v>-0.9</v>
      </c>
      <c r="M54" s="83">
        <v>-0.3</v>
      </c>
      <c r="N54" s="83">
        <v>-0.2</v>
      </c>
      <c r="O54" s="83">
        <v>-0.4</v>
      </c>
      <c r="P54" s="83">
        <v>-0.9</v>
      </c>
      <c r="Q54" s="83">
        <v>-0.6</v>
      </c>
      <c r="R54" s="83">
        <v>-0.5</v>
      </c>
      <c r="S54" s="83">
        <v>-0.3</v>
      </c>
      <c r="T54" s="83">
        <v>-0.6</v>
      </c>
      <c r="U54" s="83">
        <v>-0.5</v>
      </c>
      <c r="V54" s="83">
        <v>-0.5</v>
      </c>
      <c r="W54" s="83">
        <v>-0.3</v>
      </c>
      <c r="X54" s="83">
        <v>-0.2</v>
      </c>
      <c r="Y54" s="83">
        <v>-0.4</v>
      </c>
      <c r="Z54" s="83">
        <v>-0.6</v>
      </c>
      <c r="AA54" s="83">
        <v>-0.6</v>
      </c>
      <c r="AB54" s="83">
        <v>-0.8</v>
      </c>
      <c r="AC54" s="84">
        <v>-0.9</v>
      </c>
      <c r="AD54" s="83">
        <v>-0.5</v>
      </c>
      <c r="AE54" s="84">
        <v>-0.1</v>
      </c>
      <c r="AF54" s="84">
        <v>0.2</v>
      </c>
      <c r="AG54" s="84">
        <v>-0.3</v>
      </c>
      <c r="AH54" s="84">
        <v>-0.5</v>
      </c>
      <c r="AI54" s="84">
        <v>0.3</v>
      </c>
      <c r="AJ54" s="83">
        <v>-0.2</v>
      </c>
      <c r="AK54" s="83">
        <v>-0.19999999999999996</v>
      </c>
      <c r="AL54" s="83">
        <v>-0.1</v>
      </c>
      <c r="AM54" s="83">
        <v>-0.3</v>
      </c>
      <c r="AN54" s="84">
        <v>-0.1</v>
      </c>
      <c r="AO54" s="192">
        <v>-0.4</v>
      </c>
      <c r="AP54" s="193">
        <v>-0.60000000000000009</v>
      </c>
      <c r="AQ54" s="193">
        <v>-9.9999999999999645E-2</v>
      </c>
      <c r="AR54" s="193">
        <v>-0.30000000000000071</v>
      </c>
      <c r="AS54" s="192">
        <v>0</v>
      </c>
      <c r="AT54" s="192">
        <v>-0.7</v>
      </c>
      <c r="AU54" s="192">
        <v>-0.4</v>
      </c>
      <c r="AV54" s="192">
        <v>0.1</v>
      </c>
      <c r="AW54" s="192">
        <v>1.2</v>
      </c>
      <c r="AX54" s="193">
        <v>1.7</v>
      </c>
      <c r="AY54" s="193">
        <v>-0.39999999999999991</v>
      </c>
      <c r="AZ54" s="193">
        <v>-4.9000000000000004</v>
      </c>
      <c r="BA54" s="192">
        <v>-1.8</v>
      </c>
      <c r="BB54" s="192">
        <v>-2.7</v>
      </c>
      <c r="BC54" s="1322">
        <v>-1.7000000000000002</v>
      </c>
      <c r="BD54" s="193">
        <v>-2.2999999999999998</v>
      </c>
      <c r="BE54" s="1322">
        <v>-1.4</v>
      </c>
      <c r="BF54" s="193">
        <v>-3.8000000000000003</v>
      </c>
      <c r="BG54" s="193">
        <v>-2.8</v>
      </c>
      <c r="BH54" s="1322">
        <v>-2.5999999999999996</v>
      </c>
      <c r="BI54" s="1322">
        <v>-2.7</v>
      </c>
      <c r="BJ54" s="1322">
        <v>-2.6</v>
      </c>
      <c r="BK54" s="1322">
        <v>-2.8999999999999995</v>
      </c>
      <c r="BL54" s="1322">
        <v>-3.1</v>
      </c>
      <c r="BM54" s="1322">
        <v>-3.2</v>
      </c>
      <c r="BN54" s="195">
        <v>-2.8999999999999995</v>
      </c>
      <c r="BO54" s="83"/>
    </row>
    <row r="55" spans="8:67" ht="19.5" customHeight="1">
      <c r="H55" s="207" t="s">
        <v>139</v>
      </c>
      <c r="I55" s="83">
        <v>4</v>
      </c>
      <c r="J55" s="83">
        <v>2.2000000000000002</v>
      </c>
      <c r="K55" s="83">
        <v>0.4</v>
      </c>
      <c r="L55" s="83">
        <v>-0.3</v>
      </c>
      <c r="M55" s="83">
        <v>0.3</v>
      </c>
      <c r="N55" s="83">
        <v>5.0999999999999996</v>
      </c>
      <c r="O55" s="83">
        <v>1.8</v>
      </c>
      <c r="P55" s="83">
        <v>0.6</v>
      </c>
      <c r="Q55" s="83">
        <v>1.3</v>
      </c>
      <c r="R55" s="83">
        <v>2.7</v>
      </c>
      <c r="S55" s="83">
        <v>-0.5</v>
      </c>
      <c r="T55" s="83">
        <v>0.8</v>
      </c>
      <c r="U55" s="83">
        <v>0.8</v>
      </c>
      <c r="V55" s="83">
        <v>-0.2</v>
      </c>
      <c r="W55" s="83">
        <v>1.3</v>
      </c>
      <c r="X55" s="83">
        <v>-0.2</v>
      </c>
      <c r="Y55" s="83">
        <v>0.6</v>
      </c>
      <c r="Z55" s="83">
        <v>-0.6</v>
      </c>
      <c r="AA55" s="83">
        <v>-2.1</v>
      </c>
      <c r="AB55" s="83">
        <v>-0.3</v>
      </c>
      <c r="AC55" s="84">
        <v>-0.5</v>
      </c>
      <c r="AD55" s="83">
        <v>-1.8</v>
      </c>
      <c r="AE55" s="84">
        <v>4.7</v>
      </c>
      <c r="AF55" s="84">
        <v>-1.2</v>
      </c>
      <c r="AG55" s="84">
        <v>-0.5</v>
      </c>
      <c r="AH55" s="84">
        <v>-1</v>
      </c>
      <c r="AI55" s="84">
        <v>-1.3999999999999979</v>
      </c>
      <c r="AJ55" s="83">
        <v>-1.2</v>
      </c>
      <c r="AK55" s="83">
        <v>-0.89999999999999969</v>
      </c>
      <c r="AL55" s="83">
        <v>-0.3</v>
      </c>
      <c r="AM55" s="83">
        <v>-1.2</v>
      </c>
      <c r="AN55" s="84">
        <v>0.2</v>
      </c>
      <c r="AO55" s="192">
        <v>-1.2</v>
      </c>
      <c r="AP55" s="193">
        <v>-0.19999999999999707</v>
      </c>
      <c r="AQ55" s="193">
        <v>-1.5000000000000013</v>
      </c>
      <c r="AR55" s="193">
        <v>-1.4999999999999969</v>
      </c>
      <c r="AS55" s="192">
        <v>-1.5</v>
      </c>
      <c r="AT55" s="192">
        <v>-4.4000000000000004</v>
      </c>
      <c r="AU55" s="192">
        <v>-3.8</v>
      </c>
      <c r="AV55" s="192">
        <v>-6.4</v>
      </c>
      <c r="AW55" s="192">
        <v>-0.79999999999999782</v>
      </c>
      <c r="AX55" s="193">
        <v>-4.3000000000000052</v>
      </c>
      <c r="AY55" s="193">
        <v>-6.5000000000000053</v>
      </c>
      <c r="AZ55" s="193">
        <v>-7.1000000000000014</v>
      </c>
      <c r="BA55" s="192">
        <v>-2.3000000000000016</v>
      </c>
      <c r="BB55" s="192">
        <v>-1.9999999999999956</v>
      </c>
      <c r="BC55" s="1322">
        <v>-4.0000000000000036</v>
      </c>
      <c r="BD55" s="193">
        <v>-2.5999999999999908</v>
      </c>
      <c r="BE55" s="1322">
        <v>8.3000000000000025</v>
      </c>
      <c r="BF55" s="193">
        <v>0.59999999999999964</v>
      </c>
      <c r="BG55" s="193">
        <v>-7.6999999999999993</v>
      </c>
      <c r="BH55" s="1322">
        <v>-2.9000000000000146</v>
      </c>
      <c r="BI55" s="1322">
        <v>0.8000000000000016</v>
      </c>
      <c r="BJ55" s="1322">
        <v>1.5</v>
      </c>
      <c r="BK55" s="1322">
        <v>-0.19999999999999485</v>
      </c>
      <c r="BL55" s="1322">
        <v>1.8</v>
      </c>
      <c r="BM55" s="1322">
        <v>-1.4</v>
      </c>
      <c r="BN55" s="195">
        <v>0.99999999999999734</v>
      </c>
      <c r="BO55" s="83"/>
    </row>
    <row r="56" spans="8:67" ht="19.5" customHeight="1">
      <c r="H56" s="197" t="s">
        <v>140</v>
      </c>
      <c r="I56" s="198">
        <v>1.3</v>
      </c>
      <c r="J56" s="198">
        <v>1.5</v>
      </c>
      <c r="K56" s="198">
        <v>4.0999999999999996</v>
      </c>
      <c r="L56" s="198">
        <v>3.5</v>
      </c>
      <c r="M56" s="198">
        <v>5.3</v>
      </c>
      <c r="N56" s="198">
        <v>9.8000000000000007</v>
      </c>
      <c r="O56" s="198">
        <v>6.6</v>
      </c>
      <c r="P56" s="198">
        <v>5.2</v>
      </c>
      <c r="Q56" s="198">
        <v>6.7</v>
      </c>
      <c r="R56" s="198">
        <v>10.3</v>
      </c>
      <c r="S56" s="198">
        <v>5.2</v>
      </c>
      <c r="T56" s="198">
        <v>6.8</v>
      </c>
      <c r="U56" s="198">
        <v>7.2</v>
      </c>
      <c r="V56" s="198">
        <v>7.6</v>
      </c>
      <c r="W56" s="198">
        <v>10.7</v>
      </c>
      <c r="X56" s="198">
        <v>8.6</v>
      </c>
      <c r="Y56" s="198">
        <v>9.6</v>
      </c>
      <c r="Z56" s="198">
        <v>8.9</v>
      </c>
      <c r="AA56" s="198">
        <v>7.8</v>
      </c>
      <c r="AB56" s="198">
        <v>8.9</v>
      </c>
      <c r="AC56" s="199">
        <v>9.1</v>
      </c>
      <c r="AD56" s="198">
        <v>9</v>
      </c>
      <c r="AE56" s="199">
        <v>19.399999999999999</v>
      </c>
      <c r="AF56" s="199">
        <v>11.8</v>
      </c>
      <c r="AG56" s="199">
        <v>12.9</v>
      </c>
      <c r="AH56" s="199">
        <v>13</v>
      </c>
      <c r="AI56" s="199">
        <v>12.800000000000002</v>
      </c>
      <c r="AJ56" s="198">
        <v>13.8</v>
      </c>
      <c r="AK56" s="198">
        <v>13.3</v>
      </c>
      <c r="AL56" s="198">
        <v>15.1</v>
      </c>
      <c r="AM56" s="198">
        <v>12.8</v>
      </c>
      <c r="AN56" s="199">
        <v>14.9</v>
      </c>
      <c r="AO56" s="202">
        <v>13.7</v>
      </c>
      <c r="AP56" s="203">
        <v>17.400000000000002</v>
      </c>
      <c r="AQ56" s="203">
        <v>16.600000000000001</v>
      </c>
      <c r="AR56" s="203">
        <v>17.799999999999997</v>
      </c>
      <c r="AS56" s="202">
        <v>22.1</v>
      </c>
      <c r="AT56" s="202">
        <v>19</v>
      </c>
      <c r="AU56" s="202">
        <v>22.2</v>
      </c>
      <c r="AV56" s="202">
        <v>21.8</v>
      </c>
      <c r="AW56" s="202">
        <v>26.8</v>
      </c>
      <c r="AX56" s="203">
        <v>25.499999999999996</v>
      </c>
      <c r="AY56" s="203">
        <v>22</v>
      </c>
      <c r="AZ56" s="203">
        <v>17.299999999999997</v>
      </c>
      <c r="BA56" s="202">
        <v>21.4</v>
      </c>
      <c r="BB56" s="202">
        <v>23.200000000000003</v>
      </c>
      <c r="BC56" s="1323">
        <v>21.300000000000004</v>
      </c>
      <c r="BD56" s="203">
        <v>24.299999999999997</v>
      </c>
      <c r="BE56" s="1323">
        <v>38.200000000000003</v>
      </c>
      <c r="BF56" s="203">
        <v>26</v>
      </c>
      <c r="BG56" s="203">
        <v>14</v>
      </c>
      <c r="BH56" s="1323">
        <v>21.399999999999991</v>
      </c>
      <c r="BI56" s="1323">
        <v>25.5</v>
      </c>
      <c r="BJ56" s="1323">
        <v>26.7</v>
      </c>
      <c r="BK56" s="1323">
        <v>24.299999999999997</v>
      </c>
      <c r="BL56" s="1323">
        <v>26.7</v>
      </c>
      <c r="BM56" s="1323">
        <v>22.6</v>
      </c>
      <c r="BN56" s="205">
        <v>24</v>
      </c>
      <c r="BO56" s="83"/>
    </row>
    <row r="57" spans="8:67" ht="19.5" customHeight="1">
      <c r="H57" s="207" t="s">
        <v>141</v>
      </c>
      <c r="I57" s="83">
        <v>4.3</v>
      </c>
      <c r="J57" s="83">
        <v>3.9</v>
      </c>
      <c r="K57" s="83">
        <v>3.9</v>
      </c>
      <c r="L57" s="83">
        <v>4.7</v>
      </c>
      <c r="M57" s="83">
        <v>3.5</v>
      </c>
      <c r="N57" s="83">
        <v>3.8</v>
      </c>
      <c r="O57" s="83">
        <v>6.6</v>
      </c>
      <c r="P57" s="83">
        <v>7.3</v>
      </c>
      <c r="Q57" s="83">
        <v>5.4</v>
      </c>
      <c r="R57" s="83">
        <v>5.3</v>
      </c>
      <c r="S57" s="83">
        <v>5.6</v>
      </c>
      <c r="T57" s="83">
        <v>6.3</v>
      </c>
      <c r="U57" s="83">
        <v>5.2</v>
      </c>
      <c r="V57" s="83">
        <v>5.4</v>
      </c>
      <c r="W57" s="83">
        <v>5.4</v>
      </c>
      <c r="X57" s="83">
        <v>6.8</v>
      </c>
      <c r="Y57" s="83">
        <v>5.4</v>
      </c>
      <c r="Z57" s="83">
        <v>5.5</v>
      </c>
      <c r="AA57" s="83">
        <v>5.4</v>
      </c>
      <c r="AB57" s="83">
        <v>6.1</v>
      </c>
      <c r="AC57" s="84">
        <v>5.3</v>
      </c>
      <c r="AD57" s="83">
        <v>5.4</v>
      </c>
      <c r="AE57" s="84">
        <v>5.4</v>
      </c>
      <c r="AF57" s="84">
        <v>6</v>
      </c>
      <c r="AG57" s="84">
        <v>5.3</v>
      </c>
      <c r="AH57" s="84">
        <v>6</v>
      </c>
      <c r="AI57" s="84">
        <v>5.7</v>
      </c>
      <c r="AJ57" s="83">
        <v>6.7</v>
      </c>
      <c r="AK57" s="83">
        <v>5.9</v>
      </c>
      <c r="AL57" s="83">
        <v>6.6</v>
      </c>
      <c r="AM57" s="83">
        <v>6.4</v>
      </c>
      <c r="AN57" s="84">
        <v>7.3</v>
      </c>
      <c r="AO57" s="192">
        <v>6.4</v>
      </c>
      <c r="AP57" s="193">
        <v>6.7999999999999989</v>
      </c>
      <c r="AQ57" s="193">
        <v>8.9000000000000021</v>
      </c>
      <c r="AR57" s="193">
        <v>9.0999999999999979</v>
      </c>
      <c r="AS57" s="192">
        <v>9.1</v>
      </c>
      <c r="AT57" s="192">
        <v>8.8000000000000007</v>
      </c>
      <c r="AU57" s="192">
        <v>7.6</v>
      </c>
      <c r="AV57" s="192">
        <v>7.7</v>
      </c>
      <c r="AW57" s="192">
        <v>6.6</v>
      </c>
      <c r="AX57" s="193">
        <v>8.1</v>
      </c>
      <c r="AY57" s="193">
        <v>7.4000000000000021</v>
      </c>
      <c r="AZ57" s="193">
        <v>9</v>
      </c>
      <c r="BA57" s="192">
        <v>11</v>
      </c>
      <c r="BB57" s="192">
        <v>12.3</v>
      </c>
      <c r="BC57" s="1322">
        <v>11.999999999999996</v>
      </c>
      <c r="BD57" s="193">
        <v>11.600000000000001</v>
      </c>
      <c r="BE57" s="1322">
        <v>12.2</v>
      </c>
      <c r="BF57" s="193">
        <v>12.8</v>
      </c>
      <c r="BG57" s="193">
        <v>11.5</v>
      </c>
      <c r="BH57" s="1322">
        <v>11.899999999999999</v>
      </c>
      <c r="BI57" s="1322">
        <v>11.2</v>
      </c>
      <c r="BJ57" s="1322">
        <v>13.1</v>
      </c>
      <c r="BK57" s="1322">
        <v>11.900000000000002</v>
      </c>
      <c r="BL57" s="1322">
        <v>12.8</v>
      </c>
      <c r="BM57" s="1322">
        <v>13.2</v>
      </c>
      <c r="BN57" s="195">
        <v>12.100000000000001</v>
      </c>
      <c r="BO57" s="83"/>
    </row>
    <row r="58" spans="8:67" ht="19.5" customHeight="1">
      <c r="H58" s="1" t="s">
        <v>143</v>
      </c>
      <c r="I58" s="83">
        <v>1.2</v>
      </c>
      <c r="J58" s="83">
        <v>-9.3000000000000007</v>
      </c>
      <c r="K58" s="83">
        <v>1.9</v>
      </c>
      <c r="L58" s="83">
        <v>2.9</v>
      </c>
      <c r="M58" s="83">
        <v>-2.4</v>
      </c>
      <c r="N58" s="83">
        <v>8.1999999999999993</v>
      </c>
      <c r="O58" s="83">
        <v>0.4</v>
      </c>
      <c r="P58" s="83">
        <v>0.5</v>
      </c>
      <c r="Q58" s="83">
        <v>-5.2</v>
      </c>
      <c r="R58" s="83">
        <v>-3.1</v>
      </c>
      <c r="S58" s="83">
        <v>1.4</v>
      </c>
      <c r="T58" s="83">
        <v>1.6</v>
      </c>
      <c r="U58" s="83">
        <v>0.3</v>
      </c>
      <c r="V58" s="83">
        <v>-3.7</v>
      </c>
      <c r="W58" s="83">
        <v>-7.4</v>
      </c>
      <c r="X58" s="83">
        <v>-1.5</v>
      </c>
      <c r="Y58" s="83">
        <v>1.6</v>
      </c>
      <c r="Z58" s="83">
        <v>0.3</v>
      </c>
      <c r="AA58" s="83">
        <v>-0.6</v>
      </c>
      <c r="AB58" s="83">
        <v>-1.6</v>
      </c>
      <c r="AC58" s="84">
        <v>0</v>
      </c>
      <c r="AD58" s="83">
        <v>-1.9</v>
      </c>
      <c r="AE58" s="84">
        <v>-1.2</v>
      </c>
      <c r="AF58" s="84">
        <v>2.6</v>
      </c>
      <c r="AG58" s="84">
        <v>1.7</v>
      </c>
      <c r="AH58" s="84">
        <v>6</v>
      </c>
      <c r="AI58" s="84">
        <v>-0.19999999999999751</v>
      </c>
      <c r="AJ58" s="83">
        <v>6</v>
      </c>
      <c r="AK58" s="83">
        <v>0.90000000000000036</v>
      </c>
      <c r="AL58" s="83">
        <v>1.7</v>
      </c>
      <c r="AM58" s="83">
        <v>1.5</v>
      </c>
      <c r="AN58" s="84">
        <v>3.8</v>
      </c>
      <c r="AO58" s="192">
        <v>2.4</v>
      </c>
      <c r="AP58" s="193">
        <v>2.0000000000000036</v>
      </c>
      <c r="AQ58" s="193">
        <v>2.5</v>
      </c>
      <c r="AR58" s="193">
        <v>3.0999999999999943</v>
      </c>
      <c r="AS58" s="192">
        <v>4.4000000000000021</v>
      </c>
      <c r="AT58" s="192">
        <v>8.5</v>
      </c>
      <c r="AU58" s="192">
        <v>4</v>
      </c>
      <c r="AV58" s="192">
        <v>9.4999999999999929</v>
      </c>
      <c r="AW58" s="192">
        <v>10.300000000000002</v>
      </c>
      <c r="AX58" s="193">
        <v>6.2999999999999918</v>
      </c>
      <c r="AY58" s="193">
        <v>6.2000000000000028</v>
      </c>
      <c r="AZ58" s="193">
        <v>8.7999999999999972</v>
      </c>
      <c r="BA58" s="192">
        <v>23.599999999999998</v>
      </c>
      <c r="BB58" s="192">
        <v>13.800000000000008</v>
      </c>
      <c r="BC58" s="1322">
        <v>16.600000000000001</v>
      </c>
      <c r="BD58" s="193">
        <v>83</v>
      </c>
      <c r="BE58" s="1322">
        <v>10.900000000000004</v>
      </c>
      <c r="BF58" s="193">
        <v>24.099999999999994</v>
      </c>
      <c r="BG58" s="193">
        <v>5.5</v>
      </c>
      <c r="BH58" s="1322">
        <v>25.799999999999997</v>
      </c>
      <c r="BI58" s="1322">
        <v>5.7000000000000011</v>
      </c>
      <c r="BJ58" s="1322">
        <v>18.600000000000001</v>
      </c>
      <c r="BK58" s="1322">
        <v>18.499999999999996</v>
      </c>
      <c r="BL58" s="1322">
        <v>17.8</v>
      </c>
      <c r="BM58" s="1322">
        <v>13.2</v>
      </c>
      <c r="BN58" s="195">
        <v>6.7999999999999972</v>
      </c>
      <c r="BO58" s="83"/>
    </row>
    <row r="59" spans="8:67" ht="19.5" customHeight="1">
      <c r="H59" s="10" t="s">
        <v>144</v>
      </c>
      <c r="I59" s="198">
        <v>-4.2</v>
      </c>
      <c r="J59" s="198">
        <v>6.9</v>
      </c>
      <c r="K59" s="198">
        <v>-1.7</v>
      </c>
      <c r="L59" s="198">
        <v>-4.0999999999999996</v>
      </c>
      <c r="M59" s="198">
        <v>4.2</v>
      </c>
      <c r="N59" s="198">
        <v>-2.2000000000000002</v>
      </c>
      <c r="O59" s="198">
        <v>-0.4</v>
      </c>
      <c r="P59" s="198">
        <v>-2.6</v>
      </c>
      <c r="Q59" s="198">
        <v>6.5</v>
      </c>
      <c r="R59" s="198">
        <v>8.1</v>
      </c>
      <c r="S59" s="198">
        <v>-1.8</v>
      </c>
      <c r="T59" s="198">
        <v>-1.1000000000000001</v>
      </c>
      <c r="U59" s="198">
        <v>1.7</v>
      </c>
      <c r="V59" s="198">
        <v>5.9</v>
      </c>
      <c r="W59" s="198">
        <v>12.7</v>
      </c>
      <c r="X59" s="198">
        <v>3.3</v>
      </c>
      <c r="Y59" s="198">
        <v>2.6</v>
      </c>
      <c r="Z59" s="198">
        <v>3.1</v>
      </c>
      <c r="AA59" s="198">
        <v>3</v>
      </c>
      <c r="AB59" s="198">
        <v>4.4000000000000004</v>
      </c>
      <c r="AC59" s="199">
        <v>3.8</v>
      </c>
      <c r="AD59" s="198">
        <v>5.5</v>
      </c>
      <c r="AE59" s="199">
        <v>15.2</v>
      </c>
      <c r="AF59" s="199">
        <v>3.2</v>
      </c>
      <c r="AG59" s="199">
        <v>5.9</v>
      </c>
      <c r="AH59" s="199">
        <v>1</v>
      </c>
      <c r="AI59" s="199">
        <v>7.3000000000000025</v>
      </c>
      <c r="AJ59" s="198">
        <v>1.1000000000000001</v>
      </c>
      <c r="AK59" s="198">
        <v>6.5</v>
      </c>
      <c r="AL59" s="198">
        <v>6.8</v>
      </c>
      <c r="AM59" s="198">
        <v>4.9000000000000004</v>
      </c>
      <c r="AN59" s="199">
        <v>3.8</v>
      </c>
      <c r="AO59" s="202">
        <v>4.9000000000000004</v>
      </c>
      <c r="AP59" s="203">
        <v>8.6</v>
      </c>
      <c r="AQ59" s="203">
        <v>5.1999999999999957</v>
      </c>
      <c r="AR59" s="203">
        <v>5.600000000000005</v>
      </c>
      <c r="AS59" s="202">
        <v>8.6</v>
      </c>
      <c r="AT59" s="202">
        <v>1.7</v>
      </c>
      <c r="AU59" s="202">
        <v>10.6</v>
      </c>
      <c r="AV59" s="202">
        <v>4.5999999999999943</v>
      </c>
      <c r="AW59" s="202">
        <v>9.9</v>
      </c>
      <c r="AX59" s="203">
        <v>11.1</v>
      </c>
      <c r="AY59" s="203">
        <v>8.3999999999999986</v>
      </c>
      <c r="AZ59" s="203">
        <v>-0.5</v>
      </c>
      <c r="BA59" s="202">
        <v>-13.2</v>
      </c>
      <c r="BB59" s="202">
        <v>-2.9000000000000021</v>
      </c>
      <c r="BC59" s="1323">
        <v>-7.2999999999999972</v>
      </c>
      <c r="BD59" s="203">
        <v>-70.300000000000011</v>
      </c>
      <c r="BE59" s="1323">
        <v>15.1</v>
      </c>
      <c r="BF59" s="203">
        <v>-10.899999999999999</v>
      </c>
      <c r="BG59" s="203">
        <v>-3</v>
      </c>
      <c r="BH59" s="1323">
        <v>-16.3</v>
      </c>
      <c r="BI59" s="1323">
        <v>8.6</v>
      </c>
      <c r="BJ59" s="1323">
        <v>-5</v>
      </c>
      <c r="BK59" s="1323">
        <v>-6.1</v>
      </c>
      <c r="BL59" s="1323">
        <v>-3.9</v>
      </c>
      <c r="BM59" s="1323">
        <v>-3.8</v>
      </c>
      <c r="BN59" s="205">
        <v>5.0999999999999996</v>
      </c>
      <c r="BO59" s="83"/>
    </row>
    <row r="60" spans="8:67" ht="19.5" customHeight="1">
      <c r="H60" s="1" t="s">
        <v>145</v>
      </c>
      <c r="I60" s="83">
        <v>0</v>
      </c>
      <c r="J60" s="83">
        <v>0</v>
      </c>
      <c r="K60" s="83">
        <v>0</v>
      </c>
      <c r="L60" s="83">
        <v>-35.200000000000003</v>
      </c>
      <c r="M60" s="83">
        <v>0</v>
      </c>
      <c r="N60" s="83">
        <v>0</v>
      </c>
      <c r="O60" s="83">
        <v>0</v>
      </c>
      <c r="P60" s="83">
        <v>-0.3</v>
      </c>
      <c r="Q60" s="83">
        <v>-0.1</v>
      </c>
      <c r="R60" s="83">
        <v>-23</v>
      </c>
      <c r="S60" s="83">
        <v>0.1</v>
      </c>
      <c r="T60" s="83">
        <v>0</v>
      </c>
      <c r="U60" s="83">
        <v>-0.2</v>
      </c>
      <c r="V60" s="83">
        <v>0.2</v>
      </c>
      <c r="W60" s="83">
        <v>0.1</v>
      </c>
      <c r="X60" s="83">
        <v>1.8</v>
      </c>
      <c r="Y60" s="83">
        <v>0.4</v>
      </c>
      <c r="Z60" s="83">
        <v>-0.3</v>
      </c>
      <c r="AA60" s="83">
        <v>0</v>
      </c>
      <c r="AB60" s="83">
        <v>0.2</v>
      </c>
      <c r="AC60" s="84">
        <v>0</v>
      </c>
      <c r="AD60" s="83">
        <v>0</v>
      </c>
      <c r="AE60" s="84">
        <v>0</v>
      </c>
      <c r="AF60" s="84">
        <v>0</v>
      </c>
      <c r="AG60" s="84">
        <v>0</v>
      </c>
      <c r="AH60" s="84">
        <v>-0.2</v>
      </c>
      <c r="AI60" s="84">
        <v>0</v>
      </c>
      <c r="AJ60" s="83">
        <v>-0.1</v>
      </c>
      <c r="AK60" s="83">
        <v>0.1</v>
      </c>
      <c r="AL60" s="83">
        <v>0</v>
      </c>
      <c r="AM60" s="83">
        <v>0</v>
      </c>
      <c r="AN60" s="84">
        <v>0</v>
      </c>
      <c r="AO60" s="192">
        <v>0</v>
      </c>
      <c r="AP60" s="193">
        <v>0</v>
      </c>
      <c r="AQ60" s="193">
        <v>-0.8</v>
      </c>
      <c r="AR60" s="193">
        <v>0</v>
      </c>
      <c r="AS60" s="192">
        <v>0.1</v>
      </c>
      <c r="AT60" s="192">
        <v>0</v>
      </c>
      <c r="AU60" s="192">
        <v>0.1</v>
      </c>
      <c r="AV60" s="192">
        <v>-0.2</v>
      </c>
      <c r="AW60" s="192">
        <v>0</v>
      </c>
      <c r="AX60" s="193">
        <v>0</v>
      </c>
      <c r="AY60" s="193">
        <v>0</v>
      </c>
      <c r="AZ60" s="193">
        <v>0.1</v>
      </c>
      <c r="BA60" s="192">
        <v>0.1</v>
      </c>
      <c r="BB60" s="192">
        <v>-0.2</v>
      </c>
      <c r="BC60" s="1322">
        <v>0</v>
      </c>
      <c r="BD60" s="193">
        <v>-0.6</v>
      </c>
      <c r="BE60" s="1322">
        <v>0</v>
      </c>
      <c r="BF60" s="193">
        <v>-0.1</v>
      </c>
      <c r="BG60" s="193">
        <v>0</v>
      </c>
      <c r="BH60" s="1322">
        <v>0</v>
      </c>
      <c r="BI60" s="1322">
        <v>-0.1</v>
      </c>
      <c r="BJ60" s="1322">
        <v>0.1</v>
      </c>
      <c r="BK60" s="1322">
        <v>0</v>
      </c>
      <c r="BL60" s="1322">
        <v>-0.2</v>
      </c>
      <c r="BM60" s="1322">
        <v>0.1</v>
      </c>
      <c r="BN60" s="195">
        <v>0</v>
      </c>
      <c r="BO60" s="83"/>
    </row>
    <row r="61" spans="8:67" ht="19.5" customHeight="1">
      <c r="H61" s="10" t="s">
        <v>146</v>
      </c>
      <c r="I61" s="198">
        <v>-4.2</v>
      </c>
      <c r="J61" s="198">
        <v>6.9</v>
      </c>
      <c r="K61" s="198">
        <v>-1.7</v>
      </c>
      <c r="L61" s="198">
        <v>-39.299999999999997</v>
      </c>
      <c r="M61" s="198">
        <v>4.2</v>
      </c>
      <c r="N61" s="198">
        <v>-2.2000000000000002</v>
      </c>
      <c r="O61" s="198">
        <v>-0.4</v>
      </c>
      <c r="P61" s="198">
        <v>-2.9</v>
      </c>
      <c r="Q61" s="198">
        <v>6.4</v>
      </c>
      <c r="R61" s="198">
        <v>-14.9</v>
      </c>
      <c r="S61" s="198">
        <v>-1.7</v>
      </c>
      <c r="T61" s="198">
        <v>-1.1000000000000001</v>
      </c>
      <c r="U61" s="198">
        <v>1.5</v>
      </c>
      <c r="V61" s="198">
        <v>6.1</v>
      </c>
      <c r="W61" s="198">
        <v>12.8</v>
      </c>
      <c r="X61" s="198">
        <v>5.0999999999999996</v>
      </c>
      <c r="Y61" s="198">
        <v>3</v>
      </c>
      <c r="Z61" s="198">
        <v>2.8</v>
      </c>
      <c r="AA61" s="198">
        <v>3</v>
      </c>
      <c r="AB61" s="198">
        <v>4.5999999999999996</v>
      </c>
      <c r="AC61" s="199">
        <v>3.8</v>
      </c>
      <c r="AD61" s="198">
        <v>5.5</v>
      </c>
      <c r="AE61" s="199">
        <v>15.2</v>
      </c>
      <c r="AF61" s="199">
        <v>3.2</v>
      </c>
      <c r="AG61" s="199">
        <v>5.9</v>
      </c>
      <c r="AH61" s="199">
        <v>0.8</v>
      </c>
      <c r="AI61" s="199">
        <v>7.2999999999999989</v>
      </c>
      <c r="AJ61" s="198">
        <v>1</v>
      </c>
      <c r="AK61" s="198">
        <v>6.6</v>
      </c>
      <c r="AL61" s="198">
        <v>6.8</v>
      </c>
      <c r="AM61" s="198">
        <v>4.9000000000000004</v>
      </c>
      <c r="AN61" s="199">
        <v>3.8</v>
      </c>
      <c r="AO61" s="202">
        <v>4.9000000000000004</v>
      </c>
      <c r="AP61" s="203">
        <v>8.6</v>
      </c>
      <c r="AQ61" s="203">
        <v>4.399999999999995</v>
      </c>
      <c r="AR61" s="203">
        <v>5.6</v>
      </c>
      <c r="AS61" s="202">
        <v>8.6999999999999993</v>
      </c>
      <c r="AT61" s="202">
        <v>1.7</v>
      </c>
      <c r="AU61" s="202">
        <v>10.7</v>
      </c>
      <c r="AV61" s="202">
        <v>4.399999999999995</v>
      </c>
      <c r="AW61" s="202">
        <v>9.9</v>
      </c>
      <c r="AX61" s="203">
        <v>11.1</v>
      </c>
      <c r="AY61" s="203">
        <v>8.3999999999999986</v>
      </c>
      <c r="AZ61" s="203">
        <v>-0.39999999999999858</v>
      </c>
      <c r="BA61" s="202">
        <v>-13.1</v>
      </c>
      <c r="BB61" s="202">
        <v>-3.1000000000000032</v>
      </c>
      <c r="BC61" s="1323">
        <v>-7.2999999999999972</v>
      </c>
      <c r="BD61" s="203">
        <v>-70.900000000000006</v>
      </c>
      <c r="BE61" s="1323">
        <v>15.1</v>
      </c>
      <c r="BF61" s="203">
        <v>-11</v>
      </c>
      <c r="BG61" s="203">
        <v>-3.0000000000000009</v>
      </c>
      <c r="BH61" s="1323">
        <v>-16.3</v>
      </c>
      <c r="BI61" s="1323">
        <v>8.5</v>
      </c>
      <c r="BJ61" s="1323">
        <v>-4.9000000000000004</v>
      </c>
      <c r="BK61" s="1323">
        <v>-6.1</v>
      </c>
      <c r="BL61" s="1323">
        <v>-4.0999999999999996</v>
      </c>
      <c r="BM61" s="1323">
        <v>-3.7</v>
      </c>
      <c r="BN61" s="205">
        <v>5.0999999999999996</v>
      </c>
      <c r="BO61" s="83"/>
    </row>
    <row r="62" spans="8:67" ht="19.5" customHeight="1">
      <c r="H62" s="10" t="s">
        <v>148</v>
      </c>
      <c r="I62" s="198">
        <v>-4.2</v>
      </c>
      <c r="J62" s="198">
        <v>6.9</v>
      </c>
      <c r="K62" s="198">
        <v>-3.6</v>
      </c>
      <c r="L62" s="198">
        <v>-33.9</v>
      </c>
      <c r="M62" s="198">
        <v>2.6</v>
      </c>
      <c r="N62" s="198">
        <v>-2.2999999999999998</v>
      </c>
      <c r="O62" s="198">
        <v>-2.4</v>
      </c>
      <c r="P62" s="198">
        <v>-3.5</v>
      </c>
      <c r="Q62" s="198">
        <v>4.4000000000000004</v>
      </c>
      <c r="R62" s="198">
        <v>-14</v>
      </c>
      <c r="S62" s="198">
        <v>-3.8</v>
      </c>
      <c r="T62" s="198">
        <v>-1.7</v>
      </c>
      <c r="U62" s="198">
        <v>1.4</v>
      </c>
      <c r="V62" s="198">
        <v>4.9000000000000004</v>
      </c>
      <c r="W62" s="198">
        <v>10.3</v>
      </c>
      <c r="X62" s="198">
        <v>4</v>
      </c>
      <c r="Y62" s="198">
        <v>2</v>
      </c>
      <c r="Z62" s="198">
        <v>2.1</v>
      </c>
      <c r="AA62" s="198">
        <v>2.2999999999999998</v>
      </c>
      <c r="AB62" s="198">
        <v>3.9</v>
      </c>
      <c r="AC62" s="199">
        <v>3.3</v>
      </c>
      <c r="AD62" s="198">
        <v>3.6</v>
      </c>
      <c r="AE62" s="199">
        <v>12.6</v>
      </c>
      <c r="AF62" s="199">
        <v>1.6</v>
      </c>
      <c r="AG62" s="199">
        <v>3.7</v>
      </c>
      <c r="AH62" s="199">
        <v>0.3</v>
      </c>
      <c r="AI62" s="199">
        <v>5.9999999999999991</v>
      </c>
      <c r="AJ62" s="198">
        <v>1</v>
      </c>
      <c r="AK62" s="198">
        <v>4.9000000000000004</v>
      </c>
      <c r="AL62" s="198">
        <v>5</v>
      </c>
      <c r="AM62" s="198">
        <v>3.5</v>
      </c>
      <c r="AN62" s="199">
        <v>2.9</v>
      </c>
      <c r="AO62" s="202">
        <v>3.4</v>
      </c>
      <c r="AP62" s="203">
        <v>6.5</v>
      </c>
      <c r="AQ62" s="203">
        <v>3.2999999999999954</v>
      </c>
      <c r="AR62" s="203">
        <v>4.0999999999999996</v>
      </c>
      <c r="AS62" s="202">
        <v>6.4</v>
      </c>
      <c r="AT62" s="202">
        <v>1.3</v>
      </c>
      <c r="AU62" s="202">
        <v>7.9</v>
      </c>
      <c r="AV62" s="202">
        <v>3.3</v>
      </c>
      <c r="AW62" s="202">
        <v>7.4</v>
      </c>
      <c r="AX62" s="203">
        <v>8</v>
      </c>
      <c r="AY62" s="203">
        <v>6.1</v>
      </c>
      <c r="AZ62" s="203">
        <v>0.30000000000000071</v>
      </c>
      <c r="BA62" s="202">
        <v>-11</v>
      </c>
      <c r="BB62" s="202">
        <v>-0.19999999999999929</v>
      </c>
      <c r="BC62" s="1323">
        <v>-11.400000000000002</v>
      </c>
      <c r="BD62" s="203">
        <v>-68</v>
      </c>
      <c r="BE62" s="1323">
        <v>11.3</v>
      </c>
      <c r="BF62" s="203">
        <v>-8.1000000000000014</v>
      </c>
      <c r="BG62" s="203">
        <v>-2.5</v>
      </c>
      <c r="BH62" s="1323">
        <v>-12.1</v>
      </c>
      <c r="BI62" s="1323">
        <v>6.2</v>
      </c>
      <c r="BJ62" s="1323">
        <v>-5.3</v>
      </c>
      <c r="BK62" s="1323">
        <v>-3.4</v>
      </c>
      <c r="BL62" s="1323">
        <v>-2.2999999999999998</v>
      </c>
      <c r="BM62" s="1323">
        <v>-6.8</v>
      </c>
      <c r="BN62" s="205">
        <v>4.6999999999999993</v>
      </c>
      <c r="BO62" s="83"/>
    </row>
    <row r="63" spans="8:67" ht="19.5" customHeight="1">
      <c r="H63" s="1282" t="s">
        <v>150</v>
      </c>
      <c r="I63" s="212">
        <v>-4.2</v>
      </c>
      <c r="J63" s="212">
        <v>6.9</v>
      </c>
      <c r="K63" s="212">
        <v>-3.6</v>
      </c>
      <c r="L63" s="212">
        <v>-33.9</v>
      </c>
      <c r="M63" s="212">
        <v>2.6</v>
      </c>
      <c r="N63" s="212">
        <v>-2.2999999999999998</v>
      </c>
      <c r="O63" s="212">
        <v>-2.4</v>
      </c>
      <c r="P63" s="212">
        <v>-3.5</v>
      </c>
      <c r="Q63" s="212">
        <v>4.4000000000000004</v>
      </c>
      <c r="R63" s="212">
        <v>-14</v>
      </c>
      <c r="S63" s="212">
        <v>-3.8</v>
      </c>
      <c r="T63" s="212">
        <v>-1.7</v>
      </c>
      <c r="U63" s="212">
        <v>1.4</v>
      </c>
      <c r="V63" s="212">
        <v>4.9000000000000004</v>
      </c>
      <c r="W63" s="212">
        <v>10.3</v>
      </c>
      <c r="X63" s="212">
        <v>4</v>
      </c>
      <c r="Y63" s="212">
        <v>2</v>
      </c>
      <c r="Z63" s="212">
        <v>2.1</v>
      </c>
      <c r="AA63" s="212">
        <v>2.2999999999999998</v>
      </c>
      <c r="AB63" s="212">
        <v>3.9</v>
      </c>
      <c r="AC63" s="213">
        <v>3.3</v>
      </c>
      <c r="AD63" s="212">
        <v>3.6</v>
      </c>
      <c r="AE63" s="213">
        <v>12.6</v>
      </c>
      <c r="AF63" s="213">
        <v>1.6</v>
      </c>
      <c r="AG63" s="213">
        <v>3.7</v>
      </c>
      <c r="AH63" s="213">
        <v>0.3</v>
      </c>
      <c r="AI63" s="213">
        <v>5.9999999999999991</v>
      </c>
      <c r="AJ63" s="212">
        <v>1</v>
      </c>
      <c r="AK63" s="212">
        <v>4.9000000000000004</v>
      </c>
      <c r="AL63" s="212">
        <v>5</v>
      </c>
      <c r="AM63" s="212">
        <v>3.5</v>
      </c>
      <c r="AN63" s="213">
        <v>2.9</v>
      </c>
      <c r="AO63" s="216">
        <v>3.4</v>
      </c>
      <c r="AP63" s="217">
        <v>6.5</v>
      </c>
      <c r="AQ63" s="217">
        <v>3.2999999999999954</v>
      </c>
      <c r="AR63" s="217">
        <v>4.0999999999999996</v>
      </c>
      <c r="AS63" s="216">
        <v>6.4</v>
      </c>
      <c r="AT63" s="216">
        <v>1.3</v>
      </c>
      <c r="AU63" s="216">
        <v>7.9</v>
      </c>
      <c r="AV63" s="216">
        <v>3.3</v>
      </c>
      <c r="AW63" s="216">
        <v>7.4</v>
      </c>
      <c r="AX63" s="217">
        <v>8</v>
      </c>
      <c r="AY63" s="217">
        <v>6.1</v>
      </c>
      <c r="AZ63" s="217">
        <v>0.30000000000000071</v>
      </c>
      <c r="BA63" s="216">
        <v>-11</v>
      </c>
      <c r="BB63" s="216">
        <v>-0.19999999999999929</v>
      </c>
      <c r="BC63" s="1324">
        <v>-11.400000000000002</v>
      </c>
      <c r="BD63" s="217">
        <v>-68</v>
      </c>
      <c r="BE63" s="1324">
        <v>11.3</v>
      </c>
      <c r="BF63" s="217">
        <v>-8.1000000000000014</v>
      </c>
      <c r="BG63" s="217">
        <v>-2.5</v>
      </c>
      <c r="BH63" s="1324">
        <v>-12.1</v>
      </c>
      <c r="BI63" s="1324">
        <v>6.2</v>
      </c>
      <c r="BJ63" s="1324">
        <v>-5.3</v>
      </c>
      <c r="BK63" s="1324">
        <v>-3.4</v>
      </c>
      <c r="BL63" s="1324">
        <v>-2.2999999999999998</v>
      </c>
      <c r="BM63" s="1324">
        <v>-6.8</v>
      </c>
      <c r="BN63" s="219">
        <v>4.6999999999999993</v>
      </c>
      <c r="BO63" s="83"/>
    </row>
    <row r="64" spans="8:67" ht="19.5" customHeight="1">
      <c r="H64" s="179"/>
      <c r="I64" s="179"/>
      <c r="J64" s="179"/>
      <c r="K64" s="179"/>
      <c r="L64" s="179"/>
      <c r="M64" s="179"/>
      <c r="N64" s="179"/>
      <c r="O64" s="179"/>
      <c r="P64" s="179"/>
      <c r="Q64" s="179"/>
      <c r="R64" s="179"/>
      <c r="S64" s="179"/>
      <c r="T64" s="179"/>
      <c r="U64" s="179"/>
      <c r="V64" s="179"/>
      <c r="W64" s="179"/>
      <c r="X64" s="179"/>
      <c r="Y64" s="179"/>
      <c r="Z64" s="179"/>
      <c r="AA64" s="179"/>
      <c r="AB64" s="179"/>
      <c r="AC64" s="180"/>
      <c r="AD64" s="179"/>
      <c r="AE64" s="180"/>
      <c r="AF64" s="180"/>
      <c r="AG64" s="180"/>
      <c r="AH64" s="180"/>
      <c r="AI64" s="180"/>
      <c r="AJ64" s="179"/>
      <c r="AK64" s="179"/>
      <c r="AL64" s="179"/>
      <c r="AM64" s="179"/>
      <c r="AN64" s="180"/>
      <c r="AO64" s="1516"/>
      <c r="AP64" s="1515"/>
      <c r="AQ64" s="1515"/>
      <c r="AR64" s="1515"/>
      <c r="AS64" s="1516"/>
      <c r="AT64" s="1516"/>
      <c r="AU64" s="1516"/>
      <c r="AV64" s="1516"/>
      <c r="AW64" s="1516"/>
      <c r="AX64" s="1515"/>
      <c r="AY64" s="1515"/>
      <c r="AZ64" s="1515"/>
      <c r="BA64" s="1516"/>
      <c r="BB64" s="1516"/>
      <c r="BC64" s="1516"/>
      <c r="BD64" s="1516"/>
      <c r="BE64" s="1516"/>
      <c r="BF64" s="1516"/>
      <c r="BG64" s="1580"/>
      <c r="BH64" s="1547"/>
      <c r="BI64" s="1614"/>
      <c r="BJ64" s="1644"/>
      <c r="BK64" s="1735"/>
      <c r="BL64" s="1697"/>
      <c r="BM64" s="1814"/>
      <c r="BN64" s="1718"/>
      <c r="BO64" s="83"/>
    </row>
    <row r="65" spans="8:67" ht="19.5" customHeight="1">
      <c r="H65" s="179"/>
      <c r="I65" s="179"/>
      <c r="J65" s="179"/>
      <c r="K65" s="179"/>
      <c r="L65" s="179"/>
      <c r="M65" s="179"/>
      <c r="N65" s="179"/>
      <c r="O65" s="179"/>
      <c r="P65" s="179"/>
      <c r="Q65" s="179"/>
      <c r="R65" s="179"/>
      <c r="S65" s="179"/>
      <c r="T65" s="179"/>
      <c r="U65" s="179"/>
      <c r="V65" s="179"/>
      <c r="W65" s="179"/>
      <c r="X65" s="179"/>
      <c r="Y65" s="179"/>
      <c r="Z65" s="179"/>
      <c r="AA65" s="179"/>
      <c r="AB65" s="179"/>
      <c r="AC65" s="180"/>
      <c r="AD65" s="179"/>
      <c r="AE65" s="180"/>
      <c r="AF65" s="180"/>
      <c r="AG65" s="180"/>
      <c r="AH65" s="180"/>
      <c r="AI65" s="180"/>
      <c r="AJ65" s="179"/>
      <c r="AK65" s="179"/>
      <c r="AL65" s="179"/>
      <c r="AM65" s="179"/>
      <c r="AN65" s="180"/>
      <c r="AO65" s="1516"/>
      <c r="AP65" s="1515"/>
      <c r="AQ65" s="1515"/>
      <c r="AR65" s="1515"/>
      <c r="AS65" s="1516"/>
      <c r="AT65" s="1516"/>
      <c r="AU65" s="1516"/>
      <c r="AV65" s="1516"/>
      <c r="AW65" s="1516"/>
      <c r="AX65" s="1515"/>
      <c r="AY65" s="1515"/>
      <c r="AZ65" s="1515"/>
      <c r="BA65" s="1516"/>
      <c r="BB65" s="1516"/>
      <c r="BC65" s="1516"/>
      <c r="BD65" s="1516"/>
      <c r="BE65" s="1516"/>
      <c r="BF65" s="1516"/>
      <c r="BG65" s="1580"/>
      <c r="BH65" s="1547"/>
      <c r="BI65" s="1614"/>
      <c r="BJ65" s="1644"/>
      <c r="BK65" s="1735"/>
      <c r="BL65" s="1697"/>
      <c r="BM65" s="1814"/>
      <c r="BN65" s="1718"/>
      <c r="BO65" s="83"/>
    </row>
    <row r="66" spans="8:67" ht="19.5" customHeight="1">
      <c r="H66" s="673" t="s">
        <v>404</v>
      </c>
      <c r="I66" s="265"/>
      <c r="J66" s="265"/>
      <c r="K66" s="265"/>
      <c r="L66" s="265"/>
      <c r="M66" s="265"/>
      <c r="N66" s="265"/>
      <c r="O66" s="265"/>
      <c r="P66" s="265"/>
      <c r="Q66" s="265"/>
      <c r="R66" s="265"/>
      <c r="S66" s="265"/>
      <c r="T66" s="265"/>
      <c r="U66" s="265"/>
      <c r="V66" s="265"/>
      <c r="W66" s="265"/>
      <c r="X66" s="265"/>
      <c r="Y66" s="265"/>
      <c r="Z66" s="265"/>
      <c r="AA66" s="265"/>
      <c r="AB66" s="265"/>
      <c r="AC66" s="266"/>
      <c r="AD66" s="265"/>
      <c r="AE66" s="266"/>
      <c r="AF66" s="266"/>
      <c r="AG66" s="266"/>
      <c r="AH66" s="266"/>
      <c r="AI66" s="266"/>
      <c r="AJ66" s="265"/>
      <c r="AK66" s="265"/>
      <c r="AL66" s="265"/>
      <c r="AM66" s="265"/>
      <c r="AN66" s="266"/>
      <c r="AO66" s="399"/>
      <c r="AP66" s="400"/>
      <c r="AQ66" s="400"/>
      <c r="AR66" s="400"/>
      <c r="AS66" s="399"/>
      <c r="AT66" s="399"/>
      <c r="AU66" s="399"/>
      <c r="AV66" s="399"/>
      <c r="AW66" s="399"/>
      <c r="AX66" s="400"/>
      <c r="AY66" s="400"/>
      <c r="AZ66" s="400"/>
      <c r="BA66" s="399"/>
      <c r="BB66" s="399"/>
      <c r="BC66" s="399"/>
      <c r="BD66" s="399"/>
      <c r="BE66" s="399"/>
      <c r="BF66" s="399"/>
      <c r="BG66" s="1554"/>
      <c r="BH66" s="1554"/>
      <c r="BI66" s="1554"/>
      <c r="BJ66" s="1554"/>
      <c r="BK66" s="1554"/>
      <c r="BL66" s="1554"/>
      <c r="BM66" s="1815"/>
      <c r="BN66" s="1554"/>
      <c r="BO66" s="83"/>
    </row>
    <row r="67" spans="8:67" ht="19.5" customHeight="1" thickBot="1">
      <c r="H67" s="77" t="s">
        <v>39</v>
      </c>
      <c r="I67" s="78" t="s">
        <v>40</v>
      </c>
      <c r="J67" s="78" t="s">
        <v>41</v>
      </c>
      <c r="K67" s="78" t="s">
        <v>42</v>
      </c>
      <c r="L67" s="78" t="s">
        <v>43</v>
      </c>
      <c r="M67" s="78" t="s">
        <v>44</v>
      </c>
      <c r="N67" s="78" t="s">
        <v>45</v>
      </c>
      <c r="O67" s="78" t="s">
        <v>46</v>
      </c>
      <c r="P67" s="78" t="s">
        <v>47</v>
      </c>
      <c r="Q67" s="78" t="s">
        <v>48</v>
      </c>
      <c r="R67" s="78" t="s">
        <v>49</v>
      </c>
      <c r="S67" s="78" t="s">
        <v>50</v>
      </c>
      <c r="T67" s="78" t="s">
        <v>51</v>
      </c>
      <c r="U67" s="78" t="s">
        <v>52</v>
      </c>
      <c r="V67" s="78" t="s">
        <v>53</v>
      </c>
      <c r="W67" s="78" t="s">
        <v>54</v>
      </c>
      <c r="X67" s="78" t="s">
        <v>55</v>
      </c>
      <c r="Y67" s="78" t="s">
        <v>56</v>
      </c>
      <c r="Z67" s="78" t="s">
        <v>57</v>
      </c>
      <c r="AA67" s="78" t="s">
        <v>58</v>
      </c>
      <c r="AB67" s="78" t="s">
        <v>128</v>
      </c>
      <c r="AC67" s="78" t="s">
        <v>129</v>
      </c>
      <c r="AD67" s="78" t="s">
        <v>61</v>
      </c>
      <c r="AE67" s="78" t="s">
        <v>62</v>
      </c>
      <c r="AF67" s="78" t="s">
        <v>63</v>
      </c>
      <c r="AG67" s="78" t="s">
        <v>64</v>
      </c>
      <c r="AH67" s="78" t="s">
        <v>301</v>
      </c>
      <c r="AI67" s="78" t="s">
        <v>66</v>
      </c>
      <c r="AJ67" s="78" t="s">
        <v>67</v>
      </c>
      <c r="AK67" s="78" t="s">
        <v>278</v>
      </c>
      <c r="AL67" s="78" t="s">
        <v>279</v>
      </c>
      <c r="AM67" s="78" t="s">
        <v>280</v>
      </c>
      <c r="AN67" s="78" t="s">
        <v>71</v>
      </c>
      <c r="AO67" s="269" t="s">
        <v>72</v>
      </c>
      <c r="AP67" s="269" t="s">
        <v>73</v>
      </c>
      <c r="AQ67" s="78" t="s">
        <v>74</v>
      </c>
      <c r="AR67" s="81" t="s">
        <v>75</v>
      </c>
      <c r="AS67" s="78" t="s">
        <v>76</v>
      </c>
      <c r="AT67" s="78" t="s">
        <v>134</v>
      </c>
      <c r="AU67" s="78" t="s">
        <v>78</v>
      </c>
      <c r="AV67" s="78" t="s">
        <v>79</v>
      </c>
      <c r="AW67" s="78" t="s">
        <v>80</v>
      </c>
      <c r="AX67" s="78" t="s">
        <v>81</v>
      </c>
      <c r="AY67" s="78" t="s">
        <v>82</v>
      </c>
      <c r="AZ67" s="78" t="s">
        <v>83</v>
      </c>
      <c r="BA67" s="78" t="str">
        <f>BA9</f>
        <v>1Q23</v>
      </c>
      <c r="BB67" s="78" t="str">
        <f t="shared" ref="BB67:BJ67" si="8">BB9</f>
        <v>2Q23</v>
      </c>
      <c r="BC67" s="78" t="str">
        <f t="shared" si="8"/>
        <v>3Q23</v>
      </c>
      <c r="BD67" s="78" t="str">
        <f t="shared" si="8"/>
        <v>4Q23</v>
      </c>
      <c r="BE67" s="78" t="str">
        <f t="shared" si="8"/>
        <v>1Q24</v>
      </c>
      <c r="BF67" s="78" t="str">
        <f t="shared" si="8"/>
        <v>2Q24</v>
      </c>
      <c r="BG67" s="78" t="str">
        <f t="shared" si="8"/>
        <v>3Q24</v>
      </c>
      <c r="BH67" s="78" t="str">
        <f t="shared" si="8"/>
        <v>4Q24</v>
      </c>
      <c r="BI67" s="78" t="str">
        <f t="shared" si="8"/>
        <v>1Q25</v>
      </c>
      <c r="BJ67" s="78" t="str">
        <f t="shared" si="8"/>
        <v>2Q25</v>
      </c>
      <c r="BK67" s="78" t="s">
        <v>855</v>
      </c>
      <c r="BL67" s="78" t="str">
        <f t="shared" ref="BL67:BN67" si="9">BL9</f>
        <v>4Q25</v>
      </c>
      <c r="BM67" s="78" t="str">
        <f t="shared" ref="BM67" si="10">BM9</f>
        <v>1Q26</v>
      </c>
      <c r="BN67" s="78" t="str">
        <f t="shared" si="9"/>
        <v xml:space="preserve">2Q26(E) </v>
      </c>
      <c r="BO67" s="83"/>
    </row>
    <row r="68" spans="8:67" ht="19.5" customHeight="1">
      <c r="H68" s="1" t="s">
        <v>137</v>
      </c>
      <c r="I68" s="83">
        <v>0.9</v>
      </c>
      <c r="J68" s="83">
        <v>0.8</v>
      </c>
      <c r="K68" s="83">
        <v>0.8</v>
      </c>
      <c r="L68" s="83">
        <v>0.7</v>
      </c>
      <c r="M68" s="83">
        <v>0.7</v>
      </c>
      <c r="N68" s="83">
        <v>0.6</v>
      </c>
      <c r="O68" s="83">
        <v>0.8</v>
      </c>
      <c r="P68" s="83">
        <v>0.9</v>
      </c>
      <c r="Q68" s="83">
        <v>0.9</v>
      </c>
      <c r="R68" s="83">
        <v>1.1000000000000001</v>
      </c>
      <c r="S68" s="83">
        <v>1.4</v>
      </c>
      <c r="T68" s="83">
        <v>1</v>
      </c>
      <c r="U68" s="83">
        <v>0.8</v>
      </c>
      <c r="V68" s="83">
        <v>0.8</v>
      </c>
      <c r="W68" s="83">
        <v>0.8</v>
      </c>
      <c r="X68" s="83">
        <v>0.7</v>
      </c>
      <c r="Y68" s="83">
        <v>0.9</v>
      </c>
      <c r="Z68" s="83">
        <v>0.9</v>
      </c>
      <c r="AA68" s="83">
        <v>0.9</v>
      </c>
      <c r="AB68" s="83">
        <v>1</v>
      </c>
      <c r="AC68" s="84">
        <v>1</v>
      </c>
      <c r="AD68" s="83">
        <v>1</v>
      </c>
      <c r="AE68" s="84">
        <v>1</v>
      </c>
      <c r="AF68" s="84">
        <v>1.4</v>
      </c>
      <c r="AG68" s="84">
        <v>0.1</v>
      </c>
      <c r="AH68" s="84">
        <v>0.1</v>
      </c>
      <c r="AI68" s="84">
        <v>0</v>
      </c>
      <c r="AJ68" s="83">
        <v>0</v>
      </c>
      <c r="AK68" s="83">
        <v>-0.2</v>
      </c>
      <c r="AL68" s="83">
        <v>-0.1</v>
      </c>
      <c r="AM68" s="83">
        <v>-0.2</v>
      </c>
      <c r="AN68" s="84">
        <v>-0.3</v>
      </c>
      <c r="AO68" s="192">
        <v>-0.4</v>
      </c>
      <c r="AP68" s="193">
        <v>-0.5</v>
      </c>
      <c r="AQ68" s="193">
        <v>-0.80000000000000016</v>
      </c>
      <c r="AR68" s="193">
        <v>-0.69999999999999929</v>
      </c>
      <c r="AS68" s="192">
        <v>-0.7</v>
      </c>
      <c r="AT68" s="192">
        <v>-0.8</v>
      </c>
      <c r="AU68" s="192">
        <v>-0.8</v>
      </c>
      <c r="AV68" s="192">
        <v>-0.9</v>
      </c>
      <c r="AW68" s="192">
        <v>-1</v>
      </c>
      <c r="AX68" s="193">
        <v>-1</v>
      </c>
      <c r="AY68" s="193">
        <v>-1.1000000000000001</v>
      </c>
      <c r="AZ68" s="193">
        <v>-0.69999999999999973</v>
      </c>
      <c r="BA68" s="192">
        <v>-1.9</v>
      </c>
      <c r="BB68" s="192">
        <v>-10.1</v>
      </c>
      <c r="BC68" s="1322">
        <v>-19.2</v>
      </c>
      <c r="BD68" s="193">
        <v>25.7</v>
      </c>
      <c r="BE68" s="1322">
        <v>-5.0999999999999996</v>
      </c>
      <c r="BF68" s="193">
        <v>15.1</v>
      </c>
      <c r="BG68" s="193">
        <v>-13.3</v>
      </c>
      <c r="BH68" s="1322">
        <v>3.4</v>
      </c>
      <c r="BI68" s="1322">
        <v>-1.2</v>
      </c>
      <c r="BJ68" s="1322">
        <v>-11.4</v>
      </c>
      <c r="BK68" s="1322">
        <v>-17.799999999999997</v>
      </c>
      <c r="BL68" s="1322">
        <v>-81.8</v>
      </c>
      <c r="BM68" s="1322">
        <v>-26.8</v>
      </c>
      <c r="BN68" s="195">
        <v>-42.900000000000006</v>
      </c>
      <c r="BO68" s="83"/>
    </row>
    <row r="69" spans="8:67" ht="19.5" customHeight="1">
      <c r="H69" s="207" t="s">
        <v>138</v>
      </c>
      <c r="I69" s="83">
        <v>0.4</v>
      </c>
      <c r="J69" s="83">
        <v>0.4</v>
      </c>
      <c r="K69" s="83">
        <v>0.6</v>
      </c>
      <c r="L69" s="83">
        <v>0.8</v>
      </c>
      <c r="M69" s="83">
        <v>0.8</v>
      </c>
      <c r="N69" s="83">
        <v>1</v>
      </c>
      <c r="O69" s="83">
        <v>0.9</v>
      </c>
      <c r="P69" s="83">
        <v>0.8</v>
      </c>
      <c r="Q69" s="83">
        <v>0.6</v>
      </c>
      <c r="R69" s="83">
        <v>0.6</v>
      </c>
      <c r="S69" s="83">
        <v>0.1</v>
      </c>
      <c r="T69" s="83">
        <v>0.4</v>
      </c>
      <c r="U69" s="83">
        <v>0.4</v>
      </c>
      <c r="V69" s="83">
        <v>0.4</v>
      </c>
      <c r="W69" s="83">
        <v>0.5</v>
      </c>
      <c r="X69" s="83">
        <v>0.4</v>
      </c>
      <c r="Y69" s="83">
        <v>0.3</v>
      </c>
      <c r="Z69" s="83">
        <v>-0.1</v>
      </c>
      <c r="AA69" s="83">
        <v>-0.5</v>
      </c>
      <c r="AB69" s="83">
        <v>-0.4</v>
      </c>
      <c r="AC69" s="84">
        <v>-0.1</v>
      </c>
      <c r="AD69" s="83">
        <v>-0.2</v>
      </c>
      <c r="AE69" s="84">
        <v>-0.1</v>
      </c>
      <c r="AF69" s="84">
        <v>-0.2</v>
      </c>
      <c r="AG69" s="84">
        <v>-0.3</v>
      </c>
      <c r="AH69" s="84">
        <v>-0.3</v>
      </c>
      <c r="AI69" s="84">
        <v>-0.2</v>
      </c>
      <c r="AJ69" s="83">
        <v>-0.5</v>
      </c>
      <c r="AK69" s="83">
        <v>-0.3</v>
      </c>
      <c r="AL69" s="83">
        <v>-0.5</v>
      </c>
      <c r="AM69" s="83">
        <v>-0.2</v>
      </c>
      <c r="AN69" s="84">
        <v>-0.2</v>
      </c>
      <c r="AO69" s="192">
        <v>0.2</v>
      </c>
      <c r="AP69" s="193">
        <v>0.2</v>
      </c>
      <c r="AQ69" s="193">
        <v>9.9999999999999978E-2</v>
      </c>
      <c r="AR69" s="193">
        <v>0.10000000000000009</v>
      </c>
      <c r="AS69" s="192">
        <v>0.3</v>
      </c>
      <c r="AT69" s="192">
        <v>-0.2</v>
      </c>
      <c r="AU69" s="192">
        <v>0.5</v>
      </c>
      <c r="AV69" s="192">
        <v>-0.1</v>
      </c>
      <c r="AW69" s="192">
        <v>2.1</v>
      </c>
      <c r="AX69" s="193">
        <v>1.1000000000000001</v>
      </c>
      <c r="AY69" s="193">
        <v>1.0999999999999996</v>
      </c>
      <c r="AZ69" s="193">
        <v>1.1000000000000005</v>
      </c>
      <c r="BA69" s="192">
        <v>1.4</v>
      </c>
      <c r="BB69" s="192">
        <v>1</v>
      </c>
      <c r="BC69" s="1322">
        <v>1.2000000000000002</v>
      </c>
      <c r="BD69" s="193">
        <v>0.80000000000000027</v>
      </c>
      <c r="BE69" s="1322">
        <v>1.1000000000000001</v>
      </c>
      <c r="BF69" s="193">
        <v>0.89999999999999991</v>
      </c>
      <c r="BG69" s="193">
        <v>1.2000000000000002</v>
      </c>
      <c r="BH69" s="1322">
        <v>0.89999999999999947</v>
      </c>
      <c r="BI69" s="1322">
        <v>1</v>
      </c>
      <c r="BJ69" s="1322">
        <v>0.8</v>
      </c>
      <c r="BK69" s="1322">
        <v>1.5999999999999999</v>
      </c>
      <c r="BL69" s="1322">
        <v>3.7</v>
      </c>
      <c r="BM69" s="1322">
        <v>1.9</v>
      </c>
      <c r="BN69" s="195">
        <v>1.7000000000000002</v>
      </c>
      <c r="BO69" s="83"/>
    </row>
    <row r="70" spans="8:67" ht="19.5" customHeight="1">
      <c r="H70" s="207" t="s">
        <v>139</v>
      </c>
      <c r="I70" s="83">
        <v>0.8</v>
      </c>
      <c r="J70" s="83">
        <v>0.9</v>
      </c>
      <c r="K70" s="83">
        <v>2.7</v>
      </c>
      <c r="L70" s="83">
        <v>2.7</v>
      </c>
      <c r="M70" s="83">
        <v>0.6</v>
      </c>
      <c r="N70" s="83">
        <v>4.5999999999999996</v>
      </c>
      <c r="O70" s="83">
        <v>0.1</v>
      </c>
      <c r="P70" s="83">
        <v>4.9000000000000004</v>
      </c>
      <c r="Q70" s="83">
        <v>1.4</v>
      </c>
      <c r="R70" s="83">
        <v>1</v>
      </c>
      <c r="S70" s="83">
        <v>-0.8</v>
      </c>
      <c r="T70" s="83">
        <v>1.6</v>
      </c>
      <c r="U70" s="83">
        <v>-1.7</v>
      </c>
      <c r="V70" s="83">
        <v>8.6</v>
      </c>
      <c r="W70" s="83">
        <v>2.6</v>
      </c>
      <c r="X70" s="83">
        <v>6.7</v>
      </c>
      <c r="Y70" s="83">
        <v>3.3</v>
      </c>
      <c r="Z70" s="83">
        <v>3</v>
      </c>
      <c r="AA70" s="83">
        <v>1.6</v>
      </c>
      <c r="AB70" s="83">
        <v>4.0999999999999996</v>
      </c>
      <c r="AC70" s="84">
        <v>-3.4</v>
      </c>
      <c r="AD70" s="83">
        <v>2.7</v>
      </c>
      <c r="AE70" s="84">
        <v>2.2999999999999998</v>
      </c>
      <c r="AF70" s="84">
        <v>-0.1</v>
      </c>
      <c r="AG70" s="84">
        <v>5.7</v>
      </c>
      <c r="AH70" s="84">
        <v>5.4</v>
      </c>
      <c r="AI70" s="84">
        <v>7.700000000000002</v>
      </c>
      <c r="AJ70" s="83">
        <v>13.4</v>
      </c>
      <c r="AK70" s="83">
        <v>13.6</v>
      </c>
      <c r="AL70" s="83">
        <v>-1.3</v>
      </c>
      <c r="AM70" s="83">
        <v>-2.4</v>
      </c>
      <c r="AN70" s="84">
        <v>20.8</v>
      </c>
      <c r="AO70" s="192">
        <v>-2.8</v>
      </c>
      <c r="AP70" s="193">
        <v>13.9</v>
      </c>
      <c r="AQ70" s="193">
        <v>30.200000000000003</v>
      </c>
      <c r="AR70" s="193">
        <v>1.2999999999999901</v>
      </c>
      <c r="AS70" s="192">
        <v>11.099999999999998</v>
      </c>
      <c r="AT70" s="192">
        <v>30.2</v>
      </c>
      <c r="AU70" s="192">
        <v>4.3</v>
      </c>
      <c r="AV70" s="192">
        <v>48.1</v>
      </c>
      <c r="AW70" s="192">
        <v>7.8000000000000007</v>
      </c>
      <c r="AX70" s="193">
        <v>5.5</v>
      </c>
      <c r="AY70" s="193">
        <v>3.1999999999999993</v>
      </c>
      <c r="AZ70" s="193">
        <v>17.100000000000001</v>
      </c>
      <c r="BA70" s="192">
        <v>4.9000000000000004</v>
      </c>
      <c r="BB70" s="192">
        <v>24.1</v>
      </c>
      <c r="BC70" s="1322">
        <v>33.1</v>
      </c>
      <c r="BD70" s="193">
        <v>-48.5</v>
      </c>
      <c r="BE70" s="1322">
        <v>7.9</v>
      </c>
      <c r="BF70" s="193">
        <v>-5.5</v>
      </c>
      <c r="BG70" s="193">
        <v>22.300000000000004</v>
      </c>
      <c r="BH70" s="1322">
        <v>-2.3000000000000043</v>
      </c>
      <c r="BI70" s="1322">
        <v>10.899999999999999</v>
      </c>
      <c r="BJ70" s="1322">
        <v>9.6</v>
      </c>
      <c r="BK70" s="1322">
        <v>31.400000000000002</v>
      </c>
      <c r="BL70" s="1322">
        <v>140.30000000000001</v>
      </c>
      <c r="BM70" s="1322">
        <v>40.1</v>
      </c>
      <c r="BN70" s="195">
        <v>73</v>
      </c>
      <c r="BO70" s="83"/>
    </row>
    <row r="71" spans="8:67" ht="19.5" customHeight="1">
      <c r="H71" s="197" t="s">
        <v>140</v>
      </c>
      <c r="I71" s="198">
        <v>2.1</v>
      </c>
      <c r="J71" s="198">
        <v>2.1</v>
      </c>
      <c r="K71" s="198">
        <v>4.0999999999999996</v>
      </c>
      <c r="L71" s="198">
        <v>4.2</v>
      </c>
      <c r="M71" s="198">
        <v>2.1</v>
      </c>
      <c r="N71" s="198">
        <v>6.2</v>
      </c>
      <c r="O71" s="198">
        <v>1.8</v>
      </c>
      <c r="P71" s="198">
        <v>6.6</v>
      </c>
      <c r="Q71" s="198">
        <v>2.9</v>
      </c>
      <c r="R71" s="198">
        <v>2.7</v>
      </c>
      <c r="S71" s="198">
        <v>0.7</v>
      </c>
      <c r="T71" s="198">
        <v>3</v>
      </c>
      <c r="U71" s="198">
        <v>-0.5</v>
      </c>
      <c r="V71" s="198">
        <v>9.8000000000000007</v>
      </c>
      <c r="W71" s="198">
        <v>3.9</v>
      </c>
      <c r="X71" s="198">
        <v>7.8</v>
      </c>
      <c r="Y71" s="198">
        <v>4.5</v>
      </c>
      <c r="Z71" s="198">
        <v>3.8</v>
      </c>
      <c r="AA71" s="198">
        <v>2</v>
      </c>
      <c r="AB71" s="198">
        <v>4.7</v>
      </c>
      <c r="AC71" s="199">
        <v>-2.5</v>
      </c>
      <c r="AD71" s="198">
        <v>3.5</v>
      </c>
      <c r="AE71" s="199">
        <v>3.2</v>
      </c>
      <c r="AF71" s="199">
        <v>1.1000000000000001</v>
      </c>
      <c r="AG71" s="199">
        <v>5.5</v>
      </c>
      <c r="AH71" s="199">
        <v>5.2</v>
      </c>
      <c r="AI71" s="199">
        <v>7.5</v>
      </c>
      <c r="AJ71" s="198">
        <v>12.9</v>
      </c>
      <c r="AK71" s="198">
        <v>13.1</v>
      </c>
      <c r="AL71" s="198">
        <v>-1.9</v>
      </c>
      <c r="AM71" s="198">
        <v>-2.8</v>
      </c>
      <c r="AN71" s="199">
        <v>20.3</v>
      </c>
      <c r="AO71" s="202">
        <v>-3</v>
      </c>
      <c r="AP71" s="203">
        <v>13.600000000000001</v>
      </c>
      <c r="AQ71" s="203">
        <v>29.5</v>
      </c>
      <c r="AR71" s="203">
        <v>0.69999999999999574</v>
      </c>
      <c r="AS71" s="202">
        <v>10.7</v>
      </c>
      <c r="AT71" s="202">
        <v>29.2</v>
      </c>
      <c r="AU71" s="202">
        <v>4</v>
      </c>
      <c r="AV71" s="202">
        <v>47.1</v>
      </c>
      <c r="AW71" s="202">
        <v>8.9</v>
      </c>
      <c r="AX71" s="203">
        <v>5.6</v>
      </c>
      <c r="AY71" s="203">
        <v>3.1999999999999993</v>
      </c>
      <c r="AZ71" s="203">
        <v>17.500000000000004</v>
      </c>
      <c r="BA71" s="202">
        <v>4.4000000000000004</v>
      </c>
      <c r="BB71" s="202">
        <v>14.999999999999998</v>
      </c>
      <c r="BC71" s="1323">
        <v>15.100000000000001</v>
      </c>
      <c r="BD71" s="203">
        <v>-22</v>
      </c>
      <c r="BE71" s="1323">
        <v>3.9</v>
      </c>
      <c r="BF71" s="203">
        <v>10.5</v>
      </c>
      <c r="BG71" s="203">
        <v>10.200000000000001</v>
      </c>
      <c r="BH71" s="1323">
        <v>2</v>
      </c>
      <c r="BI71" s="1323">
        <v>10.7</v>
      </c>
      <c r="BJ71" s="1323">
        <v>-1</v>
      </c>
      <c r="BK71" s="1323">
        <v>15.2</v>
      </c>
      <c r="BL71" s="1323">
        <v>62.2</v>
      </c>
      <c r="BM71" s="1323">
        <v>15.2</v>
      </c>
      <c r="BN71" s="205">
        <v>31.8</v>
      </c>
      <c r="BO71" s="83"/>
    </row>
    <row r="72" spans="8:67" ht="19.5" customHeight="1">
      <c r="H72" s="207" t="s">
        <v>141</v>
      </c>
      <c r="I72" s="83">
        <v>1.7</v>
      </c>
      <c r="J72" s="83">
        <v>1.6</v>
      </c>
      <c r="K72" s="83">
        <v>1.5</v>
      </c>
      <c r="L72" s="83">
        <v>1.8</v>
      </c>
      <c r="M72" s="83">
        <v>1.7</v>
      </c>
      <c r="N72" s="83">
        <v>1.7</v>
      </c>
      <c r="O72" s="83">
        <v>1.7</v>
      </c>
      <c r="P72" s="83">
        <v>1.6</v>
      </c>
      <c r="Q72" s="83">
        <v>1.7</v>
      </c>
      <c r="R72" s="83">
        <v>1.8</v>
      </c>
      <c r="S72" s="83">
        <v>1.8</v>
      </c>
      <c r="T72" s="83">
        <v>2.9</v>
      </c>
      <c r="U72" s="83">
        <v>1.9</v>
      </c>
      <c r="V72" s="83">
        <v>1.9</v>
      </c>
      <c r="W72" s="83">
        <v>1.7</v>
      </c>
      <c r="X72" s="83">
        <v>2.1</v>
      </c>
      <c r="Y72" s="83">
        <v>2.1</v>
      </c>
      <c r="Z72" s="83">
        <v>2</v>
      </c>
      <c r="AA72" s="83">
        <v>1.9</v>
      </c>
      <c r="AB72" s="83">
        <v>3.3</v>
      </c>
      <c r="AC72" s="84">
        <v>2.7</v>
      </c>
      <c r="AD72" s="83">
        <v>2.2000000000000002</v>
      </c>
      <c r="AE72" s="84">
        <v>2</v>
      </c>
      <c r="AF72" s="84">
        <v>2.4</v>
      </c>
      <c r="AG72" s="84">
        <v>2.8</v>
      </c>
      <c r="AH72" s="84">
        <v>2.6</v>
      </c>
      <c r="AI72" s="84">
        <v>2.6999999999999993</v>
      </c>
      <c r="AJ72" s="83">
        <v>2.5</v>
      </c>
      <c r="AK72" s="83">
        <v>4.0999999999999996</v>
      </c>
      <c r="AL72" s="83">
        <v>4.4000000000000004</v>
      </c>
      <c r="AM72" s="83">
        <v>4.3</v>
      </c>
      <c r="AN72" s="84">
        <v>4.9000000000000004</v>
      </c>
      <c r="AO72" s="192">
        <v>3.9</v>
      </c>
      <c r="AP72" s="193">
        <v>3.7999999999999994</v>
      </c>
      <c r="AQ72" s="193">
        <v>12</v>
      </c>
      <c r="AR72" s="193">
        <v>5.1000000000000014</v>
      </c>
      <c r="AS72" s="192">
        <v>3.5</v>
      </c>
      <c r="AT72" s="192">
        <v>6.7</v>
      </c>
      <c r="AU72" s="192">
        <v>2.9</v>
      </c>
      <c r="AV72" s="192">
        <v>6.8</v>
      </c>
      <c r="AW72" s="192">
        <v>4.7</v>
      </c>
      <c r="AX72" s="193">
        <v>5.1000000000000005</v>
      </c>
      <c r="AY72" s="193">
        <v>4.1999999999999993</v>
      </c>
      <c r="AZ72" s="193">
        <v>5.1000000000000014</v>
      </c>
      <c r="BA72" s="192">
        <v>3.7</v>
      </c>
      <c r="BB72" s="192">
        <v>5.3</v>
      </c>
      <c r="BC72" s="1322">
        <v>5.0999999999999996</v>
      </c>
      <c r="BD72" s="193">
        <v>5.7999999999999989</v>
      </c>
      <c r="BE72" s="1322">
        <v>4.8</v>
      </c>
      <c r="BF72" s="193">
        <v>5.3</v>
      </c>
      <c r="BG72" s="193">
        <v>4.8000000000000007</v>
      </c>
      <c r="BH72" s="1322">
        <v>6.2000000000000011</v>
      </c>
      <c r="BI72" s="1322">
        <v>5.4</v>
      </c>
      <c r="BJ72" s="1322">
        <v>5</v>
      </c>
      <c r="BK72" s="1322">
        <v>4.9000000000000004</v>
      </c>
      <c r="BL72" s="1322">
        <v>8.9</v>
      </c>
      <c r="BM72" s="1322">
        <v>4.0999999999999996</v>
      </c>
      <c r="BN72" s="195">
        <v>5.8000000000000007</v>
      </c>
      <c r="BO72" s="83"/>
    </row>
    <row r="73" spans="8:67" ht="19.5" customHeight="1">
      <c r="H73" s="1" t="s">
        <v>143</v>
      </c>
      <c r="I73" s="83">
        <v>-0.1</v>
      </c>
      <c r="J73" s="83">
        <v>0</v>
      </c>
      <c r="K73" s="83">
        <v>0.7</v>
      </c>
      <c r="L73" s="83">
        <v>0.6</v>
      </c>
      <c r="M73" s="83">
        <v>0</v>
      </c>
      <c r="N73" s="83">
        <v>0.7</v>
      </c>
      <c r="O73" s="83">
        <v>0.4</v>
      </c>
      <c r="P73" s="83">
        <v>0.4</v>
      </c>
      <c r="Q73" s="83">
        <v>0</v>
      </c>
      <c r="R73" s="83">
        <v>0.4</v>
      </c>
      <c r="S73" s="83">
        <v>0.1</v>
      </c>
      <c r="T73" s="83">
        <v>0.4</v>
      </c>
      <c r="U73" s="83">
        <v>0.2</v>
      </c>
      <c r="V73" s="83">
        <v>2.7</v>
      </c>
      <c r="W73" s="83">
        <v>-0.1</v>
      </c>
      <c r="X73" s="83">
        <v>1.1000000000000001</v>
      </c>
      <c r="Y73" s="83">
        <v>0.2</v>
      </c>
      <c r="Z73" s="83">
        <v>-1.1000000000000001</v>
      </c>
      <c r="AA73" s="83">
        <v>0.3</v>
      </c>
      <c r="AB73" s="83">
        <v>0.1</v>
      </c>
      <c r="AC73" s="84">
        <v>0.8</v>
      </c>
      <c r="AD73" s="83">
        <v>3</v>
      </c>
      <c r="AE73" s="84">
        <v>2.5</v>
      </c>
      <c r="AF73" s="84">
        <v>0.2</v>
      </c>
      <c r="AG73" s="84">
        <v>0</v>
      </c>
      <c r="AH73" s="84">
        <v>0</v>
      </c>
      <c r="AI73" s="84">
        <v>8.8817841970012523E-16</v>
      </c>
      <c r="AJ73" s="83">
        <v>0</v>
      </c>
      <c r="AK73" s="83">
        <v>0</v>
      </c>
      <c r="AL73" s="83">
        <v>0</v>
      </c>
      <c r="AM73" s="83">
        <v>0.1</v>
      </c>
      <c r="AN73" s="84">
        <v>0</v>
      </c>
      <c r="AO73" s="192">
        <v>0</v>
      </c>
      <c r="AP73" s="193">
        <v>0</v>
      </c>
      <c r="AQ73" s="193">
        <v>0</v>
      </c>
      <c r="AR73" s="193">
        <v>0</v>
      </c>
      <c r="AS73" s="192">
        <v>-8.8817841970012523E-16</v>
      </c>
      <c r="AT73" s="192">
        <v>0</v>
      </c>
      <c r="AU73" s="192">
        <v>0</v>
      </c>
      <c r="AV73" s="192">
        <v>0</v>
      </c>
      <c r="AW73" s="192">
        <v>0</v>
      </c>
      <c r="AX73" s="193">
        <v>-8.8817841970012523E-16</v>
      </c>
      <c r="AY73" s="193">
        <v>0</v>
      </c>
      <c r="AZ73" s="193">
        <v>8.8817841970012523E-16</v>
      </c>
      <c r="BA73" s="192">
        <v>-9.9999999999999867E-2</v>
      </c>
      <c r="BB73" s="192">
        <v>9.999999999999809E-2</v>
      </c>
      <c r="BC73" s="1322">
        <v>9.9999999999999645E-2</v>
      </c>
      <c r="BD73" s="193">
        <v>-0.19999999999999662</v>
      </c>
      <c r="BE73" s="1322">
        <v>1.1102230246251565E-16</v>
      </c>
      <c r="BF73" s="193">
        <v>-9.9999999999999756E-2</v>
      </c>
      <c r="BG73" s="193">
        <v>0</v>
      </c>
      <c r="BH73" s="1322">
        <v>9.9999999999999645E-2</v>
      </c>
      <c r="BI73" s="1322">
        <v>-8.8817841970012523E-16</v>
      </c>
      <c r="BJ73" s="1322">
        <v>0.1</v>
      </c>
      <c r="BK73" s="1322">
        <v>-0.10000000000000075</v>
      </c>
      <c r="BL73" s="1322">
        <v>0</v>
      </c>
      <c r="BM73" s="1322">
        <v>0.1</v>
      </c>
      <c r="BN73" s="195">
        <v>-9.9999999999999645E-2</v>
      </c>
      <c r="BO73" s="83"/>
    </row>
    <row r="74" spans="8:67" ht="19.5" customHeight="1">
      <c r="H74" s="10" t="s">
        <v>144</v>
      </c>
      <c r="I74" s="198">
        <v>0.5</v>
      </c>
      <c r="J74" s="198">
        <v>0.5</v>
      </c>
      <c r="K74" s="198">
        <v>1.9</v>
      </c>
      <c r="L74" s="198">
        <v>1.8</v>
      </c>
      <c r="M74" s="198">
        <v>0.4</v>
      </c>
      <c r="N74" s="198">
        <v>3.8</v>
      </c>
      <c r="O74" s="198">
        <v>-0.3</v>
      </c>
      <c r="P74" s="198">
        <v>4.5999999999999996</v>
      </c>
      <c r="Q74" s="198">
        <v>1.2</v>
      </c>
      <c r="R74" s="198">
        <v>0.5</v>
      </c>
      <c r="S74" s="198">
        <v>-1.2</v>
      </c>
      <c r="T74" s="198">
        <v>-0.3</v>
      </c>
      <c r="U74" s="198">
        <v>-2.6</v>
      </c>
      <c r="V74" s="198">
        <v>5.2</v>
      </c>
      <c r="W74" s="198">
        <v>2.2999999999999998</v>
      </c>
      <c r="X74" s="198">
        <v>4.5999999999999996</v>
      </c>
      <c r="Y74" s="198">
        <v>2.2000000000000002</v>
      </c>
      <c r="Z74" s="198">
        <v>2.9</v>
      </c>
      <c r="AA74" s="198">
        <v>-0.2</v>
      </c>
      <c r="AB74" s="198">
        <v>1.3</v>
      </c>
      <c r="AC74" s="199">
        <v>-6</v>
      </c>
      <c r="AD74" s="198">
        <v>-1.7</v>
      </c>
      <c r="AE74" s="199">
        <v>-1.3</v>
      </c>
      <c r="AF74" s="199">
        <v>-1.5</v>
      </c>
      <c r="AG74" s="199">
        <v>2.7</v>
      </c>
      <c r="AH74" s="199">
        <v>2.6</v>
      </c>
      <c r="AI74" s="199">
        <v>4.8</v>
      </c>
      <c r="AJ74" s="198">
        <v>10.4</v>
      </c>
      <c r="AK74" s="198">
        <v>9</v>
      </c>
      <c r="AL74" s="198">
        <v>-6.3</v>
      </c>
      <c r="AM74" s="198">
        <v>-7.2</v>
      </c>
      <c r="AN74" s="199">
        <v>15.4</v>
      </c>
      <c r="AO74" s="202">
        <v>-6.9</v>
      </c>
      <c r="AP74" s="203">
        <v>9.8000000000000007</v>
      </c>
      <c r="AQ74" s="203">
        <v>17.5</v>
      </c>
      <c r="AR74" s="203">
        <v>-4.4000000000000057</v>
      </c>
      <c r="AS74" s="202">
        <v>7.2</v>
      </c>
      <c r="AT74" s="202">
        <v>22.5</v>
      </c>
      <c r="AU74" s="202">
        <v>1.1000000000000001</v>
      </c>
      <c r="AV74" s="202">
        <v>40.299999999999997</v>
      </c>
      <c r="AW74" s="202">
        <v>4.2</v>
      </c>
      <c r="AX74" s="203">
        <v>0.5</v>
      </c>
      <c r="AY74" s="203">
        <v>-1</v>
      </c>
      <c r="AZ74" s="203">
        <v>12.400000000000002</v>
      </c>
      <c r="BA74" s="202">
        <v>0.8</v>
      </c>
      <c r="BB74" s="202">
        <v>9.6</v>
      </c>
      <c r="BC74" s="1323">
        <v>9.9</v>
      </c>
      <c r="BD74" s="203">
        <v>-27.6</v>
      </c>
      <c r="BE74" s="1323">
        <v>-0.9</v>
      </c>
      <c r="BF74" s="203">
        <v>5.3000000000000007</v>
      </c>
      <c r="BG74" s="203">
        <v>5.4</v>
      </c>
      <c r="BH74" s="1323">
        <v>-4.3000000000000007</v>
      </c>
      <c r="BI74" s="1323">
        <v>5.3</v>
      </c>
      <c r="BJ74" s="1323">
        <v>-6.1</v>
      </c>
      <c r="BK74" s="1323">
        <v>10.4</v>
      </c>
      <c r="BL74" s="1323">
        <v>53.3</v>
      </c>
      <c r="BM74" s="1323">
        <v>11</v>
      </c>
      <c r="BN74" s="205">
        <v>26.1</v>
      </c>
      <c r="BO74" s="83"/>
    </row>
    <row r="75" spans="8:67" ht="19.5" customHeight="1">
      <c r="H75" s="1" t="s">
        <v>145</v>
      </c>
      <c r="I75" s="83">
        <v>0.2</v>
      </c>
      <c r="J75" s="83">
        <v>-0.2</v>
      </c>
      <c r="K75" s="83">
        <v>-0.2</v>
      </c>
      <c r="L75" s="83">
        <v>0.4</v>
      </c>
      <c r="M75" s="83">
        <v>0.5</v>
      </c>
      <c r="N75" s="83">
        <v>-0.5</v>
      </c>
      <c r="O75" s="83">
        <v>0</v>
      </c>
      <c r="P75" s="83">
        <v>-1.1000000000000001</v>
      </c>
      <c r="Q75" s="83">
        <v>0.1</v>
      </c>
      <c r="R75" s="83">
        <v>0.3</v>
      </c>
      <c r="S75" s="83">
        <v>0.6</v>
      </c>
      <c r="T75" s="83">
        <v>-0.1</v>
      </c>
      <c r="U75" s="83">
        <v>0</v>
      </c>
      <c r="V75" s="83">
        <v>0</v>
      </c>
      <c r="W75" s="83">
        <v>0</v>
      </c>
      <c r="X75" s="83">
        <v>-0.1</v>
      </c>
      <c r="Y75" s="83">
        <v>-0.2</v>
      </c>
      <c r="Z75" s="83">
        <v>1.1000000000000001</v>
      </c>
      <c r="AA75" s="83">
        <v>-0.1</v>
      </c>
      <c r="AB75" s="83">
        <v>-0.5</v>
      </c>
      <c r="AC75" s="84">
        <v>3</v>
      </c>
      <c r="AD75" s="83">
        <v>0.8</v>
      </c>
      <c r="AE75" s="84">
        <v>-0.2</v>
      </c>
      <c r="AF75" s="84">
        <v>0</v>
      </c>
      <c r="AG75" s="84">
        <v>-1.2</v>
      </c>
      <c r="AH75" s="84">
        <v>-0.6</v>
      </c>
      <c r="AI75" s="84">
        <v>-1.8</v>
      </c>
      <c r="AJ75" s="83">
        <v>3.4</v>
      </c>
      <c r="AK75" s="83">
        <v>-0.4</v>
      </c>
      <c r="AL75" s="83">
        <v>0.9</v>
      </c>
      <c r="AM75" s="83">
        <v>1.2</v>
      </c>
      <c r="AN75" s="84">
        <v>3.3</v>
      </c>
      <c r="AO75" s="192">
        <v>-1</v>
      </c>
      <c r="AP75" s="193">
        <v>-0.7</v>
      </c>
      <c r="AQ75" s="193">
        <v>1.9</v>
      </c>
      <c r="AR75" s="193">
        <v>-0.8</v>
      </c>
      <c r="AS75" s="192">
        <v>-1</v>
      </c>
      <c r="AT75" s="192">
        <v>0.9</v>
      </c>
      <c r="AU75" s="192">
        <v>-0.1</v>
      </c>
      <c r="AV75" s="192">
        <v>4.9000000000000004</v>
      </c>
      <c r="AW75" s="192">
        <v>0.9</v>
      </c>
      <c r="AX75" s="193">
        <v>0.29999999999999993</v>
      </c>
      <c r="AY75" s="193">
        <v>-4.8</v>
      </c>
      <c r="AZ75" s="193">
        <v>-6.1</v>
      </c>
      <c r="BA75" s="192">
        <v>1.6</v>
      </c>
      <c r="BB75" s="192">
        <v>6.8000000000000007</v>
      </c>
      <c r="BC75" s="1322">
        <v>8.4</v>
      </c>
      <c r="BD75" s="193">
        <v>-4.9000000000000004</v>
      </c>
      <c r="BE75" s="1322">
        <v>-1.9</v>
      </c>
      <c r="BF75" s="193">
        <v>3.3</v>
      </c>
      <c r="BG75" s="193">
        <v>0.89999999999999991</v>
      </c>
      <c r="BH75" s="1322">
        <v>-3.8</v>
      </c>
      <c r="BI75" s="1322">
        <v>3.8</v>
      </c>
      <c r="BJ75" s="1322">
        <v>0.1</v>
      </c>
      <c r="BK75" s="1322">
        <v>2.6999999999999997</v>
      </c>
      <c r="BL75" s="1322">
        <v>7.8</v>
      </c>
      <c r="BM75" s="1322">
        <v>-0.2</v>
      </c>
      <c r="BN75" s="195">
        <v>3.8000000000000003</v>
      </c>
      <c r="BO75" s="83"/>
    </row>
    <row r="76" spans="8:67" ht="19.5" customHeight="1">
      <c r="H76" s="10" t="s">
        <v>146</v>
      </c>
      <c r="I76" s="198">
        <v>0.7</v>
      </c>
      <c r="J76" s="198">
        <v>0.3</v>
      </c>
      <c r="K76" s="198">
        <v>1.7</v>
      </c>
      <c r="L76" s="198">
        <v>2.2000000000000002</v>
      </c>
      <c r="M76" s="198">
        <v>0.9</v>
      </c>
      <c r="N76" s="198">
        <v>3.3</v>
      </c>
      <c r="O76" s="198">
        <v>-0.3</v>
      </c>
      <c r="P76" s="198">
        <v>3.5</v>
      </c>
      <c r="Q76" s="198">
        <v>1.3</v>
      </c>
      <c r="R76" s="198">
        <v>0.8</v>
      </c>
      <c r="S76" s="198">
        <v>-0.6</v>
      </c>
      <c r="T76" s="198">
        <v>-0.4</v>
      </c>
      <c r="U76" s="198">
        <v>-2.6</v>
      </c>
      <c r="V76" s="198">
        <v>5.2</v>
      </c>
      <c r="W76" s="198">
        <v>2.2999999999999998</v>
      </c>
      <c r="X76" s="198">
        <v>4.5</v>
      </c>
      <c r="Y76" s="198">
        <v>2</v>
      </c>
      <c r="Z76" s="198">
        <v>4</v>
      </c>
      <c r="AA76" s="198">
        <v>-0.3</v>
      </c>
      <c r="AB76" s="198">
        <v>0.8</v>
      </c>
      <c r="AC76" s="199">
        <v>-3</v>
      </c>
      <c r="AD76" s="198">
        <v>-0.9</v>
      </c>
      <c r="AE76" s="199">
        <v>-1.5</v>
      </c>
      <c r="AF76" s="199">
        <v>-1.5</v>
      </c>
      <c r="AG76" s="199">
        <v>1.5</v>
      </c>
      <c r="AH76" s="199">
        <v>2</v>
      </c>
      <c r="AI76" s="199">
        <v>3</v>
      </c>
      <c r="AJ76" s="198">
        <v>13.8</v>
      </c>
      <c r="AK76" s="198">
        <v>8.6</v>
      </c>
      <c r="AL76" s="198">
        <v>-5.4</v>
      </c>
      <c r="AM76" s="198">
        <v>-6</v>
      </c>
      <c r="AN76" s="199">
        <v>18.7</v>
      </c>
      <c r="AO76" s="202">
        <v>-7.9</v>
      </c>
      <c r="AP76" s="203">
        <v>9.1000000000000014</v>
      </c>
      <c r="AQ76" s="203">
        <v>19.399999999999995</v>
      </c>
      <c r="AR76" s="203">
        <v>-5.2</v>
      </c>
      <c r="AS76" s="202">
        <v>6.2</v>
      </c>
      <c r="AT76" s="202">
        <v>23.4</v>
      </c>
      <c r="AU76" s="202">
        <v>1</v>
      </c>
      <c r="AV76" s="202">
        <v>45.2</v>
      </c>
      <c r="AW76" s="202">
        <v>5.1000000000000005</v>
      </c>
      <c r="AX76" s="203">
        <v>0.79999999999999982</v>
      </c>
      <c r="AY76" s="203">
        <v>-5.8000000000000007</v>
      </c>
      <c r="AZ76" s="203">
        <v>6.3000000000000025</v>
      </c>
      <c r="BA76" s="202">
        <v>2.4000000000000004</v>
      </c>
      <c r="BB76" s="202">
        <v>16.399999999999999</v>
      </c>
      <c r="BC76" s="1323">
        <v>18.3</v>
      </c>
      <c r="BD76" s="203">
        <v>-32.5</v>
      </c>
      <c r="BE76" s="1323">
        <v>-2.8</v>
      </c>
      <c r="BF76" s="203">
        <v>8.6000000000000014</v>
      </c>
      <c r="BG76" s="203">
        <v>6.3000000000000007</v>
      </c>
      <c r="BH76" s="1323">
        <v>-8.1000000000000014</v>
      </c>
      <c r="BI76" s="1323">
        <v>9.1</v>
      </c>
      <c r="BJ76" s="1323">
        <v>-6</v>
      </c>
      <c r="BK76" s="1323">
        <v>13.1</v>
      </c>
      <c r="BL76" s="1323">
        <v>61.1</v>
      </c>
      <c r="BM76" s="1323">
        <v>10.8</v>
      </c>
      <c r="BN76" s="205">
        <v>29.900000000000002</v>
      </c>
      <c r="BO76" s="83"/>
    </row>
    <row r="77" spans="8:67" ht="19.5" customHeight="1">
      <c r="H77" s="10" t="s">
        <v>148</v>
      </c>
      <c r="I77" s="198">
        <v>0.6</v>
      </c>
      <c r="J77" s="198">
        <v>0.5</v>
      </c>
      <c r="K77" s="198">
        <v>2</v>
      </c>
      <c r="L77" s="198">
        <v>2.4</v>
      </c>
      <c r="M77" s="198">
        <v>1.2</v>
      </c>
      <c r="N77" s="198">
        <v>2.2999999999999998</v>
      </c>
      <c r="O77" s="198">
        <v>-0.2</v>
      </c>
      <c r="P77" s="198">
        <v>2.8</v>
      </c>
      <c r="Q77" s="198">
        <v>1.4</v>
      </c>
      <c r="R77" s="198">
        <v>1</v>
      </c>
      <c r="S77" s="198">
        <v>-1</v>
      </c>
      <c r="T77" s="198">
        <v>0</v>
      </c>
      <c r="U77" s="198">
        <v>-2.4</v>
      </c>
      <c r="V77" s="198">
        <v>5.2</v>
      </c>
      <c r="W77" s="198">
        <v>2.1</v>
      </c>
      <c r="X77" s="198">
        <v>3.5</v>
      </c>
      <c r="Y77" s="198">
        <v>1.9</v>
      </c>
      <c r="Z77" s="198">
        <v>3.5</v>
      </c>
      <c r="AA77" s="198">
        <v>-0.1</v>
      </c>
      <c r="AB77" s="198">
        <v>0.9</v>
      </c>
      <c r="AC77" s="199">
        <v>-2.6</v>
      </c>
      <c r="AD77" s="198">
        <v>-0.8</v>
      </c>
      <c r="AE77" s="199">
        <v>-1.2</v>
      </c>
      <c r="AF77" s="199">
        <v>-0.4</v>
      </c>
      <c r="AG77" s="199">
        <v>0.2</v>
      </c>
      <c r="AH77" s="199">
        <v>1.7</v>
      </c>
      <c r="AI77" s="199">
        <v>1.8999999999999997</v>
      </c>
      <c r="AJ77" s="198">
        <v>10.7</v>
      </c>
      <c r="AK77" s="198">
        <v>5.9</v>
      </c>
      <c r="AL77" s="198">
        <v>-3.8</v>
      </c>
      <c r="AM77" s="198">
        <v>-4</v>
      </c>
      <c r="AN77" s="199">
        <v>13.2</v>
      </c>
      <c r="AO77" s="202">
        <v>-5.3</v>
      </c>
      <c r="AP77" s="203">
        <v>6.8</v>
      </c>
      <c r="AQ77" s="203">
        <v>15</v>
      </c>
      <c r="AR77" s="203">
        <v>-1.1000000000000001</v>
      </c>
      <c r="AS77" s="202">
        <v>3.9</v>
      </c>
      <c r="AT77" s="202">
        <v>17.7</v>
      </c>
      <c r="AU77" s="202">
        <v>0.2</v>
      </c>
      <c r="AV77" s="202">
        <v>33.5</v>
      </c>
      <c r="AW77" s="202">
        <v>3</v>
      </c>
      <c r="AX77" s="203">
        <v>0.39999999999999991</v>
      </c>
      <c r="AY77" s="203">
        <v>-4.2</v>
      </c>
      <c r="AZ77" s="203">
        <v>5.6</v>
      </c>
      <c r="BA77" s="202">
        <v>2.2999999999999998</v>
      </c>
      <c r="BB77" s="202">
        <v>13.3</v>
      </c>
      <c r="BC77" s="1323">
        <v>13.4</v>
      </c>
      <c r="BD77" s="203">
        <v>-19.8</v>
      </c>
      <c r="BE77" s="1323">
        <v>-2</v>
      </c>
      <c r="BF77" s="203">
        <v>6.2</v>
      </c>
      <c r="BG77" s="203">
        <v>4.9999999999999991</v>
      </c>
      <c r="BH77" s="1323">
        <v>-4.7999999999999989</v>
      </c>
      <c r="BI77" s="1323">
        <v>6</v>
      </c>
      <c r="BJ77" s="1323">
        <v>-3</v>
      </c>
      <c r="BK77" s="1323">
        <v>8.1999999999999993</v>
      </c>
      <c r="BL77" s="1323">
        <v>46.7</v>
      </c>
      <c r="BM77" s="1323">
        <v>5.3</v>
      </c>
      <c r="BN77" s="205">
        <v>12.400000000000002</v>
      </c>
      <c r="BO77" s="83"/>
    </row>
    <row r="78" spans="8:67" ht="19.5" customHeight="1">
      <c r="H78" s="1282" t="s">
        <v>150</v>
      </c>
      <c r="I78" s="212">
        <v>0.6</v>
      </c>
      <c r="J78" s="212">
        <v>0.5</v>
      </c>
      <c r="K78" s="212">
        <v>2</v>
      </c>
      <c r="L78" s="212">
        <v>2.4</v>
      </c>
      <c r="M78" s="212">
        <v>1.2</v>
      </c>
      <c r="N78" s="212">
        <v>2.2999999999999998</v>
      </c>
      <c r="O78" s="212">
        <v>-0.2</v>
      </c>
      <c r="P78" s="212">
        <v>2.8</v>
      </c>
      <c r="Q78" s="212">
        <v>1.4</v>
      </c>
      <c r="R78" s="212">
        <v>1</v>
      </c>
      <c r="S78" s="212">
        <v>-1</v>
      </c>
      <c r="T78" s="212">
        <v>0</v>
      </c>
      <c r="U78" s="212">
        <v>-2.4</v>
      </c>
      <c r="V78" s="212">
        <v>5.2</v>
      </c>
      <c r="W78" s="212">
        <v>2.1</v>
      </c>
      <c r="X78" s="212">
        <v>3.5</v>
      </c>
      <c r="Y78" s="212">
        <v>1.9</v>
      </c>
      <c r="Z78" s="212">
        <v>3.5</v>
      </c>
      <c r="AA78" s="212">
        <v>-0.1</v>
      </c>
      <c r="AB78" s="212">
        <v>0.9</v>
      </c>
      <c r="AC78" s="213">
        <v>-2.6</v>
      </c>
      <c r="AD78" s="212">
        <v>-0.8</v>
      </c>
      <c r="AE78" s="213">
        <v>-1.2</v>
      </c>
      <c r="AF78" s="213">
        <v>-0.4</v>
      </c>
      <c r="AG78" s="213">
        <v>0.2</v>
      </c>
      <c r="AH78" s="213">
        <v>1.7</v>
      </c>
      <c r="AI78" s="213">
        <v>1.8999999999999997</v>
      </c>
      <c r="AJ78" s="212">
        <v>10.7</v>
      </c>
      <c r="AK78" s="212">
        <v>5.9</v>
      </c>
      <c r="AL78" s="212">
        <v>-3.8</v>
      </c>
      <c r="AM78" s="212">
        <v>-4</v>
      </c>
      <c r="AN78" s="213">
        <v>13.2</v>
      </c>
      <c r="AO78" s="216">
        <v>-5.3</v>
      </c>
      <c r="AP78" s="217">
        <v>6.8</v>
      </c>
      <c r="AQ78" s="217">
        <v>15</v>
      </c>
      <c r="AR78" s="217">
        <v>-1.1000000000000001</v>
      </c>
      <c r="AS78" s="216">
        <v>3.9</v>
      </c>
      <c r="AT78" s="216">
        <v>17.7</v>
      </c>
      <c r="AU78" s="216">
        <v>0.2</v>
      </c>
      <c r="AV78" s="216">
        <v>33.5</v>
      </c>
      <c r="AW78" s="216">
        <v>3</v>
      </c>
      <c r="AX78" s="217">
        <v>0.39999999999999991</v>
      </c>
      <c r="AY78" s="217">
        <v>-4.2</v>
      </c>
      <c r="AZ78" s="217">
        <v>5.6</v>
      </c>
      <c r="BA78" s="216">
        <v>2.2999999999999998</v>
      </c>
      <c r="BB78" s="216">
        <v>13.3</v>
      </c>
      <c r="BC78" s="1324">
        <v>13.4</v>
      </c>
      <c r="BD78" s="217">
        <v>-19.8</v>
      </c>
      <c r="BE78" s="1324">
        <v>-2</v>
      </c>
      <c r="BF78" s="217">
        <v>6.2</v>
      </c>
      <c r="BG78" s="217">
        <v>4.9999999999999991</v>
      </c>
      <c r="BH78" s="1324">
        <v>-4.7999999999999989</v>
      </c>
      <c r="BI78" s="1324">
        <v>6</v>
      </c>
      <c r="BJ78" s="1324">
        <v>-3</v>
      </c>
      <c r="BK78" s="1324">
        <v>8.1999999999999993</v>
      </c>
      <c r="BL78" s="1324">
        <v>46.7</v>
      </c>
      <c r="BM78" s="1324">
        <v>5.3</v>
      </c>
      <c r="BN78" s="219">
        <v>17.5</v>
      </c>
      <c r="BO78" s="83"/>
    </row>
    <row r="79" spans="8:67" ht="19.5" customHeight="1">
      <c r="H79" s="179"/>
      <c r="I79" s="179"/>
      <c r="J79" s="179"/>
      <c r="K79" s="179"/>
      <c r="L79" s="179"/>
      <c r="M79" s="179"/>
      <c r="N79" s="179"/>
      <c r="O79" s="179"/>
      <c r="P79" s="179"/>
      <c r="Q79" s="179"/>
      <c r="R79" s="179"/>
      <c r="S79" s="179"/>
      <c r="T79" s="179"/>
      <c r="U79" s="179"/>
      <c r="V79" s="179"/>
      <c r="W79" s="179"/>
      <c r="X79" s="179"/>
      <c r="Y79" s="179"/>
      <c r="Z79" s="179"/>
      <c r="AA79" s="179"/>
      <c r="AB79" s="179"/>
      <c r="AC79" s="180"/>
      <c r="AD79" s="179"/>
      <c r="AE79" s="180"/>
      <c r="AF79" s="180"/>
      <c r="AG79" s="180"/>
      <c r="AH79" s="180"/>
      <c r="AI79" s="180"/>
      <c r="AJ79" s="179"/>
      <c r="AK79" s="179"/>
      <c r="AL79" s="179"/>
      <c r="AM79" s="179"/>
      <c r="AN79" s="180"/>
      <c r="AO79" s="1516"/>
      <c r="AP79" s="1515"/>
      <c r="AQ79" s="1515"/>
      <c r="AR79" s="1515"/>
      <c r="AS79" s="1516"/>
      <c r="AT79" s="1516"/>
      <c r="AU79" s="1516"/>
      <c r="AV79" s="1516"/>
      <c r="AW79" s="1516"/>
      <c r="AX79" s="1515"/>
      <c r="AY79" s="1515"/>
      <c r="AZ79" s="1515"/>
      <c r="BA79" s="1516"/>
      <c r="BB79" s="1516"/>
      <c r="BC79" s="1516"/>
      <c r="BD79" s="1516"/>
      <c r="BE79" s="1516"/>
      <c r="BF79" s="1516"/>
      <c r="BG79" s="1580"/>
      <c r="BH79" s="1547"/>
      <c r="BI79" s="1614"/>
      <c r="BJ79" s="1644"/>
      <c r="BK79" s="1735"/>
      <c r="BL79" s="1697"/>
      <c r="BM79" s="1814"/>
      <c r="BN79" s="1718"/>
      <c r="BO79" s="83"/>
    </row>
    <row r="80" spans="8:67" ht="19.5" customHeight="1">
      <c r="H80" s="673" t="s">
        <v>405</v>
      </c>
      <c r="I80" s="265"/>
      <c r="J80" s="265"/>
      <c r="K80" s="265"/>
      <c r="L80" s="265"/>
      <c r="M80" s="265"/>
      <c r="N80" s="265"/>
      <c r="O80" s="265"/>
      <c r="P80" s="265"/>
      <c r="Q80" s="265"/>
      <c r="R80" s="265"/>
      <c r="S80" s="265"/>
      <c r="T80" s="265"/>
      <c r="U80" s="265"/>
      <c r="V80" s="265"/>
      <c r="W80" s="265"/>
      <c r="X80" s="265"/>
      <c r="Y80" s="265"/>
      <c r="Z80" s="265"/>
      <c r="AA80" s="265"/>
      <c r="AB80" s="265"/>
      <c r="AC80" s="266"/>
      <c r="AD80" s="265"/>
      <c r="AE80" s="266"/>
      <c r="AF80" s="266"/>
      <c r="AG80" s="266"/>
      <c r="AH80" s="266"/>
      <c r="AI80" s="266"/>
      <c r="AJ80" s="265"/>
      <c r="AK80" s="265"/>
      <c r="AL80" s="265"/>
      <c r="AM80" s="265"/>
      <c r="AN80" s="266"/>
      <c r="AO80" s="399"/>
      <c r="AP80" s="400"/>
      <c r="AQ80" s="400"/>
      <c r="AR80" s="400"/>
      <c r="AS80" s="399"/>
      <c r="AT80" s="399"/>
      <c r="AU80" s="399"/>
      <c r="AV80" s="399"/>
      <c r="AW80" s="399"/>
      <c r="AX80" s="400"/>
      <c r="AY80" s="400"/>
      <c r="AZ80" s="400"/>
      <c r="BA80" s="399"/>
      <c r="BB80" s="399"/>
      <c r="BC80" s="399"/>
      <c r="BD80" s="399"/>
      <c r="BE80" s="399"/>
      <c r="BF80" s="399"/>
      <c r="BG80" s="1554"/>
      <c r="BH80" s="1554"/>
      <c r="BI80" s="1554"/>
      <c r="BJ80" s="1554"/>
      <c r="BK80" s="1554"/>
      <c r="BL80" s="1554"/>
      <c r="BM80" s="1815"/>
      <c r="BN80" s="1554"/>
      <c r="BO80" s="83"/>
    </row>
    <row r="81" spans="8:67" ht="19.5" customHeight="1" thickBot="1">
      <c r="H81" s="77" t="s">
        <v>39</v>
      </c>
      <c r="I81" s="78" t="s">
        <v>40</v>
      </c>
      <c r="J81" s="78" t="s">
        <v>41</v>
      </c>
      <c r="K81" s="78" t="s">
        <v>42</v>
      </c>
      <c r="L81" s="78" t="s">
        <v>43</v>
      </c>
      <c r="M81" s="78" t="s">
        <v>44</v>
      </c>
      <c r="N81" s="78" t="s">
        <v>45</v>
      </c>
      <c r="O81" s="78" t="s">
        <v>46</v>
      </c>
      <c r="P81" s="78" t="s">
        <v>47</v>
      </c>
      <c r="Q81" s="78" t="s">
        <v>48</v>
      </c>
      <c r="R81" s="78" t="s">
        <v>49</v>
      </c>
      <c r="S81" s="78" t="s">
        <v>50</v>
      </c>
      <c r="T81" s="78" t="s">
        <v>51</v>
      </c>
      <c r="U81" s="78" t="s">
        <v>52</v>
      </c>
      <c r="V81" s="78" t="s">
        <v>53</v>
      </c>
      <c r="W81" s="78" t="s">
        <v>54</v>
      </c>
      <c r="X81" s="78" t="s">
        <v>55</v>
      </c>
      <c r="Y81" s="78" t="s">
        <v>56</v>
      </c>
      <c r="Z81" s="78" t="s">
        <v>57</v>
      </c>
      <c r="AA81" s="78" t="s">
        <v>58</v>
      </c>
      <c r="AB81" s="78" t="s">
        <v>128</v>
      </c>
      <c r="AC81" s="78" t="s">
        <v>129</v>
      </c>
      <c r="AD81" s="78" t="s">
        <v>61</v>
      </c>
      <c r="AE81" s="78" t="s">
        <v>62</v>
      </c>
      <c r="AF81" s="78" t="s">
        <v>63</v>
      </c>
      <c r="AG81" s="78" t="s">
        <v>64</v>
      </c>
      <c r="AH81" s="78" t="s">
        <v>301</v>
      </c>
      <c r="AI81" s="78" t="s">
        <v>66</v>
      </c>
      <c r="AJ81" s="78" t="s">
        <v>67</v>
      </c>
      <c r="AK81" s="78" t="s">
        <v>278</v>
      </c>
      <c r="AL81" s="78" t="s">
        <v>279</v>
      </c>
      <c r="AM81" s="78" t="s">
        <v>280</v>
      </c>
      <c r="AN81" s="78" t="s">
        <v>71</v>
      </c>
      <c r="AO81" s="269" t="s">
        <v>72</v>
      </c>
      <c r="AP81" s="269" t="s">
        <v>73</v>
      </c>
      <c r="AQ81" s="78" t="s">
        <v>74</v>
      </c>
      <c r="AR81" s="81" t="s">
        <v>75</v>
      </c>
      <c r="AS81" s="78" t="s">
        <v>76</v>
      </c>
      <c r="AT81" s="78" t="s">
        <v>134</v>
      </c>
      <c r="AU81" s="78" t="s">
        <v>78</v>
      </c>
      <c r="AV81" s="78" t="s">
        <v>79</v>
      </c>
      <c r="AW81" s="78" t="s">
        <v>80</v>
      </c>
      <c r="AX81" s="78" t="s">
        <v>81</v>
      </c>
      <c r="AY81" s="78" t="s">
        <v>82</v>
      </c>
      <c r="AZ81" s="78" t="s">
        <v>83</v>
      </c>
      <c r="BA81" s="78" t="str">
        <f>BA9</f>
        <v>1Q23</v>
      </c>
      <c r="BB81" s="78" t="str">
        <f t="shared" ref="BB81:BJ81" si="11">BB9</f>
        <v>2Q23</v>
      </c>
      <c r="BC81" s="78" t="str">
        <f t="shared" si="11"/>
        <v>3Q23</v>
      </c>
      <c r="BD81" s="78" t="str">
        <f t="shared" si="11"/>
        <v>4Q23</v>
      </c>
      <c r="BE81" s="78" t="str">
        <f t="shared" si="11"/>
        <v>1Q24</v>
      </c>
      <c r="BF81" s="78" t="str">
        <f t="shared" si="11"/>
        <v>2Q24</v>
      </c>
      <c r="BG81" s="78" t="str">
        <f t="shared" si="11"/>
        <v>3Q24</v>
      </c>
      <c r="BH81" s="78" t="str">
        <f t="shared" si="11"/>
        <v>4Q24</v>
      </c>
      <c r="BI81" s="78" t="str">
        <f t="shared" si="11"/>
        <v>1Q25</v>
      </c>
      <c r="BJ81" s="78" t="str">
        <f t="shared" si="11"/>
        <v>2Q25</v>
      </c>
      <c r="BK81" s="78" t="s">
        <v>855</v>
      </c>
      <c r="BL81" s="78" t="str">
        <f t="shared" ref="BL81:BN81" si="12">BL9</f>
        <v>4Q25</v>
      </c>
      <c r="BM81" s="78" t="str">
        <f t="shared" ref="BM81" si="13">BM9</f>
        <v>1Q26</v>
      </c>
      <c r="BN81" s="78" t="str">
        <f t="shared" si="12"/>
        <v xml:space="preserve">2Q26(E) </v>
      </c>
      <c r="BO81" s="83"/>
    </row>
    <row r="82" spans="8:67" ht="19.5" customHeight="1">
      <c r="H82" s="1" t="s">
        <v>137</v>
      </c>
      <c r="I82" s="83">
        <v>0.2</v>
      </c>
      <c r="J82" s="83">
        <v>0.1</v>
      </c>
      <c r="K82" s="83">
        <v>0.1</v>
      </c>
      <c r="L82" s="83">
        <v>0.2</v>
      </c>
      <c r="M82" s="83">
        <v>0.1</v>
      </c>
      <c r="N82" s="83">
        <v>0.1</v>
      </c>
      <c r="O82" s="83">
        <v>0.1</v>
      </c>
      <c r="P82" s="83">
        <v>0.1</v>
      </c>
      <c r="Q82" s="83">
        <v>0.1</v>
      </c>
      <c r="R82" s="83">
        <v>0.1</v>
      </c>
      <c r="S82" s="83">
        <v>0.1</v>
      </c>
      <c r="T82" s="83">
        <v>0</v>
      </c>
      <c r="U82" s="83">
        <v>0.1</v>
      </c>
      <c r="V82" s="83">
        <v>0.1</v>
      </c>
      <c r="W82" s="83">
        <v>0</v>
      </c>
      <c r="X82" s="83">
        <v>0.1</v>
      </c>
      <c r="Y82" s="83">
        <v>0.1</v>
      </c>
      <c r="Z82" s="83">
        <v>0</v>
      </c>
      <c r="AA82" s="83">
        <v>0.1</v>
      </c>
      <c r="AB82" s="83">
        <v>0</v>
      </c>
      <c r="AC82" s="84">
        <v>0</v>
      </c>
      <c r="AD82" s="83">
        <v>0.1</v>
      </c>
      <c r="AE82" s="84">
        <v>0</v>
      </c>
      <c r="AF82" s="84">
        <v>0.1</v>
      </c>
      <c r="AG82" s="84">
        <v>0.1</v>
      </c>
      <c r="AH82" s="84">
        <v>0</v>
      </c>
      <c r="AI82" s="84">
        <v>0.1</v>
      </c>
      <c r="AJ82" s="83">
        <v>0</v>
      </c>
      <c r="AK82" s="83">
        <v>0.1</v>
      </c>
      <c r="AL82" s="83">
        <v>0</v>
      </c>
      <c r="AM82" s="83">
        <v>0.1</v>
      </c>
      <c r="AN82" s="84">
        <v>0.1</v>
      </c>
      <c r="AO82" s="192">
        <v>0.1</v>
      </c>
      <c r="AP82" s="193">
        <v>0</v>
      </c>
      <c r="AQ82" s="193">
        <v>0.1</v>
      </c>
      <c r="AR82" s="193">
        <v>0</v>
      </c>
      <c r="AS82" s="192">
        <v>0</v>
      </c>
      <c r="AT82" s="192">
        <v>0.1</v>
      </c>
      <c r="AU82" s="192">
        <v>-0.1</v>
      </c>
      <c r="AV82" s="192">
        <v>0.1</v>
      </c>
      <c r="AW82" s="192">
        <v>0</v>
      </c>
      <c r="AX82" s="193">
        <v>0.1</v>
      </c>
      <c r="AY82" s="193">
        <v>0</v>
      </c>
      <c r="AZ82" s="193">
        <v>0.1</v>
      </c>
      <c r="BA82" s="192">
        <v>0.1</v>
      </c>
      <c r="BB82" s="192">
        <v>0.1</v>
      </c>
      <c r="BC82" s="1322">
        <v>0</v>
      </c>
      <c r="BD82" s="193">
        <v>0.2</v>
      </c>
      <c r="BE82" s="1322">
        <v>0</v>
      </c>
      <c r="BF82" s="193">
        <v>0.1</v>
      </c>
      <c r="BG82" s="193">
        <v>0.1</v>
      </c>
      <c r="BH82" s="1322">
        <v>9.9999999999999978E-2</v>
      </c>
      <c r="BI82" s="1322">
        <v>0.1</v>
      </c>
      <c r="BJ82" s="1322">
        <v>0.2</v>
      </c>
      <c r="BK82" s="1322">
        <v>0.10000000000000003</v>
      </c>
      <c r="BL82" s="1322">
        <v>0.2</v>
      </c>
      <c r="BM82" s="1322">
        <v>0.2</v>
      </c>
      <c r="BN82" s="195">
        <v>0.2</v>
      </c>
      <c r="BO82" s="83"/>
    </row>
    <row r="83" spans="8:67" ht="19.5" customHeight="1">
      <c r="H83" s="207" t="s">
        <v>138</v>
      </c>
      <c r="I83" s="83">
        <v>0</v>
      </c>
      <c r="J83" s="83">
        <v>0</v>
      </c>
      <c r="K83" s="83">
        <v>0</v>
      </c>
      <c r="L83" s="83">
        <v>0</v>
      </c>
      <c r="M83" s="83">
        <v>0</v>
      </c>
      <c r="N83" s="83">
        <v>0</v>
      </c>
      <c r="O83" s="83">
        <v>0</v>
      </c>
      <c r="P83" s="83">
        <v>0</v>
      </c>
      <c r="Q83" s="83">
        <v>0</v>
      </c>
      <c r="R83" s="83">
        <v>0</v>
      </c>
      <c r="S83" s="83">
        <v>0</v>
      </c>
      <c r="T83" s="83">
        <v>0</v>
      </c>
      <c r="U83" s="83">
        <v>0</v>
      </c>
      <c r="V83" s="83">
        <v>-0.1</v>
      </c>
      <c r="W83" s="83">
        <v>0.1</v>
      </c>
      <c r="X83" s="83">
        <v>-0.1</v>
      </c>
      <c r="Y83" s="83">
        <v>0</v>
      </c>
      <c r="Z83" s="83">
        <v>0</v>
      </c>
      <c r="AA83" s="83">
        <v>-0.1</v>
      </c>
      <c r="AB83" s="83">
        <v>0</v>
      </c>
      <c r="AC83" s="84">
        <v>0</v>
      </c>
      <c r="AD83" s="83">
        <v>-0.1</v>
      </c>
      <c r="AE83" s="84">
        <v>0</v>
      </c>
      <c r="AF83" s="84">
        <v>-0.1</v>
      </c>
      <c r="AG83" s="84">
        <v>-0.1</v>
      </c>
      <c r="AH83" s="84">
        <v>0</v>
      </c>
      <c r="AI83" s="84">
        <v>-0.1</v>
      </c>
      <c r="AJ83" s="83">
        <v>-0.1</v>
      </c>
      <c r="AK83" s="83">
        <v>-0.1</v>
      </c>
      <c r="AL83" s="83">
        <v>0</v>
      </c>
      <c r="AM83" s="83">
        <v>-0.1</v>
      </c>
      <c r="AN83" s="84">
        <v>-0.1</v>
      </c>
      <c r="AO83" s="192">
        <v>-0.1</v>
      </c>
      <c r="AP83" s="193">
        <v>-0.1</v>
      </c>
      <c r="AQ83" s="193">
        <v>-9.9999999999999978E-2</v>
      </c>
      <c r="AR83" s="193">
        <v>0</v>
      </c>
      <c r="AS83" s="192">
        <v>-0.1</v>
      </c>
      <c r="AT83" s="192">
        <v>-0.1</v>
      </c>
      <c r="AU83" s="192">
        <v>0</v>
      </c>
      <c r="AV83" s="192">
        <v>-0.1</v>
      </c>
      <c r="AW83" s="192">
        <v>-0.1</v>
      </c>
      <c r="AX83" s="193">
        <v>-0.1</v>
      </c>
      <c r="AY83" s="193">
        <v>-9.9999999999999978E-2</v>
      </c>
      <c r="AZ83" s="193">
        <v>-0.10000000000000003</v>
      </c>
      <c r="BA83" s="192">
        <v>-0.1</v>
      </c>
      <c r="BB83" s="192">
        <v>-0.19999999999999998</v>
      </c>
      <c r="BC83" s="1322">
        <v>-0.10000000000000003</v>
      </c>
      <c r="BD83" s="193">
        <v>-9.9999999999999978E-2</v>
      </c>
      <c r="BE83" s="1322">
        <v>-0.1</v>
      </c>
      <c r="BF83" s="193">
        <v>-0.19999999999999998</v>
      </c>
      <c r="BG83" s="193">
        <v>-0.10000000000000003</v>
      </c>
      <c r="BH83" s="1322">
        <v>-9.9999999999999978E-2</v>
      </c>
      <c r="BI83" s="1322">
        <v>-0.1</v>
      </c>
      <c r="BJ83" s="1322">
        <v>-0.2</v>
      </c>
      <c r="BK83" s="1322">
        <v>-0.10000000000000003</v>
      </c>
      <c r="BL83" s="1322">
        <v>-0.1</v>
      </c>
      <c r="BM83" s="1322">
        <v>-0.1</v>
      </c>
      <c r="BN83" s="195">
        <v>-0.19999999999999998</v>
      </c>
      <c r="BO83" s="83"/>
    </row>
    <row r="84" spans="8:67" ht="19.5" customHeight="1">
      <c r="H84" s="207" t="s">
        <v>139</v>
      </c>
      <c r="I84" s="83">
        <v>1.6</v>
      </c>
      <c r="J84" s="83">
        <v>1.2</v>
      </c>
      <c r="K84" s="83">
        <v>0.8</v>
      </c>
      <c r="L84" s="83">
        <v>0.8</v>
      </c>
      <c r="M84" s="83">
        <v>0.8</v>
      </c>
      <c r="N84" s="83">
        <v>0.9</v>
      </c>
      <c r="O84" s="83">
        <v>1.2</v>
      </c>
      <c r="P84" s="83">
        <v>0.7</v>
      </c>
      <c r="Q84" s="83">
        <v>0.6</v>
      </c>
      <c r="R84" s="83">
        <v>1.3</v>
      </c>
      <c r="S84" s="83">
        <v>0.9</v>
      </c>
      <c r="T84" s="83">
        <v>1.1000000000000001</v>
      </c>
      <c r="U84" s="83">
        <v>0.7</v>
      </c>
      <c r="V84" s="83">
        <v>1.2</v>
      </c>
      <c r="W84" s="83">
        <v>0.9</v>
      </c>
      <c r="X84" s="83">
        <v>1.3</v>
      </c>
      <c r="Y84" s="83">
        <v>1.2</v>
      </c>
      <c r="Z84" s="83">
        <v>1.4</v>
      </c>
      <c r="AA84" s="83">
        <v>1.6</v>
      </c>
      <c r="AB84" s="83">
        <v>1.6</v>
      </c>
      <c r="AC84" s="84">
        <v>1.7</v>
      </c>
      <c r="AD84" s="83">
        <v>1.6</v>
      </c>
      <c r="AE84" s="84">
        <v>2.2999999999999998</v>
      </c>
      <c r="AF84" s="84">
        <v>1.4</v>
      </c>
      <c r="AG84" s="84">
        <v>1.8</v>
      </c>
      <c r="AH84" s="84">
        <v>1.3</v>
      </c>
      <c r="AI84" s="84">
        <v>3.3000000000000007</v>
      </c>
      <c r="AJ84" s="83">
        <v>3.9</v>
      </c>
      <c r="AK84" s="83">
        <v>3.7</v>
      </c>
      <c r="AL84" s="83">
        <v>3.4</v>
      </c>
      <c r="AM84" s="83">
        <v>4</v>
      </c>
      <c r="AN84" s="84">
        <v>3.1</v>
      </c>
      <c r="AO84" s="192">
        <v>3.4</v>
      </c>
      <c r="AP84" s="193">
        <v>2.3000000000000003</v>
      </c>
      <c r="AQ84" s="193">
        <v>1.5999999999999996</v>
      </c>
      <c r="AR84" s="193">
        <v>1</v>
      </c>
      <c r="AS84" s="192">
        <v>1.7000000000000002</v>
      </c>
      <c r="AT84" s="192">
        <v>1.7</v>
      </c>
      <c r="AU84" s="192">
        <v>3.4</v>
      </c>
      <c r="AV84" s="192">
        <v>3.5</v>
      </c>
      <c r="AW84" s="192">
        <v>3.4</v>
      </c>
      <c r="AX84" s="193">
        <v>3.600000000000001</v>
      </c>
      <c r="AY84" s="193">
        <v>2.7</v>
      </c>
      <c r="AZ84" s="193">
        <v>6.6</v>
      </c>
      <c r="BA84" s="192">
        <v>4.4000000000000004</v>
      </c>
      <c r="BB84" s="192">
        <v>4.6000000000000014</v>
      </c>
      <c r="BC84" s="1322">
        <v>4.2999999999999989</v>
      </c>
      <c r="BD84" s="193">
        <v>-0.30000000000000071</v>
      </c>
      <c r="BE84" s="1322">
        <v>4.1999999999999993</v>
      </c>
      <c r="BF84" s="193">
        <v>3.3000000000000007</v>
      </c>
      <c r="BG84" s="193">
        <v>4.0000000000000018</v>
      </c>
      <c r="BH84" s="1322">
        <v>3.1999999999999975</v>
      </c>
      <c r="BI84" s="1322">
        <v>7.1</v>
      </c>
      <c r="BJ84" s="1322">
        <v>6</v>
      </c>
      <c r="BK84" s="1322">
        <v>6.7999999999999989</v>
      </c>
      <c r="BL84" s="1322">
        <v>3.8</v>
      </c>
      <c r="BM84" s="1322">
        <v>6.3</v>
      </c>
      <c r="BN84" s="195">
        <v>5.8</v>
      </c>
      <c r="BO84" s="83"/>
    </row>
    <row r="85" spans="8:67" ht="19.5" customHeight="1">
      <c r="H85" s="197" t="s">
        <v>140</v>
      </c>
      <c r="I85" s="198">
        <v>1.8</v>
      </c>
      <c r="J85" s="198">
        <v>1.3</v>
      </c>
      <c r="K85" s="198">
        <v>0.9</v>
      </c>
      <c r="L85" s="198">
        <v>1</v>
      </c>
      <c r="M85" s="198">
        <v>0.9</v>
      </c>
      <c r="N85" s="198">
        <v>1</v>
      </c>
      <c r="O85" s="198">
        <v>1.3</v>
      </c>
      <c r="P85" s="198">
        <v>0.8</v>
      </c>
      <c r="Q85" s="198">
        <v>0.7</v>
      </c>
      <c r="R85" s="198">
        <v>1.4</v>
      </c>
      <c r="S85" s="198">
        <v>1</v>
      </c>
      <c r="T85" s="198">
        <v>1.1000000000000001</v>
      </c>
      <c r="U85" s="198">
        <v>0.8</v>
      </c>
      <c r="V85" s="198">
        <v>1.2</v>
      </c>
      <c r="W85" s="198">
        <v>1</v>
      </c>
      <c r="X85" s="198">
        <v>1.3</v>
      </c>
      <c r="Y85" s="198">
        <v>1.3</v>
      </c>
      <c r="Z85" s="198">
        <v>1.4</v>
      </c>
      <c r="AA85" s="198">
        <v>1.6</v>
      </c>
      <c r="AB85" s="198">
        <v>1.6</v>
      </c>
      <c r="AC85" s="199">
        <v>1.7</v>
      </c>
      <c r="AD85" s="198">
        <v>1.6</v>
      </c>
      <c r="AE85" s="199">
        <v>2.2999999999999998</v>
      </c>
      <c r="AF85" s="199">
        <v>1.4</v>
      </c>
      <c r="AG85" s="199">
        <v>1.8</v>
      </c>
      <c r="AH85" s="199">
        <v>1.3</v>
      </c>
      <c r="AI85" s="199">
        <v>3.3000000000000007</v>
      </c>
      <c r="AJ85" s="198">
        <v>3.8</v>
      </c>
      <c r="AK85" s="198">
        <v>3.7</v>
      </c>
      <c r="AL85" s="198">
        <v>3.4</v>
      </c>
      <c r="AM85" s="198">
        <v>4</v>
      </c>
      <c r="AN85" s="199">
        <v>3.1</v>
      </c>
      <c r="AO85" s="202">
        <v>3.4</v>
      </c>
      <c r="AP85" s="203">
        <v>2.2000000000000006</v>
      </c>
      <c r="AQ85" s="203">
        <v>1.5999999999999996</v>
      </c>
      <c r="AR85" s="203">
        <v>1</v>
      </c>
      <c r="AS85" s="202">
        <v>1.6</v>
      </c>
      <c r="AT85" s="202">
        <v>1.7</v>
      </c>
      <c r="AU85" s="202">
        <v>3.3</v>
      </c>
      <c r="AV85" s="202">
        <v>3.5</v>
      </c>
      <c r="AW85" s="202">
        <v>3.3</v>
      </c>
      <c r="AX85" s="203">
        <v>3.6000000000000005</v>
      </c>
      <c r="AY85" s="203">
        <v>2.5999999999999996</v>
      </c>
      <c r="AZ85" s="203">
        <v>6.6000000000000014</v>
      </c>
      <c r="BA85" s="202">
        <v>4.4000000000000004</v>
      </c>
      <c r="BB85" s="202">
        <v>4.5</v>
      </c>
      <c r="BC85" s="1323">
        <v>4.1999999999999993</v>
      </c>
      <c r="BD85" s="203">
        <v>-0.19999999999999929</v>
      </c>
      <c r="BE85" s="1323">
        <v>4.0999999999999996</v>
      </c>
      <c r="BF85" s="203">
        <v>3.2</v>
      </c>
      <c r="BG85" s="203">
        <v>4.0000000000000009</v>
      </c>
      <c r="BH85" s="1323">
        <v>3.1999999999999993</v>
      </c>
      <c r="BI85" s="1323">
        <v>7.1</v>
      </c>
      <c r="BJ85" s="1323">
        <v>6</v>
      </c>
      <c r="BK85" s="1323">
        <v>6.7999999999999989</v>
      </c>
      <c r="BL85" s="1323">
        <v>3.9</v>
      </c>
      <c r="BM85" s="1323">
        <v>6.4</v>
      </c>
      <c r="BN85" s="205">
        <v>5.7999999999999989</v>
      </c>
      <c r="BO85" s="83"/>
    </row>
    <row r="86" spans="8:67" ht="19.5" customHeight="1">
      <c r="H86" s="207" t="s">
        <v>141</v>
      </c>
      <c r="I86" s="83">
        <v>1.1000000000000001</v>
      </c>
      <c r="J86" s="83">
        <v>1</v>
      </c>
      <c r="K86" s="83">
        <v>1.1000000000000001</v>
      </c>
      <c r="L86" s="83">
        <v>1.2</v>
      </c>
      <c r="M86" s="83">
        <v>1</v>
      </c>
      <c r="N86" s="83">
        <v>0.9</v>
      </c>
      <c r="O86" s="83">
        <v>1</v>
      </c>
      <c r="P86" s="83">
        <v>0.9</v>
      </c>
      <c r="Q86" s="83">
        <v>0.8</v>
      </c>
      <c r="R86" s="83">
        <v>0.9</v>
      </c>
      <c r="S86" s="83">
        <v>1.1000000000000001</v>
      </c>
      <c r="T86" s="83">
        <v>1</v>
      </c>
      <c r="U86" s="83">
        <v>1.1000000000000001</v>
      </c>
      <c r="V86" s="83">
        <v>1.1000000000000001</v>
      </c>
      <c r="W86" s="83">
        <v>1.2</v>
      </c>
      <c r="X86" s="83">
        <v>1.2</v>
      </c>
      <c r="Y86" s="83">
        <v>1.4</v>
      </c>
      <c r="Z86" s="83">
        <v>1.1000000000000001</v>
      </c>
      <c r="AA86" s="83">
        <v>1.2</v>
      </c>
      <c r="AB86" s="83">
        <v>1.4</v>
      </c>
      <c r="AC86" s="84">
        <v>1.3</v>
      </c>
      <c r="AD86" s="83">
        <v>1.5</v>
      </c>
      <c r="AE86" s="84">
        <v>1.8</v>
      </c>
      <c r="AF86" s="84">
        <v>1.4</v>
      </c>
      <c r="AG86" s="84">
        <v>1.5</v>
      </c>
      <c r="AH86" s="84">
        <v>1.4</v>
      </c>
      <c r="AI86" s="84">
        <v>1.6999999999999997</v>
      </c>
      <c r="AJ86" s="83">
        <v>1.7</v>
      </c>
      <c r="AK86" s="83">
        <v>1.6</v>
      </c>
      <c r="AL86" s="83">
        <v>2.2000000000000002</v>
      </c>
      <c r="AM86" s="83">
        <v>2</v>
      </c>
      <c r="AN86" s="84">
        <v>2.4</v>
      </c>
      <c r="AO86" s="192">
        <v>1.7</v>
      </c>
      <c r="AP86" s="193">
        <v>2.5999999999999996</v>
      </c>
      <c r="AQ86" s="193">
        <v>2.7</v>
      </c>
      <c r="AR86" s="193">
        <v>2.6</v>
      </c>
      <c r="AS86" s="192">
        <v>2.4</v>
      </c>
      <c r="AT86" s="192">
        <v>2.6</v>
      </c>
      <c r="AU86" s="192">
        <v>2.2999999999999998</v>
      </c>
      <c r="AV86" s="192">
        <v>2.6</v>
      </c>
      <c r="AW86" s="192">
        <v>2.7</v>
      </c>
      <c r="AX86" s="193">
        <v>2.7</v>
      </c>
      <c r="AY86" s="193">
        <v>3.0999999999999996</v>
      </c>
      <c r="AZ86" s="193">
        <v>3.5</v>
      </c>
      <c r="BA86" s="192">
        <v>3</v>
      </c>
      <c r="BB86" s="192">
        <v>3</v>
      </c>
      <c r="BC86" s="1322">
        <v>3.5</v>
      </c>
      <c r="BD86" s="193">
        <v>3.8000000000000007</v>
      </c>
      <c r="BE86" s="1322">
        <v>2.8</v>
      </c>
      <c r="BF86" s="193">
        <v>3.5</v>
      </c>
      <c r="BG86" s="193">
        <v>2.8999999999999995</v>
      </c>
      <c r="BH86" s="1322">
        <v>3.4000000000000004</v>
      </c>
      <c r="BI86" s="1322">
        <v>2.7</v>
      </c>
      <c r="BJ86" s="1322">
        <v>4</v>
      </c>
      <c r="BK86" s="1322">
        <v>3.4999999999999991</v>
      </c>
      <c r="BL86" s="1322">
        <v>3.5</v>
      </c>
      <c r="BM86" s="1322">
        <v>3.3</v>
      </c>
      <c r="BN86" s="195">
        <v>4.1000000000000005</v>
      </c>
      <c r="BO86" s="83"/>
    </row>
    <row r="87" spans="8:67" ht="19.5" customHeight="1">
      <c r="H87" s="1" t="s">
        <v>143</v>
      </c>
      <c r="I87" s="83">
        <v>0</v>
      </c>
      <c r="J87" s="83">
        <v>0</v>
      </c>
      <c r="K87" s="83">
        <v>0</v>
      </c>
      <c r="L87" s="83">
        <v>0</v>
      </c>
      <c r="M87" s="83">
        <v>0</v>
      </c>
      <c r="N87" s="83">
        <v>0</v>
      </c>
      <c r="O87" s="83">
        <v>0</v>
      </c>
      <c r="P87" s="83">
        <v>0</v>
      </c>
      <c r="Q87" s="83">
        <v>0</v>
      </c>
      <c r="R87" s="83">
        <v>0</v>
      </c>
      <c r="S87" s="83">
        <v>0</v>
      </c>
      <c r="T87" s="83">
        <v>0</v>
      </c>
      <c r="U87" s="83">
        <v>0</v>
      </c>
      <c r="V87" s="83">
        <v>0</v>
      </c>
      <c r="W87" s="83">
        <v>0</v>
      </c>
      <c r="X87" s="83">
        <v>0</v>
      </c>
      <c r="Y87" s="83">
        <v>0</v>
      </c>
      <c r="Z87" s="83">
        <v>0</v>
      </c>
      <c r="AA87" s="83">
        <v>0</v>
      </c>
      <c r="AB87" s="83">
        <v>0</v>
      </c>
      <c r="AC87" s="84">
        <v>0</v>
      </c>
      <c r="AD87" s="83">
        <v>0</v>
      </c>
      <c r="AE87" s="84">
        <v>0</v>
      </c>
      <c r="AF87" s="84">
        <v>0</v>
      </c>
      <c r="AG87" s="84">
        <v>0</v>
      </c>
      <c r="AH87" s="84">
        <v>-0.1</v>
      </c>
      <c r="AI87" s="84">
        <v>9.9999999999999811E-2</v>
      </c>
      <c r="AJ87" s="83">
        <v>-4.4400000000000002E-16</v>
      </c>
      <c r="AK87" s="83">
        <v>0</v>
      </c>
      <c r="AL87" s="83">
        <v>0</v>
      </c>
      <c r="AM87" s="83">
        <v>0</v>
      </c>
      <c r="AN87" s="84">
        <v>0</v>
      </c>
      <c r="AO87" s="192">
        <v>0</v>
      </c>
      <c r="AP87" s="193">
        <v>0.1</v>
      </c>
      <c r="AQ87" s="193">
        <v>-0.1</v>
      </c>
      <c r="AR87" s="193">
        <v>0.1</v>
      </c>
      <c r="AS87" s="192">
        <v>2.2204460492503131E-16</v>
      </c>
      <c r="AT87" s="192">
        <v>-0.1</v>
      </c>
      <c r="AU87" s="192">
        <v>0.1</v>
      </c>
      <c r="AV87" s="192">
        <v>-0.1</v>
      </c>
      <c r="AW87" s="192">
        <v>-3.3306690738754696E-16</v>
      </c>
      <c r="AX87" s="193">
        <v>3.3306690738754696E-16</v>
      </c>
      <c r="AY87" s="193">
        <v>0</v>
      </c>
      <c r="AZ87" s="193">
        <v>1.7763568394002505E-15</v>
      </c>
      <c r="BA87" s="192">
        <v>4.4408920985006262E-16</v>
      </c>
      <c r="BB87" s="192">
        <v>0.10000000000000009</v>
      </c>
      <c r="BC87" s="1322">
        <v>-0.10000000000000098</v>
      </c>
      <c r="BD87" s="193">
        <v>1.1102230246251565E-16</v>
      </c>
      <c r="BE87" s="1322">
        <v>-2.2204460492503131E-16</v>
      </c>
      <c r="BF87" s="193">
        <v>2.2204460492503131E-16</v>
      </c>
      <c r="BG87" s="193">
        <v>1.3322676295501878E-15</v>
      </c>
      <c r="BH87" s="1322">
        <v>-8.8817841970012523E-16</v>
      </c>
      <c r="BI87" s="1322">
        <v>-8.8817841970012523E-16</v>
      </c>
      <c r="BJ87" s="1322">
        <v>0</v>
      </c>
      <c r="BK87" s="1322">
        <v>8.8817841970012523E-16</v>
      </c>
      <c r="BL87" s="1322">
        <v>0.1</v>
      </c>
      <c r="BM87" s="1322">
        <v>0.1</v>
      </c>
      <c r="BN87" s="195">
        <v>-0.20000000000000195</v>
      </c>
      <c r="BO87" s="83"/>
    </row>
    <row r="88" spans="8:67" ht="19.5" customHeight="1">
      <c r="H88" s="10" t="s">
        <v>144</v>
      </c>
      <c r="I88" s="198">
        <v>0.7</v>
      </c>
      <c r="J88" s="198">
        <v>0.3</v>
      </c>
      <c r="K88" s="198">
        <v>-0.2</v>
      </c>
      <c r="L88" s="198">
        <v>-0.2</v>
      </c>
      <c r="M88" s="198">
        <v>-0.1</v>
      </c>
      <c r="N88" s="198">
        <v>0.1</v>
      </c>
      <c r="O88" s="198">
        <v>0.3</v>
      </c>
      <c r="P88" s="198">
        <v>-0.1</v>
      </c>
      <c r="Q88" s="198">
        <v>-0.1</v>
      </c>
      <c r="R88" s="198">
        <v>0.5</v>
      </c>
      <c r="S88" s="198">
        <v>-0.1</v>
      </c>
      <c r="T88" s="198">
        <v>0.1</v>
      </c>
      <c r="U88" s="198">
        <v>-0.3</v>
      </c>
      <c r="V88" s="198">
        <v>0.14000000000000001</v>
      </c>
      <c r="W88" s="198">
        <v>-0.2</v>
      </c>
      <c r="X88" s="198">
        <v>0.1</v>
      </c>
      <c r="Y88" s="198">
        <v>-0.1</v>
      </c>
      <c r="Z88" s="198">
        <v>0.3</v>
      </c>
      <c r="AA88" s="198">
        <v>0.4</v>
      </c>
      <c r="AB88" s="198">
        <v>0.2</v>
      </c>
      <c r="AC88" s="199">
        <v>0.4</v>
      </c>
      <c r="AD88" s="198">
        <v>0.1</v>
      </c>
      <c r="AE88" s="199">
        <v>0.5</v>
      </c>
      <c r="AF88" s="199">
        <v>0</v>
      </c>
      <c r="AG88" s="199">
        <v>0.3</v>
      </c>
      <c r="AH88" s="199">
        <v>0</v>
      </c>
      <c r="AI88" s="199">
        <v>1.5000000000000007</v>
      </c>
      <c r="AJ88" s="198">
        <v>2.1</v>
      </c>
      <c r="AK88" s="198">
        <v>2.1</v>
      </c>
      <c r="AL88" s="198">
        <v>1.2</v>
      </c>
      <c r="AM88" s="198">
        <v>2</v>
      </c>
      <c r="AN88" s="199">
        <v>0.7</v>
      </c>
      <c r="AO88" s="202">
        <v>1.7</v>
      </c>
      <c r="AP88" s="203">
        <v>-0.49999999999999889</v>
      </c>
      <c r="AQ88" s="203">
        <v>-1.0000000000000009</v>
      </c>
      <c r="AR88" s="203">
        <v>-1.7</v>
      </c>
      <c r="AS88" s="202">
        <v>-0.8</v>
      </c>
      <c r="AT88" s="202">
        <v>-0.8</v>
      </c>
      <c r="AU88" s="202">
        <v>0.9</v>
      </c>
      <c r="AV88" s="202">
        <v>1</v>
      </c>
      <c r="AW88" s="202">
        <v>0.6</v>
      </c>
      <c r="AX88" s="203">
        <v>0.9</v>
      </c>
      <c r="AY88" s="203">
        <v>-0.5</v>
      </c>
      <c r="AZ88" s="203">
        <v>3.0999999999999996</v>
      </c>
      <c r="BA88" s="202">
        <v>1.4</v>
      </c>
      <c r="BB88" s="202">
        <v>1.4</v>
      </c>
      <c r="BC88" s="1323">
        <v>0.80000000000000027</v>
      </c>
      <c r="BD88" s="203">
        <v>-4</v>
      </c>
      <c r="BE88" s="1323">
        <v>1.3</v>
      </c>
      <c r="BF88" s="203">
        <v>-0.30000000000000004</v>
      </c>
      <c r="BG88" s="203">
        <v>1.1000000000000001</v>
      </c>
      <c r="BH88" s="1323">
        <v>-0.20000000000000018</v>
      </c>
      <c r="BI88" s="1323">
        <v>4.4000000000000004</v>
      </c>
      <c r="BJ88" s="1323">
        <v>2</v>
      </c>
      <c r="BK88" s="1323">
        <v>3.2999999999999989</v>
      </c>
      <c r="BL88" s="1323">
        <v>0.3</v>
      </c>
      <c r="BM88" s="1323">
        <v>3</v>
      </c>
      <c r="BN88" s="205">
        <v>1.9000000000000004</v>
      </c>
      <c r="BO88" s="83"/>
    </row>
    <row r="89" spans="8:67" ht="19.5" customHeight="1">
      <c r="H89" s="1" t="s">
        <v>145</v>
      </c>
      <c r="I89" s="83">
        <v>0</v>
      </c>
      <c r="J89" s="83">
        <v>0</v>
      </c>
      <c r="K89" s="83">
        <v>0</v>
      </c>
      <c r="L89" s="83">
        <v>-0.1</v>
      </c>
      <c r="M89" s="83">
        <v>0</v>
      </c>
      <c r="N89" s="83">
        <v>0</v>
      </c>
      <c r="O89" s="83">
        <v>0</v>
      </c>
      <c r="P89" s="83">
        <v>-0.1</v>
      </c>
      <c r="Q89" s="83">
        <v>0</v>
      </c>
      <c r="R89" s="83">
        <v>0</v>
      </c>
      <c r="S89" s="83">
        <v>0.1</v>
      </c>
      <c r="T89" s="83">
        <v>0</v>
      </c>
      <c r="U89" s="83">
        <v>0</v>
      </c>
      <c r="V89" s="83">
        <v>0</v>
      </c>
      <c r="W89" s="83">
        <v>0.1</v>
      </c>
      <c r="X89" s="83">
        <v>0.1</v>
      </c>
      <c r="Y89" s="83">
        <v>0</v>
      </c>
      <c r="Z89" s="83">
        <v>0.1</v>
      </c>
      <c r="AA89" s="83">
        <v>0</v>
      </c>
      <c r="AB89" s="83">
        <v>0</v>
      </c>
      <c r="AC89" s="84">
        <v>0</v>
      </c>
      <c r="AD89" s="83">
        <v>0</v>
      </c>
      <c r="AE89" s="84">
        <v>0.1</v>
      </c>
      <c r="AF89" s="84">
        <v>0.1</v>
      </c>
      <c r="AG89" s="84">
        <v>0</v>
      </c>
      <c r="AH89" s="84">
        <v>0.1</v>
      </c>
      <c r="AI89" s="84">
        <v>0</v>
      </c>
      <c r="AJ89" s="83">
        <v>0.1</v>
      </c>
      <c r="AK89" s="83">
        <v>0.1</v>
      </c>
      <c r="AL89" s="83">
        <v>0.1</v>
      </c>
      <c r="AM89" s="83">
        <v>0.1</v>
      </c>
      <c r="AN89" s="84">
        <v>0.1</v>
      </c>
      <c r="AO89" s="192">
        <v>0</v>
      </c>
      <c r="AP89" s="193">
        <v>0</v>
      </c>
      <c r="AQ89" s="193">
        <v>0</v>
      </c>
      <c r="AR89" s="193">
        <v>-0.1</v>
      </c>
      <c r="AS89" s="192">
        <v>0</v>
      </c>
      <c r="AT89" s="192">
        <v>0.1</v>
      </c>
      <c r="AU89" s="192">
        <v>0.2</v>
      </c>
      <c r="AV89" s="192">
        <v>0.2</v>
      </c>
      <c r="AW89" s="192">
        <v>0.2</v>
      </c>
      <c r="AX89" s="193">
        <v>0.2</v>
      </c>
      <c r="AY89" s="193">
        <v>9.9999999999999978E-2</v>
      </c>
      <c r="AZ89" s="193">
        <v>0.19999999999999996</v>
      </c>
      <c r="BA89" s="192">
        <v>0.1</v>
      </c>
      <c r="BB89" s="192">
        <v>0.19999999999999998</v>
      </c>
      <c r="BC89" s="1322">
        <v>0.2</v>
      </c>
      <c r="BD89" s="193">
        <v>9.9999999999999978E-2</v>
      </c>
      <c r="BE89" s="1322">
        <v>0.1</v>
      </c>
      <c r="BF89" s="193">
        <v>0.19999999999999998</v>
      </c>
      <c r="BG89" s="193">
        <v>0.3</v>
      </c>
      <c r="BH89" s="1322">
        <v>0.20000000000000007</v>
      </c>
      <c r="BI89" s="1322">
        <v>0.4</v>
      </c>
      <c r="BJ89" s="1322">
        <v>-0.4</v>
      </c>
      <c r="BK89" s="1322">
        <v>0</v>
      </c>
      <c r="BL89" s="1322">
        <v>0</v>
      </c>
      <c r="BM89" s="1322">
        <v>0</v>
      </c>
      <c r="BN89" s="195">
        <v>0.1</v>
      </c>
      <c r="BO89" s="83"/>
    </row>
    <row r="90" spans="8:67" ht="19.5" customHeight="1">
      <c r="H90" s="10" t="s">
        <v>146</v>
      </c>
      <c r="I90" s="198">
        <v>0.7</v>
      </c>
      <c r="J90" s="198">
        <v>0.3</v>
      </c>
      <c r="K90" s="198">
        <v>-0.2</v>
      </c>
      <c r="L90" s="198">
        <v>-0.3</v>
      </c>
      <c r="M90" s="198">
        <v>-0.1</v>
      </c>
      <c r="N90" s="198">
        <v>0.1</v>
      </c>
      <c r="O90" s="198">
        <v>0.3</v>
      </c>
      <c r="P90" s="198">
        <v>-0.2</v>
      </c>
      <c r="Q90" s="198">
        <v>-0.1</v>
      </c>
      <c r="R90" s="198">
        <v>0.5</v>
      </c>
      <c r="S90" s="198">
        <v>0</v>
      </c>
      <c r="T90" s="198">
        <v>0.1</v>
      </c>
      <c r="U90" s="198">
        <v>-0.3</v>
      </c>
      <c r="V90" s="198">
        <v>0.1</v>
      </c>
      <c r="W90" s="198">
        <v>-0.1</v>
      </c>
      <c r="X90" s="198">
        <v>0.2</v>
      </c>
      <c r="Y90" s="198">
        <v>-0.1</v>
      </c>
      <c r="Z90" s="198">
        <v>0.4</v>
      </c>
      <c r="AA90" s="198">
        <v>0.4</v>
      </c>
      <c r="AB90" s="198">
        <v>0.2</v>
      </c>
      <c r="AC90" s="199">
        <v>0.4</v>
      </c>
      <c r="AD90" s="198">
        <v>0.1</v>
      </c>
      <c r="AE90" s="199">
        <v>0.6</v>
      </c>
      <c r="AF90" s="199">
        <v>0.1</v>
      </c>
      <c r="AG90" s="199">
        <v>0.3</v>
      </c>
      <c r="AH90" s="199">
        <v>0.1</v>
      </c>
      <c r="AI90" s="199">
        <v>1.5</v>
      </c>
      <c r="AJ90" s="198">
        <v>2.2000000000000002</v>
      </c>
      <c r="AK90" s="198">
        <v>2.2000000000000002</v>
      </c>
      <c r="AL90" s="198">
        <v>1.3</v>
      </c>
      <c r="AM90" s="198">
        <v>2.1</v>
      </c>
      <c r="AN90" s="199">
        <v>0.8</v>
      </c>
      <c r="AO90" s="202">
        <v>1.7</v>
      </c>
      <c r="AP90" s="203">
        <v>-0.49999999999999889</v>
      </c>
      <c r="AQ90" s="203">
        <v>-1.0000000000000009</v>
      </c>
      <c r="AR90" s="203">
        <v>-1.8</v>
      </c>
      <c r="AS90" s="202">
        <v>-0.8</v>
      </c>
      <c r="AT90" s="202">
        <v>-0.7</v>
      </c>
      <c r="AU90" s="202">
        <v>1.1000000000000001</v>
      </c>
      <c r="AV90" s="202">
        <v>1.2</v>
      </c>
      <c r="AW90" s="202">
        <v>0.8</v>
      </c>
      <c r="AX90" s="203">
        <v>1.0999999999999999</v>
      </c>
      <c r="AY90" s="203">
        <v>-0.39999999999999991</v>
      </c>
      <c r="AZ90" s="203">
        <v>3.3</v>
      </c>
      <c r="BA90" s="202">
        <v>1.5</v>
      </c>
      <c r="BB90" s="202">
        <v>1.5999999999999996</v>
      </c>
      <c r="BC90" s="1323">
        <v>1</v>
      </c>
      <c r="BD90" s="203">
        <v>-3.8999999999999995</v>
      </c>
      <c r="BE90" s="1323">
        <v>1.4</v>
      </c>
      <c r="BF90" s="203">
        <v>-9.9999999999999867E-2</v>
      </c>
      <c r="BG90" s="203">
        <v>1.4000000000000001</v>
      </c>
      <c r="BH90" s="1323">
        <v>0</v>
      </c>
      <c r="BI90" s="1323">
        <v>4.8000000000000007</v>
      </c>
      <c r="BJ90" s="1323">
        <v>1.6</v>
      </c>
      <c r="BK90" s="1323">
        <v>3.2999999999999989</v>
      </c>
      <c r="BL90" s="1323">
        <v>0.3</v>
      </c>
      <c r="BM90" s="1323">
        <v>3</v>
      </c>
      <c r="BN90" s="205">
        <v>2</v>
      </c>
      <c r="BO90" s="83"/>
    </row>
    <row r="91" spans="8:67" ht="19.5" customHeight="1">
      <c r="H91" s="10" t="s">
        <v>148</v>
      </c>
      <c r="I91" s="198">
        <v>0.5</v>
      </c>
      <c r="J91" s="198">
        <v>0.1</v>
      </c>
      <c r="K91" s="198">
        <v>-1.5</v>
      </c>
      <c r="L91" s="198">
        <v>-0.3</v>
      </c>
      <c r="M91" s="198">
        <v>-0.4</v>
      </c>
      <c r="N91" s="198">
        <v>0.2</v>
      </c>
      <c r="O91" s="198">
        <v>0.4</v>
      </c>
      <c r="P91" s="198">
        <v>-0.2</v>
      </c>
      <c r="Q91" s="198">
        <v>-0.4</v>
      </c>
      <c r="R91" s="198">
        <v>0.5</v>
      </c>
      <c r="S91" s="198">
        <v>0.1</v>
      </c>
      <c r="T91" s="198">
        <v>0.2</v>
      </c>
      <c r="U91" s="198">
        <v>-0.5</v>
      </c>
      <c r="V91" s="198">
        <v>0.3</v>
      </c>
      <c r="W91" s="198">
        <v>-0.1</v>
      </c>
      <c r="X91" s="198">
        <v>0.2</v>
      </c>
      <c r="Y91" s="198">
        <v>-0.2</v>
      </c>
      <c r="Z91" s="198">
        <v>0.4</v>
      </c>
      <c r="AA91" s="198">
        <v>0.3</v>
      </c>
      <c r="AB91" s="198">
        <v>0.1</v>
      </c>
      <c r="AC91" s="199">
        <v>0.1</v>
      </c>
      <c r="AD91" s="198">
        <v>0.3</v>
      </c>
      <c r="AE91" s="199">
        <v>0.4</v>
      </c>
      <c r="AF91" s="199">
        <v>0.1</v>
      </c>
      <c r="AG91" s="199">
        <v>0</v>
      </c>
      <c r="AH91" s="199">
        <v>0.2</v>
      </c>
      <c r="AI91" s="199">
        <v>1.2</v>
      </c>
      <c r="AJ91" s="198">
        <v>1.5</v>
      </c>
      <c r="AK91" s="198">
        <v>1.4</v>
      </c>
      <c r="AL91" s="198">
        <v>1.1000000000000001</v>
      </c>
      <c r="AM91" s="198">
        <v>1.6</v>
      </c>
      <c r="AN91" s="199">
        <v>0.6</v>
      </c>
      <c r="AO91" s="202">
        <v>1.1000000000000001</v>
      </c>
      <c r="AP91" s="203">
        <v>-0.2</v>
      </c>
      <c r="AQ91" s="203">
        <v>-0.8</v>
      </c>
      <c r="AR91" s="203">
        <v>-1.8</v>
      </c>
      <c r="AS91" s="202">
        <v>-1.4</v>
      </c>
      <c r="AT91" s="202">
        <v>-0.1</v>
      </c>
      <c r="AU91" s="202">
        <v>1.1000000000000001</v>
      </c>
      <c r="AV91" s="202">
        <v>0.9</v>
      </c>
      <c r="AW91" s="202">
        <v>-0.2</v>
      </c>
      <c r="AX91" s="203">
        <v>1.4</v>
      </c>
      <c r="AY91" s="203">
        <v>-0.39999999999999991</v>
      </c>
      <c r="AZ91" s="203">
        <v>2.2999999999999998</v>
      </c>
      <c r="BA91" s="202">
        <v>0.3</v>
      </c>
      <c r="BB91" s="202">
        <v>2.2000000000000002</v>
      </c>
      <c r="BC91" s="1323">
        <v>0.60000000000000009</v>
      </c>
      <c r="BD91" s="203">
        <v>-3</v>
      </c>
      <c r="BE91" s="1323">
        <v>0.4</v>
      </c>
      <c r="BF91" s="203">
        <v>0.4</v>
      </c>
      <c r="BG91" s="203">
        <v>1</v>
      </c>
      <c r="BH91" s="1323">
        <v>0.19999999999999996</v>
      </c>
      <c r="BI91" s="1323">
        <v>2.7</v>
      </c>
      <c r="BJ91" s="1323">
        <v>1.9</v>
      </c>
      <c r="BK91" s="1323">
        <v>2.5</v>
      </c>
      <c r="BL91" s="1323">
        <v>0.5</v>
      </c>
      <c r="BM91" s="1323">
        <v>1</v>
      </c>
      <c r="BN91" s="205">
        <v>2.4</v>
      </c>
      <c r="BO91" s="83"/>
    </row>
    <row r="92" spans="8:67" ht="19.5" customHeight="1">
      <c r="H92" s="1282" t="s">
        <v>150</v>
      </c>
      <c r="I92" s="212">
        <v>0.5</v>
      </c>
      <c r="J92" s="212">
        <v>0.1</v>
      </c>
      <c r="K92" s="212">
        <v>-1.5</v>
      </c>
      <c r="L92" s="212">
        <v>-0.3</v>
      </c>
      <c r="M92" s="212">
        <v>-0.4</v>
      </c>
      <c r="N92" s="212">
        <v>0.2</v>
      </c>
      <c r="O92" s="212">
        <v>0.4</v>
      </c>
      <c r="P92" s="212">
        <v>-0.2</v>
      </c>
      <c r="Q92" s="212">
        <v>-0.4</v>
      </c>
      <c r="R92" s="212">
        <v>0.5</v>
      </c>
      <c r="S92" s="212">
        <v>0.1</v>
      </c>
      <c r="T92" s="212">
        <v>0.2</v>
      </c>
      <c r="U92" s="212">
        <v>-0.5</v>
      </c>
      <c r="V92" s="212">
        <v>0.3</v>
      </c>
      <c r="W92" s="212">
        <v>-0.1</v>
      </c>
      <c r="X92" s="212">
        <v>0.2</v>
      </c>
      <c r="Y92" s="212">
        <v>-0.2</v>
      </c>
      <c r="Z92" s="212">
        <v>0.4</v>
      </c>
      <c r="AA92" s="212">
        <v>0.3</v>
      </c>
      <c r="AB92" s="212">
        <v>0.1</v>
      </c>
      <c r="AC92" s="213">
        <v>0.1</v>
      </c>
      <c r="AD92" s="212">
        <v>0.3</v>
      </c>
      <c r="AE92" s="213">
        <v>0.4</v>
      </c>
      <c r="AF92" s="213">
        <v>0.1</v>
      </c>
      <c r="AG92" s="213">
        <v>0</v>
      </c>
      <c r="AH92" s="213">
        <v>0.2</v>
      </c>
      <c r="AI92" s="213">
        <v>1.2</v>
      </c>
      <c r="AJ92" s="212">
        <v>1.5</v>
      </c>
      <c r="AK92" s="212">
        <v>1.4</v>
      </c>
      <c r="AL92" s="212">
        <v>1.1000000000000001</v>
      </c>
      <c r="AM92" s="212">
        <v>1.6</v>
      </c>
      <c r="AN92" s="213">
        <v>0.6</v>
      </c>
      <c r="AO92" s="216">
        <v>1.1000000000000001</v>
      </c>
      <c r="AP92" s="217">
        <v>-0.2</v>
      </c>
      <c r="AQ92" s="217">
        <v>-0.8</v>
      </c>
      <c r="AR92" s="217">
        <v>-1.8</v>
      </c>
      <c r="AS92" s="216">
        <v>-1.4</v>
      </c>
      <c r="AT92" s="216">
        <v>-0.1</v>
      </c>
      <c r="AU92" s="216">
        <v>1.1000000000000001</v>
      </c>
      <c r="AV92" s="216">
        <v>0.9</v>
      </c>
      <c r="AW92" s="216">
        <v>-0.2</v>
      </c>
      <c r="AX92" s="217">
        <v>1.4</v>
      </c>
      <c r="AY92" s="217">
        <v>-0.39999999999999991</v>
      </c>
      <c r="AZ92" s="217">
        <v>2.4000000000000004</v>
      </c>
      <c r="BA92" s="216">
        <v>0.3</v>
      </c>
      <c r="BB92" s="216">
        <v>2.2000000000000002</v>
      </c>
      <c r="BC92" s="1324">
        <v>0.60000000000000009</v>
      </c>
      <c r="BD92" s="217">
        <v>-3</v>
      </c>
      <c r="BE92" s="1324">
        <v>0.4</v>
      </c>
      <c r="BF92" s="217">
        <v>0.4</v>
      </c>
      <c r="BG92" s="217">
        <v>1</v>
      </c>
      <c r="BH92" s="1324">
        <v>0.19999999999999996</v>
      </c>
      <c r="BI92" s="1324">
        <v>2.7</v>
      </c>
      <c r="BJ92" s="1324">
        <v>1.9</v>
      </c>
      <c r="BK92" s="1324">
        <v>2.5</v>
      </c>
      <c r="BL92" s="1324">
        <v>0.5</v>
      </c>
      <c r="BM92" s="1324">
        <v>1</v>
      </c>
      <c r="BN92" s="219">
        <v>2.4</v>
      </c>
      <c r="BO92" s="83"/>
    </row>
    <row r="93" spans="8:67" ht="19.5" customHeight="1">
      <c r="H93" s="1946"/>
      <c r="I93" s="1946"/>
      <c r="J93" s="1946"/>
      <c r="K93" s="1946"/>
      <c r="L93" s="1946"/>
      <c r="M93" s="1946"/>
      <c r="N93" s="1946"/>
      <c r="O93" s="1946"/>
      <c r="P93" s="1946"/>
      <c r="Q93" s="1946"/>
      <c r="R93" s="1946"/>
      <c r="S93" s="1946"/>
      <c r="T93" s="1946"/>
      <c r="U93" s="1946"/>
      <c r="V93" s="1946"/>
      <c r="W93" s="1946"/>
      <c r="X93" s="1946"/>
      <c r="Y93" s="1946"/>
      <c r="Z93" s="1946"/>
      <c r="AA93" s="1946"/>
      <c r="AB93" s="1946"/>
      <c r="AC93" s="1946"/>
      <c r="AD93" s="1946"/>
      <c r="AE93" s="1946"/>
      <c r="AF93" s="1946"/>
      <c r="AG93" s="1946"/>
      <c r="AH93" s="1946"/>
      <c r="AI93" s="1946"/>
      <c r="AJ93" s="1946"/>
      <c r="AK93" s="1946"/>
      <c r="AL93" s="1946"/>
      <c r="AM93" s="1946"/>
      <c r="AN93" s="1946"/>
      <c r="AO93" s="1946"/>
      <c r="AP93" s="1946"/>
      <c r="AQ93" s="1946"/>
      <c r="AR93" s="1946"/>
      <c r="AS93" s="1946"/>
      <c r="AT93" s="1946"/>
      <c r="AU93" s="1946"/>
      <c r="AV93" s="1946"/>
      <c r="AW93" s="1946"/>
      <c r="AX93" s="1946"/>
      <c r="AY93" s="1946"/>
      <c r="AZ93" s="1946"/>
      <c r="BA93" s="1946"/>
      <c r="BB93" s="1946"/>
      <c r="BC93" s="1946"/>
      <c r="BD93" s="1946"/>
      <c r="BE93" s="1946"/>
      <c r="BF93" s="1946"/>
      <c r="BG93" s="1581"/>
      <c r="BH93" s="1549"/>
      <c r="BI93" s="1657"/>
      <c r="BJ93" s="1647"/>
      <c r="BK93" s="1737"/>
      <c r="BL93" s="1699"/>
      <c r="BM93" s="1657"/>
      <c r="BN93" s="1721"/>
    </row>
  </sheetData>
  <mergeCells count="13">
    <mergeCell ref="C28:E28"/>
    <mergeCell ref="H93:BF93"/>
    <mergeCell ref="C16:E16"/>
    <mergeCell ref="B4:E4"/>
    <mergeCell ref="C8:E8"/>
    <mergeCell ref="C10:E10"/>
    <mergeCell ref="C12:E12"/>
    <mergeCell ref="C14:E14"/>
    <mergeCell ref="C18:E18"/>
    <mergeCell ref="C20:E20"/>
    <mergeCell ref="C22:E22"/>
    <mergeCell ref="C24:E24"/>
    <mergeCell ref="D25:F25"/>
  </mergeCells>
  <phoneticPr fontId="3" type="noConversion"/>
  <hyperlinks>
    <hyperlink ref="C24" location="Other_IS!A1" display="Other Subsidiaries" xr:uid="{00000000-0004-0000-3000-000000000000}"/>
    <hyperlink ref="D26:E26" location="Other_BS!A1" display="Condensed Balance Sheet" xr:uid="{00000000-0004-0000-3000-000001000000}"/>
    <hyperlink ref="C22:E22" location="L_IS!A1" display="KB Life Insurance" xr:uid="{00000000-0004-0000-3000-000002000000}"/>
    <hyperlink ref="C12" location="G_IS!A1" display="KB Financial Group" xr:uid="{00000000-0004-0000-3000-000003000000}"/>
    <hyperlink ref="C14" location="B_IS!A1" display="KB Kookmin Bank" xr:uid="{00000000-0004-0000-3000-000004000000}"/>
    <hyperlink ref="C16" location="S_IS!A1" display="KB Securities" xr:uid="{00000000-0004-0000-3000-000005000000}"/>
    <hyperlink ref="C20" location="C_IS!A1" display="KB Kookmin Card" xr:uid="{00000000-0004-0000-3000-000006000000}"/>
    <hyperlink ref="C18" location="I_Key!A1" display="KB Insurance" xr:uid="{00000000-0004-0000-3000-000007000000}"/>
    <hyperlink ref="C18:E18" location="I_IS!A1" display="KB Insurance" xr:uid="{00000000-0004-0000-3000-000008000000}"/>
    <hyperlink ref="C10" location="Hightlights!A1" display="Highlights" xr:uid="{00000000-0004-0000-3000-000009000000}"/>
    <hyperlink ref="C10:E10" location="'Financial Highlights'!A1" display="Finanial Highlights" xr:uid="{00000000-0004-0000-3000-00000A000000}"/>
    <hyperlink ref="C28" location="Contacts!A1" display="Contacts" xr:uid="{00000000-0004-0000-3000-00000B000000}"/>
    <hyperlink ref="C8:E8" location="Disclaimer!A1" display="Disclaimer" xr:uid="{00000000-0004-0000-3000-00000C000000}"/>
  </hyperlinks>
  <pageMargins left="0.39370078740157483" right="0.39370078740157483" top="0.47244094488188981" bottom="0.47244094488188981" header="0.31496062992125984" footer="0.31496062992125984"/>
  <pageSetup paperSize="9" scale="57" fitToHeight="0" orientation="landscape" r:id="rId1"/>
  <headerFooter alignWithMargins="0"/>
  <rowBreaks count="2" manualBreakCount="2">
    <brk id="35" max="63" man="1"/>
    <brk id="64" max="6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CD67"/>
  <sheetViews>
    <sheetView showGridLines="0" view="pageBreakPreview" zoomScale="70" zoomScaleNormal="70" zoomScaleSheetLayoutView="70" workbookViewId="0">
      <selection activeCell="D14" sqref="D14:E14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68" width="13.75" style="38" hidden="1" customWidth="1"/>
    <col min="69" max="69" width="15.125" style="38" hidden="1" customWidth="1"/>
    <col min="70" max="75" width="13.375" style="38" customWidth="1"/>
    <col min="76" max="76" width="13.375" style="1728" customWidth="1"/>
    <col min="77" max="77" width="13.375" style="1776" customWidth="1"/>
    <col min="78" max="78" width="13.375" style="38" customWidth="1"/>
    <col min="79" max="16384" width="10.75" style="38"/>
  </cols>
  <sheetData>
    <row r="1" spans="2:82" ht="5.25" customHeight="1"/>
    <row r="2" spans="2:82" ht="28.5" customHeight="1">
      <c r="H2" s="39"/>
    </row>
    <row r="3" spans="2:82" ht="3" customHeight="1">
      <c r="H3" s="40"/>
    </row>
    <row r="4" spans="2:82" ht="30" customHeight="1">
      <c r="B4" s="1879" t="s">
        <v>37</v>
      </c>
      <c r="C4" s="1879"/>
      <c r="D4" s="1879"/>
      <c r="E4" s="1879"/>
      <c r="F4" s="183"/>
      <c r="G4" s="42"/>
      <c r="H4" s="64" t="s">
        <v>127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65"/>
      <c r="BI4" s="65"/>
      <c r="BJ4" s="65"/>
      <c r="BK4" s="65"/>
      <c r="BL4" s="1881"/>
      <c r="BM4" s="1881"/>
      <c r="BN4" s="1881"/>
      <c r="BO4" s="1536"/>
      <c r="BP4" s="1536"/>
      <c r="BQ4" s="1536"/>
      <c r="BR4" s="1536"/>
      <c r="BS4" s="1574"/>
      <c r="BT4" s="1542"/>
      <c r="BU4" s="1595"/>
      <c r="BV4" s="1641"/>
      <c r="BW4" s="1693"/>
      <c r="BX4" s="1731"/>
      <c r="BY4" s="1791"/>
      <c r="BZ4" s="1715"/>
    </row>
    <row r="6" spans="2:82" ht="3" customHeight="1" thickBot="1">
      <c r="H6" s="40"/>
    </row>
    <row r="7" spans="2:82" ht="17.25" customHeight="1" thickTop="1">
      <c r="B7" s="185"/>
      <c r="C7" s="67"/>
      <c r="D7" s="67"/>
      <c r="E7" s="68"/>
      <c r="F7" s="44"/>
      <c r="BM7" s="48"/>
      <c r="BN7" s="48"/>
      <c r="BO7" s="48"/>
      <c r="BP7" s="48"/>
    </row>
    <row r="8" spans="2:82" ht="19.5" customHeight="1" thickBot="1">
      <c r="B8" s="74"/>
      <c r="C8" s="1875" t="s">
        <v>2</v>
      </c>
      <c r="D8" s="1875"/>
      <c r="E8" s="1876"/>
      <c r="F8" s="1533"/>
      <c r="H8" s="77" t="s">
        <v>39</v>
      </c>
      <c r="I8" s="186" t="s">
        <v>40</v>
      </c>
      <c r="J8" s="186" t="s">
        <v>41</v>
      </c>
      <c r="K8" s="186" t="s">
        <v>42</v>
      </c>
      <c r="L8" s="186" t="s">
        <v>43</v>
      </c>
      <c r="M8" s="186" t="s">
        <v>44</v>
      </c>
      <c r="N8" s="186" t="s">
        <v>45</v>
      </c>
      <c r="O8" s="78" t="s">
        <v>46</v>
      </c>
      <c r="P8" s="78" t="s">
        <v>47</v>
      </c>
      <c r="Q8" s="78" t="s">
        <v>48</v>
      </c>
      <c r="R8" s="78" t="s">
        <v>49</v>
      </c>
      <c r="S8" s="78" t="s">
        <v>50</v>
      </c>
      <c r="T8" s="78" t="s">
        <v>51</v>
      </c>
      <c r="U8" s="78" t="s">
        <v>52</v>
      </c>
      <c r="V8" s="78" t="s">
        <v>53</v>
      </c>
      <c r="W8" s="78" t="s">
        <v>54</v>
      </c>
      <c r="X8" s="78" t="s">
        <v>55</v>
      </c>
      <c r="Y8" s="78" t="s">
        <v>56</v>
      </c>
      <c r="Z8" s="78" t="s">
        <v>57</v>
      </c>
      <c r="AA8" s="78" t="s">
        <v>58</v>
      </c>
      <c r="AB8" s="78" t="s">
        <v>128</v>
      </c>
      <c r="AC8" s="78" t="s">
        <v>129</v>
      </c>
      <c r="AD8" s="78" t="s">
        <v>61</v>
      </c>
      <c r="AE8" s="78" t="s">
        <v>62</v>
      </c>
      <c r="AF8" s="187" t="s">
        <v>63</v>
      </c>
      <c r="AG8" s="188" t="s">
        <v>129</v>
      </c>
      <c r="AH8" s="78" t="s">
        <v>130</v>
      </c>
      <c r="AI8" s="78" t="s">
        <v>131</v>
      </c>
      <c r="AJ8" s="187" t="s">
        <v>63</v>
      </c>
      <c r="AK8" s="78" t="s">
        <v>132</v>
      </c>
      <c r="AL8" s="78" t="s">
        <v>65</v>
      </c>
      <c r="AM8" s="78" t="s">
        <v>66</v>
      </c>
      <c r="AN8" s="78" t="s">
        <v>67</v>
      </c>
      <c r="AO8" s="78" t="s">
        <v>68</v>
      </c>
      <c r="AP8" s="78" t="s">
        <v>69</v>
      </c>
      <c r="AQ8" s="78" t="s">
        <v>70</v>
      </c>
      <c r="AR8" s="78" t="s">
        <v>71</v>
      </c>
      <c r="AS8" s="78" t="s">
        <v>72</v>
      </c>
      <c r="AT8" s="78" t="s">
        <v>73</v>
      </c>
      <c r="AU8" s="78" t="s">
        <v>74</v>
      </c>
      <c r="AV8" s="81" t="s">
        <v>75</v>
      </c>
      <c r="AW8" s="81" t="s">
        <v>76</v>
      </c>
      <c r="AX8" s="81" t="s">
        <v>77</v>
      </c>
      <c r="AY8" s="81" t="s">
        <v>78</v>
      </c>
      <c r="AZ8" s="189" t="s">
        <v>79</v>
      </c>
      <c r="BA8" s="81">
        <v>2017</v>
      </c>
      <c r="BB8" s="81">
        <v>2018</v>
      </c>
      <c r="BC8" s="81">
        <v>2019</v>
      </c>
      <c r="BD8" s="81">
        <v>2020</v>
      </c>
      <c r="BE8" s="81" t="s">
        <v>133</v>
      </c>
      <c r="BF8" s="81" t="s">
        <v>134</v>
      </c>
      <c r="BG8" s="81" t="s">
        <v>135</v>
      </c>
      <c r="BH8" s="81" t="s">
        <v>136</v>
      </c>
      <c r="BI8" s="81" t="s">
        <v>80</v>
      </c>
      <c r="BJ8" s="81" t="s">
        <v>81</v>
      </c>
      <c r="BK8" s="81" t="s">
        <v>82</v>
      </c>
      <c r="BL8" s="79" t="s">
        <v>83</v>
      </c>
      <c r="BM8" s="81" t="s">
        <v>84</v>
      </c>
      <c r="BN8" s="81" t="s">
        <v>85</v>
      </c>
      <c r="BO8" s="81" t="s">
        <v>783</v>
      </c>
      <c r="BP8" s="81" t="s">
        <v>793</v>
      </c>
      <c r="BQ8" s="81" t="s">
        <v>797</v>
      </c>
      <c r="BR8" s="81" t="s">
        <v>805</v>
      </c>
      <c r="BS8" s="81" t="s">
        <v>815</v>
      </c>
      <c r="BT8" s="81" t="s">
        <v>822</v>
      </c>
      <c r="BU8" s="81" t="s">
        <v>835</v>
      </c>
      <c r="BV8" s="81" t="s">
        <v>837</v>
      </c>
      <c r="BW8" s="81" t="s">
        <v>840</v>
      </c>
      <c r="BX8" s="81" t="s">
        <v>851</v>
      </c>
      <c r="BY8" s="1778" t="s">
        <v>857</v>
      </c>
      <c r="BZ8" s="1778" t="s">
        <v>890</v>
      </c>
    </row>
    <row r="9" spans="2:82" ht="19.5" customHeight="1">
      <c r="B9" s="71"/>
      <c r="C9" s="75"/>
      <c r="D9" s="75"/>
      <c r="E9" s="76"/>
      <c r="F9" s="75"/>
      <c r="H9" s="3" t="s">
        <v>137</v>
      </c>
      <c r="I9" s="83">
        <v>1791.5</v>
      </c>
      <c r="J9" s="83">
        <v>1763.3</v>
      </c>
      <c r="K9" s="83">
        <v>1733</v>
      </c>
      <c r="L9" s="83">
        <v>1750</v>
      </c>
      <c r="M9" s="83">
        <v>1650.6</v>
      </c>
      <c r="N9" s="83">
        <v>1649.4</v>
      </c>
      <c r="O9" s="83">
        <v>1577.5</v>
      </c>
      <c r="P9" s="83">
        <v>1645.3</v>
      </c>
      <c r="Q9" s="83">
        <v>1542.7</v>
      </c>
      <c r="R9" s="83">
        <v>1608.1</v>
      </c>
      <c r="S9" s="83">
        <v>1626.7</v>
      </c>
      <c r="T9" s="83">
        <v>1638.3</v>
      </c>
      <c r="U9" s="83">
        <v>1536.9</v>
      </c>
      <c r="V9" s="83">
        <v>1547.6</v>
      </c>
      <c r="W9" s="83">
        <v>1552.6</v>
      </c>
      <c r="X9" s="83">
        <v>1566.1</v>
      </c>
      <c r="Y9" s="83">
        <v>1506.3</v>
      </c>
      <c r="Z9" s="83">
        <v>1544.6</v>
      </c>
      <c r="AA9" s="83">
        <v>1600.8</v>
      </c>
      <c r="AB9" s="83">
        <v>1750.8</v>
      </c>
      <c r="AC9" s="84">
        <v>1726.4</v>
      </c>
      <c r="AD9" s="83">
        <v>1939.1</v>
      </c>
      <c r="AE9" s="84">
        <v>2021.5</v>
      </c>
      <c r="AF9" s="190">
        <v>2023</v>
      </c>
      <c r="AG9" s="191">
        <v>1849</v>
      </c>
      <c r="AH9" s="84">
        <v>2068.1999999999998</v>
      </c>
      <c r="AI9" s="84">
        <v>2163.6</v>
      </c>
      <c r="AJ9" s="190">
        <v>2165.8000000000002</v>
      </c>
      <c r="AK9" s="84">
        <v>2143.8000000000002</v>
      </c>
      <c r="AL9" s="84">
        <v>2196.4</v>
      </c>
      <c r="AM9" s="84">
        <v>2251.3000000000002</v>
      </c>
      <c r="AN9" s="83">
        <v>2313.3999999999996</v>
      </c>
      <c r="AO9" s="83">
        <v>2252.1</v>
      </c>
      <c r="AP9" s="83">
        <v>2297.1</v>
      </c>
      <c r="AQ9" s="83">
        <v>2319.4</v>
      </c>
      <c r="AR9" s="83">
        <v>2328.1999999999998</v>
      </c>
      <c r="AS9" s="192">
        <v>2349.1999999999998</v>
      </c>
      <c r="AT9" s="192">
        <v>2334</v>
      </c>
      <c r="AU9" s="192">
        <v>2460.1999999999998</v>
      </c>
      <c r="AV9" s="193">
        <v>2578.9</v>
      </c>
      <c r="AW9" s="192">
        <v>2642.3</v>
      </c>
      <c r="AX9" s="192">
        <v>2758.8</v>
      </c>
      <c r="AY9" s="193">
        <v>2854.3</v>
      </c>
      <c r="AZ9" s="194">
        <v>2974.2</v>
      </c>
      <c r="BA9" s="193">
        <v>6810</v>
      </c>
      <c r="BB9" s="193">
        <v>7422.2000000000007</v>
      </c>
      <c r="BC9" s="193">
        <v>7677.9</v>
      </c>
      <c r="BD9" s="193">
        <v>8122.5999999999985</v>
      </c>
      <c r="BE9" s="193">
        <v>2233</v>
      </c>
      <c r="BF9" s="193">
        <v>2349.7000000000003</v>
      </c>
      <c r="BG9" s="193">
        <v>2426.2000000000003</v>
      </c>
      <c r="BH9" s="193">
        <v>2564.1</v>
      </c>
      <c r="BI9" s="192">
        <v>2651.5</v>
      </c>
      <c r="BJ9" s="193">
        <v>2821.3</v>
      </c>
      <c r="BK9" s="193">
        <v>2927.9999999999991</v>
      </c>
      <c r="BL9" s="193">
        <v>3150.1</v>
      </c>
      <c r="BM9" s="192">
        <v>2823.9</v>
      </c>
      <c r="BN9" s="192">
        <v>3009.7999999999997</v>
      </c>
      <c r="BO9" s="1322">
        <v>3124.5999999999995</v>
      </c>
      <c r="BP9" s="193">
        <v>3222.6</v>
      </c>
      <c r="BQ9" s="1322">
        <v>3169.9</v>
      </c>
      <c r="BR9" s="1322">
        <v>3226.3</v>
      </c>
      <c r="BS9" s="193">
        <v>3187.6</v>
      </c>
      <c r="BT9" s="1322">
        <v>3242.9</v>
      </c>
      <c r="BU9" s="1322">
        <v>3262.2</v>
      </c>
      <c r="BV9" s="1322">
        <v>3106.5</v>
      </c>
      <c r="BW9" s="1322">
        <v>3336.2</v>
      </c>
      <c r="BX9" s="1322">
        <v>3368.2</v>
      </c>
      <c r="BY9" s="1322">
        <v>3334.8</v>
      </c>
      <c r="BZ9" s="195">
        <v>3143.5</v>
      </c>
    </row>
    <row r="10" spans="2:82" ht="19.5" customHeight="1">
      <c r="B10" s="74"/>
      <c r="C10" s="1875" t="s">
        <v>36</v>
      </c>
      <c r="D10" s="1875"/>
      <c r="E10" s="1876"/>
      <c r="F10" s="1533"/>
      <c r="H10" s="196" t="s">
        <v>138</v>
      </c>
      <c r="I10" s="83">
        <v>390.5</v>
      </c>
      <c r="J10" s="83">
        <v>365.9</v>
      </c>
      <c r="K10" s="83">
        <v>420.6</v>
      </c>
      <c r="L10" s="83">
        <v>389.7</v>
      </c>
      <c r="M10" s="83">
        <v>366.9</v>
      </c>
      <c r="N10" s="83">
        <v>392.3</v>
      </c>
      <c r="O10" s="83">
        <v>372.4</v>
      </c>
      <c r="P10" s="83">
        <v>347.7</v>
      </c>
      <c r="Q10" s="83">
        <v>313.39999999999998</v>
      </c>
      <c r="R10" s="83">
        <v>352.1</v>
      </c>
      <c r="S10" s="83">
        <v>351.3</v>
      </c>
      <c r="T10" s="83">
        <v>365.9</v>
      </c>
      <c r="U10" s="83">
        <v>382.1</v>
      </c>
      <c r="V10" s="83">
        <v>394</v>
      </c>
      <c r="W10" s="83">
        <v>397.4</v>
      </c>
      <c r="X10" s="83">
        <v>361.5</v>
      </c>
      <c r="Y10" s="83">
        <v>368.2</v>
      </c>
      <c r="Z10" s="83">
        <v>364.2</v>
      </c>
      <c r="AA10" s="83">
        <v>375.6</v>
      </c>
      <c r="AB10" s="83">
        <v>476.9</v>
      </c>
      <c r="AC10" s="84">
        <v>520.6</v>
      </c>
      <c r="AD10" s="83">
        <v>510.2</v>
      </c>
      <c r="AE10" s="84">
        <v>491.3</v>
      </c>
      <c r="AF10" s="190">
        <v>527.9</v>
      </c>
      <c r="AG10" s="191">
        <v>520.6</v>
      </c>
      <c r="AH10" s="84">
        <v>510.2</v>
      </c>
      <c r="AI10" s="84">
        <v>491.3</v>
      </c>
      <c r="AJ10" s="190">
        <v>527.9</v>
      </c>
      <c r="AK10" s="84">
        <v>628.9</v>
      </c>
      <c r="AL10" s="84">
        <v>595.79999999999995</v>
      </c>
      <c r="AM10" s="84">
        <v>523</v>
      </c>
      <c r="AN10" s="83">
        <v>495.70000000000005</v>
      </c>
      <c r="AO10" s="83">
        <v>550.6</v>
      </c>
      <c r="AP10" s="83">
        <v>585.1</v>
      </c>
      <c r="AQ10" s="83">
        <v>580.79999999999995</v>
      </c>
      <c r="AR10" s="83">
        <v>638.5</v>
      </c>
      <c r="AS10" s="192">
        <v>670.1</v>
      </c>
      <c r="AT10" s="192">
        <v>711.19999999999993</v>
      </c>
      <c r="AU10" s="192">
        <v>789.2</v>
      </c>
      <c r="AV10" s="193">
        <v>788.4</v>
      </c>
      <c r="AW10" s="192">
        <v>967.2</v>
      </c>
      <c r="AX10" s="192">
        <v>865.4</v>
      </c>
      <c r="AY10" s="193">
        <v>911.3</v>
      </c>
      <c r="AZ10" s="194">
        <v>881.7</v>
      </c>
      <c r="BA10" s="193">
        <v>2050</v>
      </c>
      <c r="BB10" s="193">
        <v>2243.3999999999996</v>
      </c>
      <c r="BC10" s="193">
        <v>2355</v>
      </c>
      <c r="BD10" s="193">
        <v>2958.9</v>
      </c>
      <c r="BE10" s="193">
        <v>967.2</v>
      </c>
      <c r="BF10" s="193">
        <v>865.4</v>
      </c>
      <c r="BG10" s="193">
        <v>911.3</v>
      </c>
      <c r="BH10" s="193">
        <v>881.7</v>
      </c>
      <c r="BI10" s="192">
        <v>957.3</v>
      </c>
      <c r="BJ10" s="193">
        <v>934.5</v>
      </c>
      <c r="BK10" s="193">
        <v>872.7</v>
      </c>
      <c r="BL10" s="193">
        <v>750.4</v>
      </c>
      <c r="BM10" s="192">
        <v>914</v>
      </c>
      <c r="BN10" s="192">
        <v>951.40000000000009</v>
      </c>
      <c r="BO10" s="1322">
        <v>901.40000000000009</v>
      </c>
      <c r="BP10" s="193">
        <v>906.69999999999982</v>
      </c>
      <c r="BQ10" s="1322">
        <v>990.1</v>
      </c>
      <c r="BR10" s="1322">
        <v>919.6</v>
      </c>
      <c r="BS10" s="193">
        <v>942.7</v>
      </c>
      <c r="BT10" s="1322">
        <v>997.2</v>
      </c>
      <c r="BU10" s="1322">
        <v>934</v>
      </c>
      <c r="BV10" s="1322">
        <v>1032</v>
      </c>
      <c r="BW10" s="1322">
        <v>986.40000000000009</v>
      </c>
      <c r="BX10" s="1322">
        <v>1145.9000000000001</v>
      </c>
      <c r="BY10" s="1322">
        <v>1359.3</v>
      </c>
      <c r="BZ10" s="195">
        <v>1601.8999999999999</v>
      </c>
    </row>
    <row r="11" spans="2:82" ht="19.5" customHeight="1">
      <c r="B11" s="74"/>
      <c r="C11" s="1534"/>
      <c r="D11" s="75"/>
      <c r="E11" s="76"/>
      <c r="F11" s="75"/>
      <c r="H11" s="196" t="s">
        <v>139</v>
      </c>
      <c r="I11" s="83">
        <v>-11.6</v>
      </c>
      <c r="J11" s="83">
        <v>-30.1</v>
      </c>
      <c r="K11" s="83">
        <v>-211.7</v>
      </c>
      <c r="L11" s="83">
        <v>-466.5</v>
      </c>
      <c r="M11" s="83">
        <v>-173.1</v>
      </c>
      <c r="N11" s="83">
        <v>-223.2</v>
      </c>
      <c r="O11" s="83">
        <v>46.6</v>
      </c>
      <c r="P11" s="83">
        <v>-198.3</v>
      </c>
      <c r="Q11" s="83">
        <v>-100.7</v>
      </c>
      <c r="R11" s="83">
        <v>-93.3</v>
      </c>
      <c r="S11" s="83">
        <v>-97</v>
      </c>
      <c r="T11" s="83">
        <v>-310.7</v>
      </c>
      <c r="U11" s="83">
        <v>-112.3</v>
      </c>
      <c r="V11" s="83">
        <v>89.5</v>
      </c>
      <c r="W11" s="83">
        <v>-244</v>
      </c>
      <c r="X11" s="83">
        <v>-89.5</v>
      </c>
      <c r="Y11" s="83">
        <v>-33.799999999999997</v>
      </c>
      <c r="Z11" s="83">
        <v>-20</v>
      </c>
      <c r="AA11" s="83">
        <v>-65.8</v>
      </c>
      <c r="AB11" s="83">
        <v>-422.9</v>
      </c>
      <c r="AC11" s="84">
        <v>61.9</v>
      </c>
      <c r="AD11" s="83">
        <v>42.1</v>
      </c>
      <c r="AE11" s="84">
        <v>131.69999999999999</v>
      </c>
      <c r="AF11" s="190">
        <v>196.4</v>
      </c>
      <c r="AG11" s="191">
        <v>-60.7</v>
      </c>
      <c r="AH11" s="84">
        <v>-87</v>
      </c>
      <c r="AI11" s="84">
        <v>-10.4</v>
      </c>
      <c r="AJ11" s="190">
        <v>53.6</v>
      </c>
      <c r="AK11" s="84">
        <v>10.7</v>
      </c>
      <c r="AL11" s="84">
        <v>0.6</v>
      </c>
      <c r="AM11" s="84">
        <v>30.900000000000489</v>
      </c>
      <c r="AN11" s="83">
        <v>-330.79999999999916</v>
      </c>
      <c r="AO11" s="83">
        <v>62.100000000000421</v>
      </c>
      <c r="AP11" s="83">
        <v>17.000000000000057</v>
      </c>
      <c r="AQ11" s="83">
        <v>-30</v>
      </c>
      <c r="AR11" s="83">
        <v>-169</v>
      </c>
      <c r="AS11" s="192">
        <v>-277.3</v>
      </c>
      <c r="AT11" s="192">
        <v>227.69999999999982</v>
      </c>
      <c r="AU11" s="192">
        <v>-17.7</v>
      </c>
      <c r="AV11" s="193">
        <v>-121.3</v>
      </c>
      <c r="AW11" s="192">
        <v>33.799999999999955</v>
      </c>
      <c r="AX11" s="192">
        <v>-57.200000000000045</v>
      </c>
      <c r="AY11" s="193">
        <v>-113.8</v>
      </c>
      <c r="AZ11" s="194">
        <v>-234.4</v>
      </c>
      <c r="BA11" s="193">
        <v>1332.1</v>
      </c>
      <c r="BB11" s="193">
        <v>1194.1000000000013</v>
      </c>
      <c r="BC11" s="193">
        <v>1399.0000000000005</v>
      </c>
      <c r="BD11" s="193">
        <v>1411.0999999999997</v>
      </c>
      <c r="BE11" s="193">
        <v>443.09999999999997</v>
      </c>
      <c r="BF11" s="193">
        <v>351.9</v>
      </c>
      <c r="BG11" s="193">
        <v>314.3</v>
      </c>
      <c r="BH11" s="193">
        <v>175.70000000000002</v>
      </c>
      <c r="BI11" s="192">
        <v>-71.200000000000045</v>
      </c>
      <c r="BJ11" s="193">
        <v>-410.50000000000045</v>
      </c>
      <c r="BK11" s="193">
        <v>-214.7</v>
      </c>
      <c r="BL11" s="193">
        <v>-643.6</v>
      </c>
      <c r="BM11" s="192">
        <v>636.59999999999991</v>
      </c>
      <c r="BN11" s="192">
        <v>335.90000000000055</v>
      </c>
      <c r="BO11" s="1322">
        <v>-66.200000000000273</v>
      </c>
      <c r="BP11" s="193">
        <v>-581.9</v>
      </c>
      <c r="BQ11" s="1322">
        <v>242.1</v>
      </c>
      <c r="BR11" s="1322">
        <v>303.5</v>
      </c>
      <c r="BS11" s="193">
        <v>384</v>
      </c>
      <c r="BT11" s="1322">
        <v>-577.70000000000005</v>
      </c>
      <c r="BU11" s="1322">
        <v>358</v>
      </c>
      <c r="BV11" s="1322">
        <v>399.3</v>
      </c>
      <c r="BW11" s="1322">
        <v>29.299999999999727</v>
      </c>
      <c r="BX11" s="1322">
        <v>-12.799999999999727</v>
      </c>
      <c r="BY11" s="1322">
        <v>291.59999999999968</v>
      </c>
      <c r="BZ11" s="195">
        <v>376.40000000000032</v>
      </c>
    </row>
    <row r="12" spans="2:82" ht="19.5" customHeight="1">
      <c r="B12" s="74"/>
      <c r="C12" s="1875" t="s">
        <v>0</v>
      </c>
      <c r="D12" s="1875"/>
      <c r="E12" s="1876"/>
      <c r="F12" s="1533"/>
      <c r="H12" s="197" t="s">
        <v>140</v>
      </c>
      <c r="I12" s="198">
        <v>2170.4</v>
      </c>
      <c r="J12" s="198">
        <v>2099.1</v>
      </c>
      <c r="K12" s="198">
        <v>1941.9</v>
      </c>
      <c r="L12" s="198">
        <v>1673.2</v>
      </c>
      <c r="M12" s="198">
        <v>1844.4</v>
      </c>
      <c r="N12" s="198">
        <v>1818.5</v>
      </c>
      <c r="O12" s="198">
        <v>1996.5</v>
      </c>
      <c r="P12" s="198">
        <v>1794.7</v>
      </c>
      <c r="Q12" s="198">
        <v>1755.4</v>
      </c>
      <c r="R12" s="198">
        <v>1866.9</v>
      </c>
      <c r="S12" s="198">
        <v>1881</v>
      </c>
      <c r="T12" s="198">
        <v>1693.5</v>
      </c>
      <c r="U12" s="198">
        <v>1806.7</v>
      </c>
      <c r="V12" s="198">
        <v>2031.1</v>
      </c>
      <c r="W12" s="198">
        <v>1706</v>
      </c>
      <c r="X12" s="198">
        <v>1838.1</v>
      </c>
      <c r="Y12" s="198">
        <v>1840.7</v>
      </c>
      <c r="Z12" s="198">
        <v>1888.8</v>
      </c>
      <c r="AA12" s="198">
        <v>1910.6</v>
      </c>
      <c r="AB12" s="198">
        <v>1804.8</v>
      </c>
      <c r="AC12" s="199">
        <v>2308.9</v>
      </c>
      <c r="AD12" s="198">
        <v>2491.4</v>
      </c>
      <c r="AE12" s="199">
        <v>2644.5</v>
      </c>
      <c r="AF12" s="200">
        <v>2747.3</v>
      </c>
      <c r="AG12" s="201">
        <v>2308.9</v>
      </c>
      <c r="AH12" s="199">
        <v>2491.3999999999996</v>
      </c>
      <c r="AI12" s="199">
        <v>2644.5</v>
      </c>
      <c r="AJ12" s="200">
        <v>2747.3</v>
      </c>
      <c r="AK12" s="199">
        <v>2783.4</v>
      </c>
      <c r="AL12" s="199">
        <v>2792.8</v>
      </c>
      <c r="AM12" s="199">
        <v>2805.2000000000016</v>
      </c>
      <c r="AN12" s="198">
        <v>2478.2999999999993</v>
      </c>
      <c r="AO12" s="198">
        <v>2864.8</v>
      </c>
      <c r="AP12" s="198">
        <v>2899.2</v>
      </c>
      <c r="AQ12" s="198">
        <v>2870.2</v>
      </c>
      <c r="AR12" s="198">
        <v>2797.7</v>
      </c>
      <c r="AS12" s="202">
        <v>2742</v>
      </c>
      <c r="AT12" s="202">
        <v>3272.8999999999996</v>
      </c>
      <c r="AU12" s="202">
        <v>3231.7</v>
      </c>
      <c r="AV12" s="203">
        <v>3246</v>
      </c>
      <c r="AW12" s="202">
        <v>3643.3</v>
      </c>
      <c r="AX12" s="202">
        <v>3567</v>
      </c>
      <c r="AY12" s="203">
        <v>3651.8</v>
      </c>
      <c r="AZ12" s="204">
        <v>3621.5</v>
      </c>
      <c r="BA12" s="203">
        <v>10192.099999999999</v>
      </c>
      <c r="BB12" s="203">
        <v>10859.7</v>
      </c>
      <c r="BC12" s="203">
        <v>11431.900000000001</v>
      </c>
      <c r="BD12" s="203">
        <v>12492.599999999999</v>
      </c>
      <c r="BE12" s="203">
        <v>3643.3</v>
      </c>
      <c r="BF12" s="203">
        <v>3567</v>
      </c>
      <c r="BG12" s="203">
        <v>3651.8</v>
      </c>
      <c r="BH12" s="203">
        <v>3621.5</v>
      </c>
      <c r="BI12" s="202">
        <v>3537.6</v>
      </c>
      <c r="BJ12" s="203">
        <v>3345.2999999999997</v>
      </c>
      <c r="BK12" s="203">
        <v>3586</v>
      </c>
      <c r="BL12" s="203">
        <v>3256.9</v>
      </c>
      <c r="BM12" s="202">
        <v>4374.5</v>
      </c>
      <c r="BN12" s="202">
        <v>4297.1000000000004</v>
      </c>
      <c r="BO12" s="1323">
        <v>3959.7999999999993</v>
      </c>
      <c r="BP12" s="203">
        <v>3547.4</v>
      </c>
      <c r="BQ12" s="1323">
        <v>4402.1000000000004</v>
      </c>
      <c r="BR12" s="1323">
        <v>4449.3999999999996</v>
      </c>
      <c r="BS12" s="203">
        <v>4514.3</v>
      </c>
      <c r="BT12" s="1323">
        <v>3662.4</v>
      </c>
      <c r="BU12" s="1323">
        <v>4554.2</v>
      </c>
      <c r="BV12" s="1323">
        <v>4537.8</v>
      </c>
      <c r="BW12" s="1323">
        <v>4351.8999999999996</v>
      </c>
      <c r="BX12" s="1323">
        <v>4501.3000000000011</v>
      </c>
      <c r="BY12" s="1323">
        <v>4985.7</v>
      </c>
      <c r="BZ12" s="205">
        <v>5121.8</v>
      </c>
      <c r="CA12" s="83"/>
      <c r="CB12" s="83"/>
      <c r="CC12" s="83"/>
      <c r="CD12" s="83"/>
    </row>
    <row r="13" spans="2:82" ht="19.5" customHeight="1">
      <c r="B13" s="74"/>
      <c r="C13" s="206"/>
      <c r="D13" s="1884" t="s">
        <v>9</v>
      </c>
      <c r="E13" s="1884"/>
      <c r="F13" s="1884"/>
      <c r="H13" s="207" t="s">
        <v>141</v>
      </c>
      <c r="I13" s="83">
        <v>971.9</v>
      </c>
      <c r="J13" s="83">
        <v>987.7</v>
      </c>
      <c r="K13" s="83">
        <v>964.7</v>
      </c>
      <c r="L13" s="83">
        <v>921.4</v>
      </c>
      <c r="M13" s="83">
        <v>985.5</v>
      </c>
      <c r="N13" s="83">
        <v>1015.4</v>
      </c>
      <c r="O13" s="83">
        <v>957.6</v>
      </c>
      <c r="P13" s="83">
        <v>1025.0999999999999</v>
      </c>
      <c r="Q13" s="83">
        <v>990.9</v>
      </c>
      <c r="R13" s="83">
        <v>1009.1</v>
      </c>
      <c r="S13" s="83">
        <v>972.9</v>
      </c>
      <c r="T13" s="83">
        <v>1036.8</v>
      </c>
      <c r="U13" s="83">
        <v>1077</v>
      </c>
      <c r="V13" s="83">
        <v>1368.4</v>
      </c>
      <c r="W13" s="83">
        <v>998.9</v>
      </c>
      <c r="X13" s="83">
        <v>1079.3</v>
      </c>
      <c r="Y13" s="83">
        <v>1053.8</v>
      </c>
      <c r="Z13" s="83">
        <v>1069.2</v>
      </c>
      <c r="AA13" s="83">
        <v>995</v>
      </c>
      <c r="AB13" s="83">
        <v>2110.6999999999998</v>
      </c>
      <c r="AC13" s="84">
        <v>1167.2</v>
      </c>
      <c r="AD13" s="83">
        <v>1322.4</v>
      </c>
      <c r="AE13" s="84">
        <v>1306.9000000000001</v>
      </c>
      <c r="AF13" s="190">
        <v>1832.1</v>
      </c>
      <c r="AG13" s="191">
        <v>1167.2</v>
      </c>
      <c r="AH13" s="84">
        <v>1322.4</v>
      </c>
      <c r="AI13" s="84">
        <v>1306.9000000000001</v>
      </c>
      <c r="AJ13" s="190">
        <v>1832.1</v>
      </c>
      <c r="AK13" s="84">
        <v>1391.7</v>
      </c>
      <c r="AL13" s="84">
        <v>1352</v>
      </c>
      <c r="AM13" s="84">
        <v>1330.6000000000004</v>
      </c>
      <c r="AN13" s="83">
        <v>1844.1999999999998</v>
      </c>
      <c r="AO13" s="83">
        <v>1513.9</v>
      </c>
      <c r="AP13" s="83">
        <v>1486.9</v>
      </c>
      <c r="AQ13" s="83">
        <v>1455.9</v>
      </c>
      <c r="AR13" s="83">
        <v>1814.3</v>
      </c>
      <c r="AS13" s="192">
        <v>1459.2</v>
      </c>
      <c r="AT13" s="192">
        <v>1586.3999999999999</v>
      </c>
      <c r="AU13" s="192">
        <v>1600.6</v>
      </c>
      <c r="AV13" s="193">
        <v>2187</v>
      </c>
      <c r="AW13" s="192">
        <v>1723.1</v>
      </c>
      <c r="AX13" s="192">
        <v>1669.5</v>
      </c>
      <c r="AY13" s="193">
        <v>1664.9</v>
      </c>
      <c r="AZ13" s="194">
        <v>2143.4</v>
      </c>
      <c r="BA13" s="193">
        <v>5628.6</v>
      </c>
      <c r="BB13" s="193">
        <v>5918.5</v>
      </c>
      <c r="BC13" s="193">
        <v>6271.0000000000009</v>
      </c>
      <c r="BD13" s="193">
        <v>6833.2</v>
      </c>
      <c r="BE13" s="193">
        <v>1723.1</v>
      </c>
      <c r="BF13" s="193">
        <v>1669.5</v>
      </c>
      <c r="BG13" s="193">
        <v>1664.9</v>
      </c>
      <c r="BH13" s="193">
        <v>2143.4</v>
      </c>
      <c r="BI13" s="192">
        <v>1481.4</v>
      </c>
      <c r="BJ13" s="193">
        <v>1552.7999999999997</v>
      </c>
      <c r="BK13" s="193">
        <v>1539.3</v>
      </c>
      <c r="BL13" s="193">
        <v>2070.1999999999998</v>
      </c>
      <c r="BM13" s="192">
        <v>1566.3</v>
      </c>
      <c r="BN13" s="192">
        <v>1592.8999999999999</v>
      </c>
      <c r="BO13" s="1322">
        <v>1564.6999999999998</v>
      </c>
      <c r="BP13" s="193">
        <v>1923.5</v>
      </c>
      <c r="BQ13" s="1322">
        <v>1628.2</v>
      </c>
      <c r="BR13" s="1322">
        <v>1593.9</v>
      </c>
      <c r="BS13" s="193">
        <v>1650.8</v>
      </c>
      <c r="BT13" s="1322">
        <v>2065.6999999999998</v>
      </c>
      <c r="BU13" s="1322">
        <v>1605.6</v>
      </c>
      <c r="BV13" s="1322">
        <v>1749.7</v>
      </c>
      <c r="BW13" s="1322">
        <v>1652.3999999999996</v>
      </c>
      <c r="BX13" s="1322">
        <v>2056.9000000000005</v>
      </c>
      <c r="BY13" s="1322">
        <v>1764.9</v>
      </c>
      <c r="BZ13" s="195">
        <v>1889.5</v>
      </c>
      <c r="CA13" s="83"/>
      <c r="CD13" s="238"/>
    </row>
    <row r="14" spans="2:82" ht="19.5" customHeight="1">
      <c r="B14" s="74"/>
      <c r="C14" s="206"/>
      <c r="D14" s="1886" t="s">
        <v>11</v>
      </c>
      <c r="E14" s="1887"/>
      <c r="F14" s="1537"/>
      <c r="H14" s="209" t="s">
        <v>142</v>
      </c>
      <c r="I14" s="83">
        <v>1198.5</v>
      </c>
      <c r="J14" s="83">
        <v>1111.4000000000001</v>
      </c>
      <c r="K14" s="83">
        <v>977.2</v>
      </c>
      <c r="L14" s="83">
        <v>751.8</v>
      </c>
      <c r="M14" s="83">
        <v>858.9</v>
      </c>
      <c r="N14" s="83">
        <v>803.1</v>
      </c>
      <c r="O14" s="198">
        <v>1038.9000000000001</v>
      </c>
      <c r="P14" s="198">
        <v>769.6</v>
      </c>
      <c r="Q14" s="198">
        <v>764.5</v>
      </c>
      <c r="R14" s="198">
        <v>857.8</v>
      </c>
      <c r="S14" s="198">
        <v>908.1</v>
      </c>
      <c r="T14" s="198">
        <v>656.7</v>
      </c>
      <c r="U14" s="198">
        <v>729.7</v>
      </c>
      <c r="V14" s="198">
        <v>662.7</v>
      </c>
      <c r="W14" s="198">
        <v>707.1</v>
      </c>
      <c r="X14" s="198">
        <v>758.8</v>
      </c>
      <c r="Y14" s="198">
        <v>786.9</v>
      </c>
      <c r="Z14" s="198">
        <v>819.6</v>
      </c>
      <c r="AA14" s="198">
        <v>915.6</v>
      </c>
      <c r="AB14" s="198">
        <v>-305.89999999999986</v>
      </c>
      <c r="AC14" s="199">
        <v>1141.7</v>
      </c>
      <c r="AD14" s="198">
        <v>1169</v>
      </c>
      <c r="AE14" s="199">
        <v>1337.6</v>
      </c>
      <c r="AF14" s="200">
        <v>915.2</v>
      </c>
      <c r="AG14" s="201">
        <v>1141.7</v>
      </c>
      <c r="AH14" s="199">
        <v>1169</v>
      </c>
      <c r="AI14" s="199">
        <v>1337.6000000000001</v>
      </c>
      <c r="AJ14" s="200">
        <v>915.19999999999993</v>
      </c>
      <c r="AK14" s="199">
        <v>1391.7</v>
      </c>
      <c r="AL14" s="199">
        <v>1440.8000000000002</v>
      </c>
      <c r="AM14" s="199">
        <v>1474.6000000000013</v>
      </c>
      <c r="AN14" s="198">
        <v>634.09999999999945</v>
      </c>
      <c r="AO14" s="198">
        <v>1350.9</v>
      </c>
      <c r="AP14" s="198">
        <v>1412.2999999999997</v>
      </c>
      <c r="AQ14" s="198">
        <v>1414.3</v>
      </c>
      <c r="AR14" s="198">
        <v>983.39999999999986</v>
      </c>
      <c r="AS14" s="202">
        <v>1282.8</v>
      </c>
      <c r="AT14" s="202">
        <v>1686.4999999999998</v>
      </c>
      <c r="AU14" s="202">
        <v>1631.1</v>
      </c>
      <c r="AV14" s="203">
        <v>1059</v>
      </c>
      <c r="AW14" s="202">
        <v>1920.2000000000003</v>
      </c>
      <c r="AX14" s="202">
        <v>1897.5</v>
      </c>
      <c r="AY14" s="203">
        <v>1986.9</v>
      </c>
      <c r="AZ14" s="204">
        <v>1478.1</v>
      </c>
      <c r="BA14" s="203">
        <v>4563.5</v>
      </c>
      <c r="BB14" s="203">
        <v>4941.2000000000007</v>
      </c>
      <c r="BC14" s="203">
        <v>5160.8999999999996</v>
      </c>
      <c r="BD14" s="203">
        <v>5659.4</v>
      </c>
      <c r="BE14" s="203">
        <v>1920.2000000000003</v>
      </c>
      <c r="BF14" s="203">
        <v>1897.5</v>
      </c>
      <c r="BG14" s="203">
        <v>1986.9</v>
      </c>
      <c r="BH14" s="203">
        <v>1478.1</v>
      </c>
      <c r="BI14" s="202">
        <v>2056.1999999999998</v>
      </c>
      <c r="BJ14" s="202">
        <v>1792.5</v>
      </c>
      <c r="BK14" s="202">
        <v>2046.7</v>
      </c>
      <c r="BL14" s="203">
        <v>1186.7</v>
      </c>
      <c r="BM14" s="202">
        <v>2808.2</v>
      </c>
      <c r="BN14" s="202">
        <v>2704.2000000000007</v>
      </c>
      <c r="BO14" s="1323">
        <v>2395.0999999999995</v>
      </c>
      <c r="BP14" s="203">
        <v>1623.9</v>
      </c>
      <c r="BQ14" s="1323">
        <v>2773.9</v>
      </c>
      <c r="BR14" s="1323">
        <v>2855.5</v>
      </c>
      <c r="BS14" s="203">
        <v>2863.5</v>
      </c>
      <c r="BT14" s="1323">
        <v>1596.7</v>
      </c>
      <c r="BU14" s="1323">
        <v>2948.6</v>
      </c>
      <c r="BV14" s="1323">
        <v>2788.1</v>
      </c>
      <c r="BW14" s="1323">
        <v>2699.5000000000009</v>
      </c>
      <c r="BX14" s="1323">
        <v>2444.3999999999996</v>
      </c>
      <c r="BY14" s="1323">
        <v>3220.7999999999997</v>
      </c>
      <c r="BZ14" s="205">
        <v>3232.3000000000006</v>
      </c>
      <c r="CA14" s="83"/>
      <c r="CB14" s="83"/>
      <c r="CC14" s="83"/>
      <c r="CD14" s="83"/>
    </row>
    <row r="15" spans="2:82" ht="19.5" customHeight="1">
      <c r="B15" s="74"/>
      <c r="C15" s="206"/>
      <c r="D15" s="1886" t="s">
        <v>12</v>
      </c>
      <c r="E15" s="1887"/>
      <c r="F15" s="1537"/>
      <c r="H15" s="1" t="s">
        <v>143</v>
      </c>
      <c r="I15" s="83">
        <v>389.1</v>
      </c>
      <c r="J15" s="83">
        <v>364.1</v>
      </c>
      <c r="K15" s="83">
        <v>375.5</v>
      </c>
      <c r="L15" s="83">
        <v>478</v>
      </c>
      <c r="M15" s="83">
        <v>326.10000000000002</v>
      </c>
      <c r="N15" s="83">
        <v>351.5</v>
      </c>
      <c r="O15" s="83">
        <v>454.4</v>
      </c>
      <c r="P15" s="83">
        <v>311.5</v>
      </c>
      <c r="Q15" s="83">
        <v>280.8</v>
      </c>
      <c r="R15" s="83">
        <v>332.4</v>
      </c>
      <c r="S15" s="83">
        <v>323.8</v>
      </c>
      <c r="T15" s="83">
        <v>291</v>
      </c>
      <c r="U15" s="83">
        <v>193.8</v>
      </c>
      <c r="V15" s="83">
        <v>264.8</v>
      </c>
      <c r="W15" s="83">
        <v>165.8</v>
      </c>
      <c r="X15" s="83">
        <v>412.8</v>
      </c>
      <c r="Y15" s="83">
        <v>119</v>
      </c>
      <c r="Z15" s="83">
        <v>194.5</v>
      </c>
      <c r="AA15" s="83">
        <v>194.2</v>
      </c>
      <c r="AB15" s="83">
        <v>31.5</v>
      </c>
      <c r="AC15" s="84">
        <v>254.9</v>
      </c>
      <c r="AD15" s="83">
        <v>52.8</v>
      </c>
      <c r="AE15" s="84">
        <v>172.2</v>
      </c>
      <c r="AF15" s="190">
        <v>68.3</v>
      </c>
      <c r="AG15" s="191">
        <v>254.9</v>
      </c>
      <c r="AH15" s="84">
        <v>52.8</v>
      </c>
      <c r="AI15" s="84">
        <v>172.2</v>
      </c>
      <c r="AJ15" s="190">
        <v>68.3</v>
      </c>
      <c r="AK15" s="84">
        <v>164.5</v>
      </c>
      <c r="AL15" s="84">
        <v>116.8</v>
      </c>
      <c r="AM15" s="84">
        <v>146.49999999999909</v>
      </c>
      <c r="AN15" s="83">
        <v>245.90000000000146</v>
      </c>
      <c r="AO15" s="83">
        <v>191.70000000000005</v>
      </c>
      <c r="AP15" s="83">
        <v>102.10000000000014</v>
      </c>
      <c r="AQ15" s="83">
        <v>166.1</v>
      </c>
      <c r="AR15" s="83">
        <v>210.4</v>
      </c>
      <c r="AS15" s="192">
        <v>243.7</v>
      </c>
      <c r="AT15" s="192">
        <v>295.99999999999977</v>
      </c>
      <c r="AU15" s="192">
        <v>214.6</v>
      </c>
      <c r="AV15" s="193">
        <v>289.10000000000002</v>
      </c>
      <c r="AW15" s="192">
        <v>173.40000000000009</v>
      </c>
      <c r="AX15" s="192">
        <v>223.70000000000005</v>
      </c>
      <c r="AY15" s="193">
        <v>199.4</v>
      </c>
      <c r="AZ15" s="194">
        <v>588.6</v>
      </c>
      <c r="BA15" s="193">
        <v>548.19999999999993</v>
      </c>
      <c r="BB15" s="193">
        <v>673.7000000000005</v>
      </c>
      <c r="BC15" s="193">
        <v>670.30000000000018</v>
      </c>
      <c r="BD15" s="193">
        <v>1043.3999999999999</v>
      </c>
      <c r="BE15" s="193">
        <v>173.40000000000009</v>
      </c>
      <c r="BF15" s="193">
        <v>223.70000000000005</v>
      </c>
      <c r="BG15" s="193">
        <v>199.4</v>
      </c>
      <c r="BH15" s="193">
        <v>588.6</v>
      </c>
      <c r="BI15" s="192">
        <v>145.79999999999973</v>
      </c>
      <c r="BJ15" s="193">
        <v>329.80000000000018</v>
      </c>
      <c r="BK15" s="193">
        <v>312.8</v>
      </c>
      <c r="BL15" s="193">
        <v>1059.3</v>
      </c>
      <c r="BM15" s="192">
        <v>668.19999999999982</v>
      </c>
      <c r="BN15" s="192">
        <v>651.40000000000055</v>
      </c>
      <c r="BO15" s="1322">
        <v>448.59999999999945</v>
      </c>
      <c r="BP15" s="193">
        <v>1378.2000000000007</v>
      </c>
      <c r="BQ15" s="1322">
        <v>428.3</v>
      </c>
      <c r="BR15" s="1322">
        <v>552.79999999999995</v>
      </c>
      <c r="BS15" s="193">
        <v>498.1</v>
      </c>
      <c r="BT15" s="1322">
        <v>565.1</v>
      </c>
      <c r="BU15" s="1322">
        <v>655.6</v>
      </c>
      <c r="BV15" s="1322">
        <v>655.1</v>
      </c>
      <c r="BW15" s="1322">
        <v>364.50000000000091</v>
      </c>
      <c r="BX15" s="1322">
        <v>687.8</v>
      </c>
      <c r="BY15" s="1322">
        <v>493.19999999999982</v>
      </c>
      <c r="BZ15" s="195">
        <v>519.80000000000018</v>
      </c>
      <c r="CB15" s="83"/>
    </row>
    <row r="16" spans="2:82" ht="19.5" customHeight="1">
      <c r="B16" s="74"/>
      <c r="C16" s="206"/>
      <c r="D16" s="1886" t="s">
        <v>14</v>
      </c>
      <c r="E16" s="1887"/>
      <c r="F16" s="1537"/>
      <c r="H16" s="10" t="s">
        <v>144</v>
      </c>
      <c r="I16" s="198">
        <v>809.4</v>
      </c>
      <c r="J16" s="198">
        <v>747.3</v>
      </c>
      <c r="K16" s="198">
        <v>601.70000000000005</v>
      </c>
      <c r="L16" s="198">
        <v>273.8</v>
      </c>
      <c r="M16" s="198">
        <v>532.79999999999995</v>
      </c>
      <c r="N16" s="198">
        <v>451.6</v>
      </c>
      <c r="O16" s="198">
        <v>584.5</v>
      </c>
      <c r="P16" s="198">
        <v>458.1</v>
      </c>
      <c r="Q16" s="198">
        <v>483.7</v>
      </c>
      <c r="R16" s="198">
        <v>525.4</v>
      </c>
      <c r="S16" s="198">
        <v>584.29999999999995</v>
      </c>
      <c r="T16" s="198">
        <v>365.7</v>
      </c>
      <c r="U16" s="198">
        <v>535.9</v>
      </c>
      <c r="V16" s="198">
        <v>397.9</v>
      </c>
      <c r="W16" s="198">
        <v>541.29999999999995</v>
      </c>
      <c r="X16" s="198">
        <v>346</v>
      </c>
      <c r="Y16" s="198">
        <v>667.9</v>
      </c>
      <c r="Z16" s="198">
        <v>625.1</v>
      </c>
      <c r="AA16" s="198">
        <v>721.4</v>
      </c>
      <c r="AB16" s="198">
        <v>-337.4</v>
      </c>
      <c r="AC16" s="199">
        <v>886.8</v>
      </c>
      <c r="AD16" s="198">
        <v>1116.2</v>
      </c>
      <c r="AE16" s="199">
        <v>1165.4000000000001</v>
      </c>
      <c r="AF16" s="200">
        <v>846.9</v>
      </c>
      <c r="AG16" s="201">
        <v>886.8</v>
      </c>
      <c r="AH16" s="199">
        <v>1116.2</v>
      </c>
      <c r="AI16" s="199">
        <v>1165.4000000000001</v>
      </c>
      <c r="AJ16" s="200">
        <v>846.9</v>
      </c>
      <c r="AK16" s="199">
        <v>1227.2</v>
      </c>
      <c r="AL16" s="199">
        <v>1324</v>
      </c>
      <c r="AM16" s="199">
        <v>1328.1000000000022</v>
      </c>
      <c r="AN16" s="198">
        <v>388.199999999998</v>
      </c>
      <c r="AO16" s="198">
        <v>1159.2000000000003</v>
      </c>
      <c r="AP16" s="198">
        <v>1310.2000000000003</v>
      </c>
      <c r="AQ16" s="198">
        <v>1248.2</v>
      </c>
      <c r="AR16" s="198">
        <v>773</v>
      </c>
      <c r="AS16" s="202">
        <v>1039.0999999999999</v>
      </c>
      <c r="AT16" s="202">
        <v>1390.4999999999998</v>
      </c>
      <c r="AU16" s="202">
        <v>1416.5</v>
      </c>
      <c r="AV16" s="203">
        <v>769.9</v>
      </c>
      <c r="AW16" s="202">
        <v>1746.8000000000002</v>
      </c>
      <c r="AX16" s="202">
        <v>1673.8</v>
      </c>
      <c r="AY16" s="203">
        <v>1787.5</v>
      </c>
      <c r="AZ16" s="204">
        <v>889.5</v>
      </c>
      <c r="BA16" s="203">
        <v>4015.3</v>
      </c>
      <c r="BB16" s="203">
        <v>4267.5</v>
      </c>
      <c r="BC16" s="203">
        <v>4490.6000000000004</v>
      </c>
      <c r="BD16" s="203">
        <v>4615.9999999999991</v>
      </c>
      <c r="BE16" s="203">
        <v>1746.8000000000002</v>
      </c>
      <c r="BF16" s="203">
        <v>1673.8</v>
      </c>
      <c r="BG16" s="203">
        <v>1787.5</v>
      </c>
      <c r="BH16" s="203">
        <v>889.5</v>
      </c>
      <c r="BI16" s="202">
        <v>1910.4</v>
      </c>
      <c r="BJ16" s="203">
        <v>1462.6999999999998</v>
      </c>
      <c r="BK16" s="203">
        <v>1733.9</v>
      </c>
      <c r="BL16" s="203">
        <v>127.4</v>
      </c>
      <c r="BM16" s="202">
        <v>2140</v>
      </c>
      <c r="BN16" s="202">
        <v>2052.8000000000002</v>
      </c>
      <c r="BO16" s="1323">
        <v>1946.5</v>
      </c>
      <c r="BP16" s="203">
        <v>245.7</v>
      </c>
      <c r="BQ16" s="1323">
        <v>2345.6</v>
      </c>
      <c r="BR16" s="1323">
        <v>2302.6999999999998</v>
      </c>
      <c r="BS16" s="203">
        <v>2365.4</v>
      </c>
      <c r="BT16" s="1323">
        <v>1031.5999999999999</v>
      </c>
      <c r="BU16" s="1323">
        <v>2293</v>
      </c>
      <c r="BV16" s="1323">
        <v>2133</v>
      </c>
      <c r="BW16" s="1323">
        <v>2335</v>
      </c>
      <c r="BX16" s="1323">
        <f>BX14-BX15</f>
        <v>1756.5999999999997</v>
      </c>
      <c r="BY16" s="1323">
        <v>2727.6</v>
      </c>
      <c r="BZ16" s="205">
        <v>2712.5000000000005</v>
      </c>
      <c r="CA16" s="83"/>
      <c r="CB16" s="83"/>
      <c r="CC16" s="83"/>
      <c r="CD16" s="83"/>
    </row>
    <row r="17" spans="2:82" ht="19.5" customHeight="1">
      <c r="B17" s="74"/>
      <c r="C17" s="206"/>
      <c r="D17" s="1886" t="s">
        <v>16</v>
      </c>
      <c r="E17" s="1887"/>
      <c r="F17" s="1537"/>
      <c r="H17" s="1" t="s">
        <v>145</v>
      </c>
      <c r="I17" s="83">
        <v>-1.4</v>
      </c>
      <c r="J17" s="83">
        <v>-10.9</v>
      </c>
      <c r="K17" s="83">
        <v>-19.5</v>
      </c>
      <c r="L17" s="83">
        <v>-101.8</v>
      </c>
      <c r="M17" s="83">
        <v>14.9</v>
      </c>
      <c r="N17" s="83">
        <v>-128.19999999999999</v>
      </c>
      <c r="O17" s="83">
        <v>-9</v>
      </c>
      <c r="P17" s="83">
        <v>-89.4</v>
      </c>
      <c r="Q17" s="83">
        <v>17.3</v>
      </c>
      <c r="R17" s="83">
        <v>-2.6</v>
      </c>
      <c r="S17" s="83">
        <v>1.1000000000000001</v>
      </c>
      <c r="T17" s="83">
        <v>-73.5</v>
      </c>
      <c r="U17" s="83" t="e">
        <v>#REF!</v>
      </c>
      <c r="V17" s="83" t="e">
        <v>#REF!</v>
      </c>
      <c r="W17" s="83" t="e">
        <v>#REF!</v>
      </c>
      <c r="X17" s="83" t="e">
        <v>#REF!</v>
      </c>
      <c r="Y17" s="83" t="e">
        <v>#REF!</v>
      </c>
      <c r="Z17" s="83" t="e">
        <v>#REF!</v>
      </c>
      <c r="AA17" s="83" t="e">
        <v>#REF!</v>
      </c>
      <c r="AB17" s="83">
        <v>734.1</v>
      </c>
      <c r="AC17" s="84">
        <v>78.5</v>
      </c>
      <c r="AD17" s="83">
        <v>130.80000000000001</v>
      </c>
      <c r="AE17" s="84">
        <v>34.1</v>
      </c>
      <c r="AF17" s="190">
        <v>-120.2</v>
      </c>
      <c r="AG17" s="191">
        <v>78.5</v>
      </c>
      <c r="AH17" s="84">
        <v>130.80000000000001</v>
      </c>
      <c r="AI17" s="84">
        <v>34.1</v>
      </c>
      <c r="AJ17" s="190">
        <v>-120.2</v>
      </c>
      <c r="AK17" s="84">
        <v>116.3</v>
      </c>
      <c r="AL17" s="84">
        <v>-20.9</v>
      </c>
      <c r="AM17" s="84">
        <v>0.69999999999998863</v>
      </c>
      <c r="AN17" s="83">
        <v>-62</v>
      </c>
      <c r="AO17" s="83">
        <v>6.7</v>
      </c>
      <c r="AP17" s="83">
        <v>48.6</v>
      </c>
      <c r="AQ17" s="83">
        <v>12</v>
      </c>
      <c r="AR17" s="83">
        <v>-24</v>
      </c>
      <c r="AS17" s="192">
        <v>-19.7</v>
      </c>
      <c r="AT17" s="192">
        <v>-14.3</v>
      </c>
      <c r="AU17" s="192">
        <v>154.4</v>
      </c>
      <c r="AV17" s="193">
        <v>25.2</v>
      </c>
      <c r="AW17" s="192">
        <v>39.6</v>
      </c>
      <c r="AX17" s="192">
        <v>-6.8000000000000043</v>
      </c>
      <c r="AY17" s="193">
        <v>-4.5</v>
      </c>
      <c r="AZ17" s="194">
        <v>-44.3</v>
      </c>
      <c r="BA17" s="193">
        <v>123.2</v>
      </c>
      <c r="BB17" s="193">
        <v>34.099999999999994</v>
      </c>
      <c r="BC17" s="193">
        <v>43.300000000000011</v>
      </c>
      <c r="BD17" s="193">
        <v>145.6</v>
      </c>
      <c r="BE17" s="193">
        <v>39.6</v>
      </c>
      <c r="BF17" s="193">
        <v>-6.8000000000000043</v>
      </c>
      <c r="BG17" s="193">
        <v>-4.5</v>
      </c>
      <c r="BH17" s="193">
        <v>-44.3</v>
      </c>
      <c r="BI17" s="192">
        <v>9.3000000000000007</v>
      </c>
      <c r="BJ17" s="193">
        <v>192.6</v>
      </c>
      <c r="BK17" s="193">
        <v>113.9</v>
      </c>
      <c r="BL17" s="193">
        <v>-155.20000000000002</v>
      </c>
      <c r="BM17" s="192">
        <v>-96.2</v>
      </c>
      <c r="BN17" s="192">
        <v>-92.3</v>
      </c>
      <c r="BO17" s="1322">
        <v>-43.400000000000006</v>
      </c>
      <c r="BP17" s="193">
        <v>-32.999999999999972</v>
      </c>
      <c r="BQ17" s="1322">
        <v>-948</v>
      </c>
      <c r="BR17" s="1322">
        <v>67</v>
      </c>
      <c r="BS17" s="193">
        <v>-73.400000000000006</v>
      </c>
      <c r="BT17" s="1322">
        <v>-105.6</v>
      </c>
      <c r="BU17" s="1322">
        <v>13.6</v>
      </c>
      <c r="BV17" s="1322">
        <v>210.1</v>
      </c>
      <c r="BW17" s="1322">
        <v>-73.5</v>
      </c>
      <c r="BX17" s="1322">
        <v>-484.8</v>
      </c>
      <c r="BY17" s="1322">
        <v>-96.4</v>
      </c>
      <c r="BZ17" s="195">
        <v>20.200000000000003</v>
      </c>
      <c r="CB17" s="83"/>
    </row>
    <row r="18" spans="2:82" ht="19.5" customHeight="1">
      <c r="B18" s="74"/>
      <c r="C18" s="206"/>
      <c r="D18" s="1886" t="s">
        <v>19</v>
      </c>
      <c r="E18" s="1887"/>
      <c r="F18" s="1537"/>
      <c r="H18" s="10" t="s">
        <v>146</v>
      </c>
      <c r="I18" s="198">
        <v>808</v>
      </c>
      <c r="J18" s="198">
        <v>736.4</v>
      </c>
      <c r="K18" s="198">
        <v>582.20000000000005</v>
      </c>
      <c r="L18" s="198">
        <v>172</v>
      </c>
      <c r="M18" s="198">
        <v>547.70000000000005</v>
      </c>
      <c r="N18" s="198">
        <v>323.39999999999998</v>
      </c>
      <c r="O18" s="198">
        <v>575.5</v>
      </c>
      <c r="P18" s="198">
        <v>368.7</v>
      </c>
      <c r="Q18" s="198">
        <v>501</v>
      </c>
      <c r="R18" s="198">
        <v>522.79999999999995</v>
      </c>
      <c r="S18" s="198">
        <v>585.4</v>
      </c>
      <c r="T18" s="198">
        <v>292.2</v>
      </c>
      <c r="U18" s="198">
        <v>741.7</v>
      </c>
      <c r="V18" s="198">
        <v>424.6</v>
      </c>
      <c r="W18" s="198">
        <v>568.4</v>
      </c>
      <c r="X18" s="198">
        <v>430</v>
      </c>
      <c r="Y18" s="198">
        <v>719.8</v>
      </c>
      <c r="Z18" s="198">
        <v>750.4</v>
      </c>
      <c r="AA18" s="198">
        <v>761.8</v>
      </c>
      <c r="AB18" s="198">
        <v>396.70000000000027</v>
      </c>
      <c r="AC18" s="199">
        <v>965.3</v>
      </c>
      <c r="AD18" s="198">
        <v>1247</v>
      </c>
      <c r="AE18" s="199">
        <v>1199.5</v>
      </c>
      <c r="AF18" s="200">
        <v>726.7</v>
      </c>
      <c r="AG18" s="201">
        <v>965.3</v>
      </c>
      <c r="AH18" s="199">
        <v>1247</v>
      </c>
      <c r="AI18" s="199">
        <v>1199.5</v>
      </c>
      <c r="AJ18" s="200">
        <v>726.69999999999993</v>
      </c>
      <c r="AK18" s="199">
        <v>1343.5</v>
      </c>
      <c r="AL18" s="199">
        <v>1303.0999999999999</v>
      </c>
      <c r="AM18" s="199">
        <v>1328.800000000002</v>
      </c>
      <c r="AN18" s="198">
        <v>326.19999999999845</v>
      </c>
      <c r="AO18" s="198">
        <v>1165.9000000000003</v>
      </c>
      <c r="AP18" s="198">
        <v>1358.8000000000004</v>
      </c>
      <c r="AQ18" s="198">
        <v>1260.2</v>
      </c>
      <c r="AR18" s="198">
        <v>749</v>
      </c>
      <c r="AS18" s="202">
        <v>1019.4</v>
      </c>
      <c r="AT18" s="202">
        <v>1376.1999999999998</v>
      </c>
      <c r="AU18" s="202">
        <v>1570.9</v>
      </c>
      <c r="AV18" s="203">
        <v>795.1</v>
      </c>
      <c r="AW18" s="202">
        <v>1786.3999999999999</v>
      </c>
      <c r="AX18" s="202">
        <v>1667.0000000000002</v>
      </c>
      <c r="AY18" s="203">
        <v>1783</v>
      </c>
      <c r="AZ18" s="204">
        <v>845.2</v>
      </c>
      <c r="BA18" s="203">
        <v>4138.5</v>
      </c>
      <c r="BB18" s="203">
        <v>4301.6000000000004</v>
      </c>
      <c r="BC18" s="203">
        <v>4533.9000000000005</v>
      </c>
      <c r="BD18" s="203">
        <v>4761.6000000000004</v>
      </c>
      <c r="BE18" s="203">
        <v>1786.3999999999999</v>
      </c>
      <c r="BF18" s="203">
        <v>1667.0000000000002</v>
      </c>
      <c r="BG18" s="203">
        <v>1783</v>
      </c>
      <c r="BH18" s="203">
        <v>845.2</v>
      </c>
      <c r="BI18" s="202">
        <v>1919.7</v>
      </c>
      <c r="BJ18" s="203">
        <v>1655.3</v>
      </c>
      <c r="BK18" s="203">
        <v>1847.8000000000002</v>
      </c>
      <c r="BL18" s="203">
        <v>-27.8</v>
      </c>
      <c r="BM18" s="202">
        <v>2043.8</v>
      </c>
      <c r="BN18" s="202">
        <v>1960.5000000000002</v>
      </c>
      <c r="BO18" s="1323">
        <v>1903.1000000000004</v>
      </c>
      <c r="BP18" s="203">
        <v>212.7</v>
      </c>
      <c r="BQ18" s="1323">
        <v>1397.6</v>
      </c>
      <c r="BR18" s="1323">
        <v>2369.6999999999998</v>
      </c>
      <c r="BS18" s="203">
        <v>2292</v>
      </c>
      <c r="BT18" s="1323">
        <v>926</v>
      </c>
      <c r="BU18" s="1323">
        <v>2306.6</v>
      </c>
      <c r="BV18" s="1323">
        <v>2343.1</v>
      </c>
      <c r="BW18" s="1323">
        <v>2261.5</v>
      </c>
      <c r="BX18" s="1323">
        <v>1271.9000000000005</v>
      </c>
      <c r="BY18" s="1323">
        <v>2631.2</v>
      </c>
      <c r="BZ18" s="205">
        <v>2732.7000000000007</v>
      </c>
      <c r="CA18" s="83"/>
      <c r="CB18" s="83"/>
      <c r="CC18" s="83"/>
      <c r="CD18" s="83"/>
    </row>
    <row r="19" spans="2:82" ht="19.5" customHeight="1">
      <c r="B19" s="74"/>
      <c r="C19" s="206"/>
      <c r="D19" s="1886" t="s">
        <v>21</v>
      </c>
      <c r="E19" s="1887"/>
      <c r="F19" s="1537"/>
      <c r="H19" s="1" t="s">
        <v>147</v>
      </c>
      <c r="I19" s="83">
        <v>199.4</v>
      </c>
      <c r="J19" s="83">
        <v>183</v>
      </c>
      <c r="K19" s="83">
        <v>119.1</v>
      </c>
      <c r="L19" s="83">
        <v>57</v>
      </c>
      <c r="M19" s="83">
        <v>134.80000000000001</v>
      </c>
      <c r="N19" s="83">
        <v>146.6</v>
      </c>
      <c r="O19" s="83">
        <v>148.9</v>
      </c>
      <c r="P19" s="83">
        <v>110.3</v>
      </c>
      <c r="Q19" s="83">
        <v>141.80000000000001</v>
      </c>
      <c r="R19" s="83">
        <v>123.8</v>
      </c>
      <c r="S19" s="83">
        <v>135.6</v>
      </c>
      <c r="T19" s="83">
        <v>85.1</v>
      </c>
      <c r="U19" s="83">
        <v>128.5</v>
      </c>
      <c r="V19" s="83">
        <v>86.1</v>
      </c>
      <c r="W19" s="83">
        <v>144.5</v>
      </c>
      <c r="X19" s="83">
        <v>78.3</v>
      </c>
      <c r="Y19" s="83">
        <v>165.6</v>
      </c>
      <c r="Z19" s="83">
        <v>154.9</v>
      </c>
      <c r="AA19" s="83">
        <v>184.5</v>
      </c>
      <c r="AB19" s="83">
        <v>-66.5</v>
      </c>
      <c r="AC19" s="84">
        <v>77.7</v>
      </c>
      <c r="AD19" s="83">
        <v>242.2</v>
      </c>
      <c r="AE19" s="84">
        <v>302.2</v>
      </c>
      <c r="AF19" s="190">
        <v>172.9</v>
      </c>
      <c r="AG19" s="191">
        <v>77.7</v>
      </c>
      <c r="AH19" s="84">
        <v>242.2</v>
      </c>
      <c r="AI19" s="84">
        <v>302.2</v>
      </c>
      <c r="AJ19" s="190">
        <v>172.9</v>
      </c>
      <c r="AK19" s="84">
        <v>375.1</v>
      </c>
      <c r="AL19" s="84">
        <v>356.3</v>
      </c>
      <c r="AM19" s="84">
        <v>374.80000000000041</v>
      </c>
      <c r="AN19" s="83">
        <v>133.5</v>
      </c>
      <c r="AO19" s="83">
        <v>320.00000000000011</v>
      </c>
      <c r="AP19" s="83">
        <v>367.30000000000007</v>
      </c>
      <c r="AQ19" s="83">
        <v>319.5</v>
      </c>
      <c r="AR19" s="83">
        <v>213.9</v>
      </c>
      <c r="AS19" s="192">
        <v>280.5</v>
      </c>
      <c r="AT19" s="192">
        <v>383.69999999999993</v>
      </c>
      <c r="AU19" s="192">
        <v>376.7</v>
      </c>
      <c r="AV19" s="193">
        <v>218.4</v>
      </c>
      <c r="AW19" s="192">
        <v>501.19999999999982</v>
      </c>
      <c r="AX19" s="192">
        <v>459.60000000000036</v>
      </c>
      <c r="AY19" s="193">
        <v>477.3</v>
      </c>
      <c r="AZ19" s="194">
        <v>259.10000000000002</v>
      </c>
      <c r="BA19" s="193">
        <v>794.99999999999989</v>
      </c>
      <c r="BB19" s="193">
        <v>1239.7000000000005</v>
      </c>
      <c r="BC19" s="193">
        <v>1220.7000000000003</v>
      </c>
      <c r="BD19" s="193">
        <v>1259.3</v>
      </c>
      <c r="BE19" s="193">
        <v>501.19999999999982</v>
      </c>
      <c r="BF19" s="193">
        <v>459.60000000000036</v>
      </c>
      <c r="BG19" s="193">
        <v>477.3</v>
      </c>
      <c r="BH19" s="193">
        <v>259.10000000000002</v>
      </c>
      <c r="BI19" s="192">
        <v>448.20000000000005</v>
      </c>
      <c r="BJ19" s="193">
        <v>440.79999999999995</v>
      </c>
      <c r="BK19" s="193">
        <v>487.80000000000018</v>
      </c>
      <c r="BL19" s="193">
        <v>127.3</v>
      </c>
      <c r="BM19" s="192">
        <v>533.5</v>
      </c>
      <c r="BN19" s="192">
        <v>455.90000000000009</v>
      </c>
      <c r="BO19" s="1322">
        <v>566.00000000000045</v>
      </c>
      <c r="BP19" s="193">
        <v>38.4</v>
      </c>
      <c r="BQ19" s="1322">
        <v>341.5</v>
      </c>
      <c r="BR19" s="1322">
        <v>658.8</v>
      </c>
      <c r="BS19" s="193">
        <v>690.2</v>
      </c>
      <c r="BT19" s="1322">
        <v>266.2</v>
      </c>
      <c r="BU19" s="1322">
        <v>607.5</v>
      </c>
      <c r="BV19" s="1322">
        <v>595.5</v>
      </c>
      <c r="BW19" s="1322">
        <v>606.30000000000018</v>
      </c>
      <c r="BX19" s="1322">
        <v>533.10000000000036</v>
      </c>
      <c r="BY19" s="1322">
        <v>714.69999999999982</v>
      </c>
      <c r="BZ19" s="195">
        <v>722.20000000000073</v>
      </c>
      <c r="CA19" s="83"/>
      <c r="CB19" s="83"/>
    </row>
    <row r="20" spans="2:82" ht="19.5" customHeight="1">
      <c r="B20" s="74"/>
      <c r="C20" s="206"/>
      <c r="D20" s="1886" t="s">
        <v>22</v>
      </c>
      <c r="E20" s="1887"/>
      <c r="F20" s="1537"/>
      <c r="H20" s="10" t="s">
        <v>148</v>
      </c>
      <c r="I20" s="198">
        <v>608.6</v>
      </c>
      <c r="J20" s="198">
        <v>553.4</v>
      </c>
      <c r="K20" s="198">
        <v>463.1</v>
      </c>
      <c r="L20" s="198">
        <v>115</v>
      </c>
      <c r="M20" s="198">
        <v>412.9</v>
      </c>
      <c r="N20" s="198">
        <v>176.8</v>
      </c>
      <c r="O20" s="198">
        <v>426.6</v>
      </c>
      <c r="P20" s="198">
        <v>258.39999999999998</v>
      </c>
      <c r="Q20" s="198">
        <v>359.2</v>
      </c>
      <c r="R20" s="198">
        <v>399</v>
      </c>
      <c r="S20" s="198">
        <v>449.8</v>
      </c>
      <c r="T20" s="198">
        <v>207.1</v>
      </c>
      <c r="U20" s="198">
        <v>613.20000000000005</v>
      </c>
      <c r="V20" s="198">
        <v>338.5</v>
      </c>
      <c r="W20" s="198">
        <v>423.9</v>
      </c>
      <c r="X20" s="198">
        <v>351.7</v>
      </c>
      <c r="Y20" s="198">
        <v>554.20000000000005</v>
      </c>
      <c r="Z20" s="198">
        <v>595.5</v>
      </c>
      <c r="AA20" s="198">
        <v>577.29999999999995</v>
      </c>
      <c r="AB20" s="198">
        <v>463.20000000000027</v>
      </c>
      <c r="AC20" s="199">
        <v>887.6</v>
      </c>
      <c r="AD20" s="198">
        <v>1004.8</v>
      </c>
      <c r="AE20" s="199">
        <v>897.3</v>
      </c>
      <c r="AF20" s="200">
        <v>553.79999999999995</v>
      </c>
      <c r="AG20" s="201">
        <v>887.6</v>
      </c>
      <c r="AH20" s="199">
        <v>1004.8</v>
      </c>
      <c r="AI20" s="199">
        <v>897.3</v>
      </c>
      <c r="AJ20" s="200">
        <v>553.79999999999995</v>
      </c>
      <c r="AK20" s="199">
        <v>968.4</v>
      </c>
      <c r="AL20" s="199">
        <v>946.8</v>
      </c>
      <c r="AM20" s="199">
        <v>954.00000000000159</v>
      </c>
      <c r="AN20" s="198">
        <v>192.69999999999845</v>
      </c>
      <c r="AO20" s="198">
        <v>845.9000000000002</v>
      </c>
      <c r="AP20" s="198">
        <v>991.50000000000034</v>
      </c>
      <c r="AQ20" s="198">
        <v>940.7</v>
      </c>
      <c r="AR20" s="198">
        <v>535.1</v>
      </c>
      <c r="AS20" s="202">
        <v>738.9</v>
      </c>
      <c r="AT20" s="202">
        <v>992.49999999999989</v>
      </c>
      <c r="AU20" s="202">
        <v>1194.2</v>
      </c>
      <c r="AV20" s="203">
        <v>576.70000000000005</v>
      </c>
      <c r="AW20" s="202">
        <v>1285.2</v>
      </c>
      <c r="AX20" s="202">
        <v>1207.3999999999999</v>
      </c>
      <c r="AY20" s="203">
        <v>1305.7</v>
      </c>
      <c r="AZ20" s="204">
        <v>586.1</v>
      </c>
      <c r="BA20" s="203">
        <v>3343.5</v>
      </c>
      <c r="BB20" s="203">
        <v>3061.9</v>
      </c>
      <c r="BC20" s="203">
        <v>3313.2000000000003</v>
      </c>
      <c r="BD20" s="203">
        <v>3502.3</v>
      </c>
      <c r="BE20" s="203">
        <v>1285.2</v>
      </c>
      <c r="BF20" s="203">
        <v>1207.3999999999999</v>
      </c>
      <c r="BG20" s="203">
        <v>1305.7</v>
      </c>
      <c r="BH20" s="203">
        <v>586.1</v>
      </c>
      <c r="BI20" s="202">
        <v>1471.5</v>
      </c>
      <c r="BJ20" s="203">
        <v>1214.5</v>
      </c>
      <c r="BK20" s="203">
        <v>1360</v>
      </c>
      <c r="BL20" s="203">
        <v>-155.1</v>
      </c>
      <c r="BM20" s="202">
        <v>1510.3</v>
      </c>
      <c r="BN20" s="202">
        <v>1504.6000000000001</v>
      </c>
      <c r="BO20" s="1323">
        <v>1337.1</v>
      </c>
      <c r="BP20" s="203">
        <v>174.3</v>
      </c>
      <c r="BQ20" s="1323">
        <v>1056.0999999999999</v>
      </c>
      <c r="BR20" s="1323">
        <v>1710.9</v>
      </c>
      <c r="BS20" s="203">
        <v>1601.8</v>
      </c>
      <c r="BT20" s="1323">
        <v>659.8</v>
      </c>
      <c r="BU20" s="1323">
        <v>1699.1</v>
      </c>
      <c r="BV20" s="1323">
        <v>1747.6</v>
      </c>
      <c r="BW20" s="1323">
        <v>1655.1999999999998</v>
      </c>
      <c r="BX20" s="1323">
        <v>738.80000000000018</v>
      </c>
      <c r="BY20" s="1323">
        <v>1916.5</v>
      </c>
      <c r="BZ20" s="205">
        <v>2010.5</v>
      </c>
      <c r="CA20" s="83"/>
      <c r="CB20" s="83"/>
      <c r="CC20" s="83"/>
      <c r="CD20" s="83"/>
    </row>
    <row r="21" spans="2:82" ht="19.5" customHeight="1">
      <c r="B21" s="74"/>
      <c r="C21" s="206"/>
      <c r="D21" s="1886" t="s">
        <v>26</v>
      </c>
      <c r="E21" s="1887"/>
      <c r="F21" s="1537"/>
      <c r="H21" s="210" t="s">
        <v>149</v>
      </c>
      <c r="I21" s="83">
        <v>3.7</v>
      </c>
      <c r="J21" s="83">
        <v>1.7</v>
      </c>
      <c r="K21" s="83">
        <v>-1</v>
      </c>
      <c r="L21" s="83">
        <v>4.7</v>
      </c>
      <c r="M21" s="83">
        <v>1.4</v>
      </c>
      <c r="N21" s="83">
        <v>1.8</v>
      </c>
      <c r="O21" s="83">
        <v>0</v>
      </c>
      <c r="P21" s="83">
        <v>0</v>
      </c>
      <c r="Q21" s="83">
        <v>0</v>
      </c>
      <c r="R21" s="83">
        <v>6.7</v>
      </c>
      <c r="S21" s="83">
        <v>3.6</v>
      </c>
      <c r="T21" s="83">
        <v>4.0999999999999996</v>
      </c>
      <c r="U21" s="83">
        <v>8.1999999999999993</v>
      </c>
      <c r="V21" s="83">
        <v>6.8</v>
      </c>
      <c r="W21" s="83">
        <v>9.4</v>
      </c>
      <c r="X21" s="83">
        <v>4.5999999999999996</v>
      </c>
      <c r="Y21" s="83">
        <v>9.1999999999999993</v>
      </c>
      <c r="Z21" s="83">
        <v>15.1</v>
      </c>
      <c r="AA21" s="83">
        <v>12.9</v>
      </c>
      <c r="AB21" s="83">
        <v>9.2999999999999972</v>
      </c>
      <c r="AC21" s="84">
        <v>17.5</v>
      </c>
      <c r="AD21" s="83">
        <v>14.7</v>
      </c>
      <c r="AE21" s="84">
        <v>-0.2</v>
      </c>
      <c r="AF21" s="190">
        <v>0.1</v>
      </c>
      <c r="AG21" s="191">
        <v>17.5</v>
      </c>
      <c r="AH21" s="84">
        <v>14.7</v>
      </c>
      <c r="AI21" s="84">
        <v>-0.2</v>
      </c>
      <c r="AJ21" s="190">
        <v>0.1</v>
      </c>
      <c r="AK21" s="84">
        <v>0.2</v>
      </c>
      <c r="AL21" s="84">
        <v>0</v>
      </c>
      <c r="AM21" s="84">
        <v>0.19999999999959073</v>
      </c>
      <c r="AN21" s="83">
        <v>0.30000000000063665</v>
      </c>
      <c r="AO21" s="83">
        <v>0.19999999999993179</v>
      </c>
      <c r="AP21" s="83">
        <v>0.40000000000020464</v>
      </c>
      <c r="AQ21" s="83">
        <v>0.4</v>
      </c>
      <c r="AR21" s="83">
        <v>0.4</v>
      </c>
      <c r="AS21" s="192">
        <v>9.4</v>
      </c>
      <c r="AT21" s="192">
        <v>10.700000000000159</v>
      </c>
      <c r="AU21" s="192">
        <v>27.6</v>
      </c>
      <c r="AV21" s="193">
        <v>-0.6</v>
      </c>
      <c r="AW21" s="192">
        <v>15.200000000000045</v>
      </c>
      <c r="AX21" s="192">
        <v>3.0999999999996817</v>
      </c>
      <c r="AY21" s="193">
        <v>7.6</v>
      </c>
      <c r="AZ21" s="194">
        <v>-51.000000000000455</v>
      </c>
      <c r="BA21" s="193">
        <v>32.1</v>
      </c>
      <c r="BB21" s="193">
        <v>0.70000000000022733</v>
      </c>
      <c r="BC21" s="193">
        <v>1.4000000000001362</v>
      </c>
      <c r="BD21" s="193">
        <v>47.100000000000158</v>
      </c>
      <c r="BE21" s="193">
        <v>15.200000000000045</v>
      </c>
      <c r="BF21" s="193">
        <v>3.1</v>
      </c>
      <c r="BG21" s="193">
        <v>7.6</v>
      </c>
      <c r="BH21" s="193">
        <v>-51</v>
      </c>
      <c r="BI21" s="192">
        <v>10.9</v>
      </c>
      <c r="BJ21" s="193">
        <v>4.5999999999999996</v>
      </c>
      <c r="BK21" s="193">
        <v>-7.8</v>
      </c>
      <c r="BL21" s="193">
        <v>-229.3</v>
      </c>
      <c r="BM21" s="192">
        <v>1.5999999999999091</v>
      </c>
      <c r="BN21" s="192">
        <v>5.7000000000002728</v>
      </c>
      <c r="BO21" s="1322">
        <v>-31.800000000000182</v>
      </c>
      <c r="BP21" s="193">
        <v>-44</v>
      </c>
      <c r="BQ21" s="1322">
        <v>14.1</v>
      </c>
      <c r="BR21" s="1322">
        <v>-21.5</v>
      </c>
      <c r="BS21" s="193">
        <v>-17.899999999999999</v>
      </c>
      <c r="BT21" s="1322">
        <v>-24.3</v>
      </c>
      <c r="BU21" s="1322">
        <v>1.8</v>
      </c>
      <c r="BV21" s="1322">
        <v>9.1999999999999993</v>
      </c>
      <c r="BW21" s="1322">
        <v>-30.800000000000182</v>
      </c>
      <c r="BX21" s="1322">
        <v>27.300000000000182</v>
      </c>
      <c r="BY21" s="1322">
        <v>24.099999999999909</v>
      </c>
      <c r="BZ21" s="195">
        <v>18.300000000000182</v>
      </c>
    </row>
    <row r="22" spans="2:82" ht="19.5" customHeight="1">
      <c r="B22" s="74"/>
      <c r="C22" s="206"/>
      <c r="D22" s="1886" t="s">
        <v>27</v>
      </c>
      <c r="E22" s="1887"/>
      <c r="F22" s="1537"/>
      <c r="H22" s="211" t="s">
        <v>150</v>
      </c>
      <c r="I22" s="212">
        <v>604.9</v>
      </c>
      <c r="J22" s="212">
        <v>551.70000000000005</v>
      </c>
      <c r="K22" s="212">
        <v>464.1</v>
      </c>
      <c r="L22" s="212">
        <v>110.3</v>
      </c>
      <c r="M22" s="212">
        <v>411.5</v>
      </c>
      <c r="N22" s="212">
        <v>175</v>
      </c>
      <c r="O22" s="212">
        <v>426.6</v>
      </c>
      <c r="P22" s="212">
        <v>258.39999999999998</v>
      </c>
      <c r="Q22" s="212">
        <v>359.2</v>
      </c>
      <c r="R22" s="212">
        <v>392.3</v>
      </c>
      <c r="S22" s="212">
        <v>446.2</v>
      </c>
      <c r="T22" s="212">
        <v>203</v>
      </c>
      <c r="U22" s="212">
        <v>605</v>
      </c>
      <c r="V22" s="212">
        <v>331.7</v>
      </c>
      <c r="W22" s="212">
        <v>414.5</v>
      </c>
      <c r="X22" s="212">
        <v>347.1</v>
      </c>
      <c r="Y22" s="212">
        <v>545</v>
      </c>
      <c r="Z22" s="212">
        <v>580.4</v>
      </c>
      <c r="AA22" s="212">
        <v>564.4</v>
      </c>
      <c r="AB22" s="212">
        <v>453.90000000000032</v>
      </c>
      <c r="AC22" s="213">
        <v>870.1</v>
      </c>
      <c r="AD22" s="212">
        <v>990.1</v>
      </c>
      <c r="AE22" s="213">
        <v>897.5</v>
      </c>
      <c r="AF22" s="214">
        <v>553.70000000000005</v>
      </c>
      <c r="AG22" s="215">
        <v>870.1</v>
      </c>
      <c r="AH22" s="213">
        <v>990.1</v>
      </c>
      <c r="AI22" s="213">
        <v>897.5</v>
      </c>
      <c r="AJ22" s="214">
        <v>553.70000000000005</v>
      </c>
      <c r="AK22" s="213">
        <v>968.2</v>
      </c>
      <c r="AL22" s="213">
        <v>946.8</v>
      </c>
      <c r="AM22" s="213">
        <v>953.800000000002</v>
      </c>
      <c r="AN22" s="212">
        <v>192.39999999999782</v>
      </c>
      <c r="AO22" s="212">
        <v>845.70000000000027</v>
      </c>
      <c r="AP22" s="212">
        <v>991.10000000000014</v>
      </c>
      <c r="AQ22" s="212">
        <v>940.3</v>
      </c>
      <c r="AR22" s="212">
        <v>534.70000000000005</v>
      </c>
      <c r="AS22" s="216">
        <v>729.5</v>
      </c>
      <c r="AT22" s="216">
        <v>981.79999999999973</v>
      </c>
      <c r="AU22" s="216">
        <v>1166.5999999999999</v>
      </c>
      <c r="AV22" s="217">
        <v>577.29999999999995</v>
      </c>
      <c r="AW22" s="216">
        <v>1270</v>
      </c>
      <c r="AX22" s="216">
        <v>1204.3000000000002</v>
      </c>
      <c r="AY22" s="217">
        <v>1298.0999999999999</v>
      </c>
      <c r="AZ22" s="218">
        <v>637.10000000000355</v>
      </c>
      <c r="BA22" s="217">
        <v>3311.3999999999996</v>
      </c>
      <c r="BB22" s="217">
        <v>3061.2</v>
      </c>
      <c r="BC22" s="217">
        <v>3311.8</v>
      </c>
      <c r="BD22" s="217">
        <v>3455.2</v>
      </c>
      <c r="BE22" s="217">
        <v>1270</v>
      </c>
      <c r="BF22" s="217">
        <v>1204.3000000000002</v>
      </c>
      <c r="BG22" s="217">
        <v>1298.0999999999999</v>
      </c>
      <c r="BH22" s="217">
        <v>637.1</v>
      </c>
      <c r="BI22" s="216">
        <v>1460.6</v>
      </c>
      <c r="BJ22" s="217">
        <v>1209.9000000000001</v>
      </c>
      <c r="BK22" s="217">
        <v>1367.8000000000002</v>
      </c>
      <c r="BL22" s="217">
        <v>74.2</v>
      </c>
      <c r="BM22" s="216">
        <v>1508.7</v>
      </c>
      <c r="BN22" s="216">
        <v>1498.8999999999999</v>
      </c>
      <c r="BO22" s="1324">
        <v>1368.9</v>
      </c>
      <c r="BP22" s="217">
        <v>218.3</v>
      </c>
      <c r="BQ22" s="1324">
        <v>1042</v>
      </c>
      <c r="BR22" s="1324">
        <v>1732.4</v>
      </c>
      <c r="BS22" s="217">
        <v>1619.7</v>
      </c>
      <c r="BT22" s="1324">
        <v>684.1</v>
      </c>
      <c r="BU22" s="1324">
        <v>1697.3</v>
      </c>
      <c r="BV22" s="1324">
        <v>1738.4</v>
      </c>
      <c r="BW22" s="1324">
        <v>1686</v>
      </c>
      <c r="BX22" s="1324">
        <v>711.5</v>
      </c>
      <c r="BY22" s="1324">
        <v>1892.4</v>
      </c>
      <c r="BZ22" s="219">
        <v>1992.1999999999998</v>
      </c>
      <c r="CA22" s="83"/>
      <c r="CB22" s="83"/>
      <c r="CC22" s="83"/>
      <c r="CD22" s="83"/>
    </row>
    <row r="23" spans="2:82" ht="19.5" customHeight="1">
      <c r="B23" s="71"/>
      <c r="C23" s="206"/>
      <c r="D23" s="1886" t="s">
        <v>29</v>
      </c>
      <c r="E23" s="1887"/>
      <c r="F23" s="1537"/>
      <c r="H23" s="1888"/>
      <c r="I23" s="1888"/>
      <c r="J23" s="1888"/>
      <c r="K23" s="1888"/>
      <c r="L23" s="1888"/>
      <c r="M23" s="1888"/>
      <c r="N23" s="1888"/>
      <c r="O23" s="1888"/>
      <c r="P23" s="1888"/>
      <c r="Q23" s="1888"/>
      <c r="R23" s="1888"/>
      <c r="S23" s="1888"/>
      <c r="T23" s="1888"/>
      <c r="U23" s="1888"/>
      <c r="V23" s="1888"/>
      <c r="W23" s="1888"/>
      <c r="X23" s="1888"/>
      <c r="Y23" s="1888"/>
      <c r="Z23" s="1888"/>
      <c r="AA23" s="1888"/>
      <c r="AB23" s="1888"/>
      <c r="AC23" s="1888"/>
      <c r="AD23" s="1888"/>
      <c r="AE23" s="1888"/>
      <c r="AF23" s="1888"/>
      <c r="AG23" s="1888"/>
      <c r="AH23" s="1888"/>
      <c r="AI23" s="1888"/>
      <c r="AJ23" s="1888"/>
      <c r="AK23" s="1888"/>
      <c r="AL23" s="1888"/>
      <c r="AM23" s="1888"/>
      <c r="AN23" s="1888"/>
      <c r="AO23" s="1888"/>
      <c r="AP23" s="1888"/>
      <c r="AQ23" s="1888"/>
      <c r="AR23" s="1888"/>
      <c r="AS23" s="1888"/>
      <c r="AT23" s="1888"/>
      <c r="AU23" s="1888"/>
      <c r="AV23" s="1888"/>
      <c r="AW23" s="1888"/>
      <c r="AX23" s="1888"/>
      <c r="AY23" s="1888"/>
      <c r="AZ23" s="1888"/>
      <c r="BA23" s="1888"/>
      <c r="BB23" s="1888"/>
      <c r="BC23" s="1888"/>
      <c r="BD23" s="1888"/>
      <c r="BE23" s="1888"/>
      <c r="BF23" s="1888"/>
      <c r="BG23" s="1888"/>
      <c r="BH23" s="1888"/>
      <c r="BI23" s="1888"/>
      <c r="BJ23" s="1888"/>
      <c r="BK23" s="1888"/>
      <c r="BL23" s="1888"/>
      <c r="BM23" s="1888"/>
      <c r="BN23" s="1888"/>
      <c r="BO23" s="1888"/>
      <c r="BP23" s="1535"/>
      <c r="BQ23" s="1573"/>
    </row>
    <row r="24" spans="2:82" ht="19.5" customHeight="1">
      <c r="B24" s="71"/>
      <c r="C24" s="206"/>
      <c r="D24" s="1886" t="s">
        <v>30</v>
      </c>
      <c r="E24" s="1887"/>
      <c r="F24" s="1537"/>
      <c r="H24" s="1889"/>
      <c r="I24" s="1889"/>
      <c r="J24" s="1889"/>
      <c r="K24" s="1889"/>
      <c r="L24" s="1889"/>
      <c r="M24" s="1889"/>
      <c r="N24" s="1889"/>
      <c r="O24" s="1889"/>
      <c r="P24" s="1889"/>
      <c r="Q24" s="1889"/>
      <c r="R24" s="1889"/>
      <c r="S24" s="1889"/>
      <c r="T24" s="1889"/>
      <c r="U24" s="1889"/>
      <c r="V24" s="1889"/>
      <c r="W24" s="1889"/>
      <c r="X24" s="1889"/>
      <c r="Y24" s="1889"/>
      <c r="Z24" s="1889"/>
      <c r="AA24" s="1889"/>
      <c r="AB24" s="1889"/>
      <c r="AC24" s="1889"/>
      <c r="AD24" s="1889"/>
      <c r="AE24" s="1889"/>
      <c r="AF24" s="1889"/>
      <c r="AG24" s="1889"/>
      <c r="AH24" s="1889"/>
      <c r="AI24" s="1889"/>
      <c r="AJ24" s="1889"/>
      <c r="AK24" s="1889"/>
      <c r="AL24" s="1889"/>
      <c r="AM24" s="1889"/>
      <c r="AN24" s="1889"/>
      <c r="AO24" s="1889"/>
      <c r="AP24" s="1889"/>
      <c r="AQ24" s="1889"/>
      <c r="AR24" s="1889"/>
      <c r="AS24" s="1889"/>
      <c r="AT24" s="1889"/>
      <c r="AU24" s="1889"/>
      <c r="AV24" s="1889"/>
      <c r="AW24" s="1889"/>
      <c r="AX24" s="1889"/>
      <c r="AY24" s="1889"/>
      <c r="AZ24" s="1889"/>
      <c r="BA24" s="1889"/>
      <c r="BB24" s="1889"/>
      <c r="BC24" s="1889"/>
      <c r="BD24" s="1889"/>
      <c r="BE24" s="1889"/>
      <c r="BF24" s="1889"/>
      <c r="BG24" s="1889"/>
      <c r="BH24" s="1889"/>
      <c r="BI24" s="1889"/>
      <c r="BJ24" s="1889"/>
      <c r="BK24" s="1889"/>
      <c r="BL24" s="1889"/>
      <c r="BM24" s="1889"/>
      <c r="BN24" s="1889"/>
      <c r="BO24" s="1889"/>
      <c r="BP24" s="1532"/>
      <c r="BQ24" s="1571"/>
    </row>
    <row r="25" spans="2:82" ht="19.5" customHeight="1">
      <c r="B25" s="71"/>
      <c r="C25" s="206"/>
      <c r="D25" s="1537"/>
      <c r="E25" s="1538"/>
      <c r="F25" s="1537"/>
      <c r="H25" s="221"/>
      <c r="I25" s="221"/>
      <c r="J25" s="221"/>
      <c r="K25" s="221"/>
      <c r="L25" s="221"/>
      <c r="M25" s="221"/>
      <c r="N25" s="221"/>
      <c r="O25" s="221"/>
      <c r="P25" s="221"/>
      <c r="Q25" s="221"/>
      <c r="R25" s="221"/>
      <c r="S25" s="221"/>
      <c r="T25" s="221"/>
      <c r="U25" s="221"/>
      <c r="V25" s="221"/>
      <c r="W25" s="221"/>
      <c r="X25" s="221"/>
      <c r="Y25" s="221"/>
      <c r="Z25" s="221"/>
      <c r="AA25" s="221"/>
      <c r="AB25" s="221"/>
      <c r="AC25" s="221"/>
      <c r="AD25" s="221"/>
      <c r="AE25" s="221"/>
      <c r="AF25" s="221"/>
      <c r="AG25" s="221"/>
      <c r="AH25" s="221"/>
      <c r="AI25" s="221"/>
      <c r="AJ25" s="221"/>
      <c r="AK25" s="221"/>
      <c r="AL25" s="221"/>
      <c r="AM25" s="221"/>
      <c r="AN25" s="221"/>
      <c r="AO25" s="221"/>
      <c r="AP25" s="221"/>
      <c r="AQ25" s="221"/>
      <c r="AR25" s="221"/>
      <c r="AS25" s="221"/>
      <c r="AT25" s="221"/>
      <c r="AU25" s="221"/>
      <c r="AV25" s="221"/>
      <c r="AW25" s="221"/>
      <c r="AX25" s="221"/>
      <c r="AY25" s="221"/>
      <c r="AZ25" s="221"/>
      <c r="BA25" s="221"/>
      <c r="BB25" s="221"/>
      <c r="BC25" s="221"/>
      <c r="BD25" s="221"/>
      <c r="BE25" s="221"/>
      <c r="BF25" s="221"/>
      <c r="BG25" s="221"/>
      <c r="BH25" s="221"/>
      <c r="BI25" s="221"/>
      <c r="BJ25" s="221"/>
      <c r="BK25" s="221"/>
      <c r="BL25" s="221"/>
      <c r="BM25" s="221"/>
      <c r="BN25" s="221"/>
      <c r="BO25" s="221"/>
      <c r="BP25" s="221"/>
      <c r="BQ25" s="221"/>
    </row>
    <row r="26" spans="2:82" ht="19.5" customHeight="1">
      <c r="B26" s="71"/>
      <c r="C26" s="1875" t="s">
        <v>6</v>
      </c>
      <c r="D26" s="1875"/>
      <c r="E26" s="1876"/>
      <c r="F26" s="1533"/>
      <c r="AZ26" s="83"/>
      <c r="BA26" s="83"/>
      <c r="BB26" s="83"/>
      <c r="BC26" s="83"/>
      <c r="BD26" s="83"/>
      <c r="BE26" s="83"/>
      <c r="BF26" s="83"/>
      <c r="BG26" s="83"/>
      <c r="BH26" s="83"/>
      <c r="BI26" s="83"/>
      <c r="BJ26" s="83"/>
      <c r="BK26" s="83"/>
      <c r="BL26" s="83"/>
      <c r="BM26" s="83"/>
      <c r="BN26" s="83"/>
      <c r="BO26" s="83"/>
      <c r="BP26" s="83"/>
      <c r="BQ26" s="83"/>
    </row>
    <row r="27" spans="2:82" ht="19.5" customHeight="1">
      <c r="B27" s="71"/>
      <c r="C27" s="1534"/>
      <c r="D27" s="75"/>
      <c r="E27" s="76"/>
      <c r="F27" s="75"/>
      <c r="AZ27" s="83"/>
      <c r="BA27" s="83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3"/>
      <c r="BM27" s="83"/>
      <c r="BN27" s="83"/>
      <c r="BO27" s="83"/>
      <c r="BP27" s="83"/>
      <c r="BQ27" s="83"/>
    </row>
    <row r="28" spans="2:82" ht="19.5" customHeight="1">
      <c r="B28" s="71"/>
      <c r="C28" s="1875" t="s">
        <v>7</v>
      </c>
      <c r="D28" s="1875"/>
      <c r="E28" s="1876"/>
      <c r="F28" s="1533"/>
    </row>
    <row r="29" spans="2:82" ht="19.5" customHeight="1">
      <c r="B29" s="71"/>
      <c r="C29" s="1534"/>
      <c r="D29" s="75"/>
      <c r="E29" s="76"/>
      <c r="F29" s="75"/>
    </row>
    <row r="30" spans="2:82" ht="19.5" customHeight="1">
      <c r="B30" s="71"/>
      <c r="C30" s="1877" t="s">
        <v>31</v>
      </c>
      <c r="D30" s="1877"/>
      <c r="E30" s="1878"/>
      <c r="F30" s="1533"/>
    </row>
    <row r="31" spans="2:82" ht="19.5" customHeight="1">
      <c r="B31" s="71"/>
      <c r="C31" s="1534"/>
      <c r="D31" s="75"/>
      <c r="E31" s="76"/>
      <c r="F31" s="75"/>
    </row>
    <row r="32" spans="2:82" ht="19.5" customHeight="1">
      <c r="B32" s="71"/>
      <c r="C32" s="1875" t="s">
        <v>17</v>
      </c>
      <c r="D32" s="1875"/>
      <c r="E32" s="1876"/>
      <c r="F32" s="1533"/>
    </row>
    <row r="33" spans="2:6" ht="19.5" customHeight="1">
      <c r="B33" s="71"/>
      <c r="C33" s="1534"/>
      <c r="D33" s="75"/>
      <c r="E33" s="76"/>
      <c r="F33" s="75"/>
    </row>
    <row r="34" spans="2:6" ht="19.5" customHeight="1">
      <c r="B34" s="71"/>
      <c r="C34" s="1873" t="s">
        <v>8</v>
      </c>
      <c r="D34" s="1873"/>
      <c r="E34" s="1874"/>
      <c r="F34" s="1533"/>
    </row>
    <row r="35" spans="2:6" ht="19.5" customHeight="1">
      <c r="B35" s="71"/>
      <c r="E35" s="110"/>
    </row>
    <row r="36" spans="2:6" ht="19.5" customHeight="1">
      <c r="B36" s="71"/>
      <c r="C36" s="1875" t="s">
        <v>25</v>
      </c>
      <c r="D36" s="1875"/>
      <c r="E36" s="1876"/>
      <c r="F36" s="1533"/>
    </row>
    <row r="37" spans="2:6" ht="19.5" customHeight="1">
      <c r="B37" s="71"/>
      <c r="C37" s="75"/>
      <c r="D37" s="75"/>
      <c r="E37" s="76"/>
      <c r="F37" s="75"/>
    </row>
    <row r="38" spans="2:6" ht="19.5" customHeight="1">
      <c r="B38" s="71"/>
      <c r="C38" s="1875" t="s">
        <v>32</v>
      </c>
      <c r="D38" s="1875"/>
      <c r="E38" s="1876"/>
      <c r="F38" s="1533"/>
    </row>
    <row r="39" spans="2:6" ht="19.5" customHeight="1" thickBot="1">
      <c r="B39" s="111"/>
      <c r="C39" s="112"/>
      <c r="D39" s="112"/>
      <c r="E39" s="113"/>
    </row>
    <row r="40" spans="2:6" ht="19.5" customHeight="1" thickTop="1"/>
    <row r="67" spans="65:65" ht="18" customHeight="1">
      <c r="BM67" s="38">
        <v>1026</v>
      </c>
    </row>
  </sheetData>
  <mergeCells count="25">
    <mergeCell ref="C38:E38"/>
    <mergeCell ref="C26:E26"/>
    <mergeCell ref="C28:E28"/>
    <mergeCell ref="C30:E30"/>
    <mergeCell ref="C32:E32"/>
    <mergeCell ref="C34:E34"/>
    <mergeCell ref="C36:E36"/>
    <mergeCell ref="D20:E20"/>
    <mergeCell ref="D21:E21"/>
    <mergeCell ref="D22:E22"/>
    <mergeCell ref="D23:E23"/>
    <mergeCell ref="H23:BO24"/>
    <mergeCell ref="D24:E24"/>
    <mergeCell ref="D19:E19"/>
    <mergeCell ref="B4:E4"/>
    <mergeCell ref="BL4:BN4"/>
    <mergeCell ref="C8:E8"/>
    <mergeCell ref="C10:E10"/>
    <mergeCell ref="C12:E12"/>
    <mergeCell ref="D13:F13"/>
    <mergeCell ref="D14:E14"/>
    <mergeCell ref="D15:E15"/>
    <mergeCell ref="D16:E16"/>
    <mergeCell ref="D17:E17"/>
    <mergeCell ref="D18:E18"/>
  </mergeCells>
  <phoneticPr fontId="3" type="noConversion"/>
  <hyperlinks>
    <hyperlink ref="C26" location="B_IS!A1" display="KB Kookmin Bank" xr:uid="{00000000-0004-0000-0300-000000000000}"/>
    <hyperlink ref="C28" location="S_IS!A1" display="KB Securities" xr:uid="{00000000-0004-0000-0300-000001000000}"/>
    <hyperlink ref="C32" location="C_IS!A1" display="KB Kookmin Card" xr:uid="{00000000-0004-0000-0300-000002000000}"/>
    <hyperlink ref="C36" location="Other_IS!A1" display="Other Subsidiaries" xr:uid="{00000000-0004-0000-0300-000003000000}"/>
    <hyperlink ref="C38" location="Contacts!A1" display="Contacts" xr:uid="{00000000-0004-0000-0300-000004000000}"/>
    <hyperlink ref="C12" location="G_IS!A1" display="KB Financial Group" xr:uid="{00000000-0004-0000-0300-000005000000}"/>
    <hyperlink ref="D23:E23" location="G_Employees!A1" display="Employees / Branches" xr:uid="{00000000-0004-0000-0300-000006000000}"/>
    <hyperlink ref="D14:E14" location="G_BS!A1" display="Condensed Balance Sheet" xr:uid="{00000000-0004-0000-0300-000007000000}"/>
    <hyperlink ref="D15:E15" location="'G_Interest Income'!A1" display="Interest Income / Spread / Margin" xr:uid="{00000000-0004-0000-0300-000008000000}"/>
    <hyperlink ref="D16:E16" location="G_Fee!A1" display="Fee and Commission Income" xr:uid="{00000000-0004-0000-0300-000009000000}"/>
    <hyperlink ref="D17:E17" location="G_Other!A1" display="Other Operating Income" xr:uid="{00000000-0004-0000-0300-00000A000000}"/>
    <hyperlink ref="D18:E18" location="G_Provision!A1" display="Provision for Credit Losses" xr:uid="{00000000-0004-0000-0300-00000B000000}"/>
    <hyperlink ref="D19:E19" location="'G_G&amp;A'!A1" display="General &amp; Administrative Expenses" xr:uid="{00000000-0004-0000-0300-00000C000000}"/>
    <hyperlink ref="D20:E20" location="G_AQ!A1" display="Asset Quality" xr:uid="{00000000-0004-0000-0300-00000D000000}"/>
    <hyperlink ref="D21:E21" location="G_CAR!A1" display="Capital Adequacy" xr:uid="{00000000-0004-0000-0300-00000E000000}"/>
    <hyperlink ref="D13:E13" location="G_IS!A1" display="Condensed Income Statement" xr:uid="{00000000-0004-0000-0300-00000F000000}"/>
    <hyperlink ref="D24:E24" location="'G_Credit Rating'!A1" display="Credit Ratings" xr:uid="{00000000-0004-0000-0300-000010000000}"/>
    <hyperlink ref="D22:E22" location="G_Structure!A1" display="Organizational Structure" xr:uid="{00000000-0004-0000-0300-000011000000}"/>
    <hyperlink ref="C10" location="Hightlights!A1" display="Highlights" xr:uid="{00000000-0004-0000-0300-000012000000}"/>
    <hyperlink ref="C10:E10" location="'Financial Highlights'!A1" display="Finanial Highlights" xr:uid="{00000000-0004-0000-0300-000013000000}"/>
    <hyperlink ref="C30" location="I_Key!A1" display="KB Insurance" xr:uid="{00000000-0004-0000-0300-000014000000}"/>
    <hyperlink ref="C34:E34" location="L_IS!A1" display="KB Life Insurance" xr:uid="{00000000-0004-0000-0300-000015000000}"/>
    <hyperlink ref="C30:E30" location="I_IS!A1" display="KB Insurance" xr:uid="{00000000-0004-0000-0300-000016000000}"/>
    <hyperlink ref="C8:E8" location="Disclaimer!A1" display="Disclaimer" xr:uid="{00000000-0004-0000-0300-000017000000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1"/>
  <headerFooter alignWithMargins="0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B1:BO44"/>
  <sheetViews>
    <sheetView showGridLines="0" view="pageBreakPreview" topLeftCell="A13" zoomScale="85" zoomScaleNormal="70" zoomScaleSheetLayoutView="85" workbookViewId="0">
      <selection activeCell="Q21" sqref="Q21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34" width="13.75" style="38" hidden="1" customWidth="1"/>
    <col min="35" max="35" width="13.75" style="48" hidden="1" customWidth="1"/>
    <col min="36" max="52" width="13.75" style="38" hidden="1" customWidth="1"/>
    <col min="53" max="56" width="17.375" style="38" hidden="1" customWidth="1"/>
    <col min="57" max="57" width="15.125" style="38" hidden="1" customWidth="1"/>
    <col min="58" max="62" width="15.125" style="38" customWidth="1"/>
    <col min="63" max="63" width="15.125" style="1728" customWidth="1"/>
    <col min="64" max="64" width="15.125" style="38" customWidth="1"/>
    <col min="65" max="65" width="15.125" style="1776" customWidth="1"/>
    <col min="66" max="66" width="15.125" style="38" customWidth="1"/>
    <col min="67" max="16384" width="10.75" style="38"/>
  </cols>
  <sheetData>
    <row r="1" spans="2:67" ht="5.25" customHeight="1"/>
    <row r="2" spans="2:67" ht="28.5" customHeight="1">
      <c r="H2" s="39"/>
    </row>
    <row r="3" spans="2:67" ht="3" customHeight="1">
      <c r="H3" s="40"/>
    </row>
    <row r="4" spans="2:67" ht="30" customHeight="1">
      <c r="B4" s="1879" t="s">
        <v>25</v>
      </c>
      <c r="C4" s="1879"/>
      <c r="D4" s="1879"/>
      <c r="E4" s="1879"/>
      <c r="F4" s="183"/>
      <c r="G4" s="42"/>
      <c r="H4" s="64" t="s">
        <v>11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</row>
    <row r="5" spans="2:67" ht="18" customHeight="1">
      <c r="B5" s="44"/>
      <c r="C5" s="44"/>
      <c r="D5" s="44"/>
      <c r="E5" s="44"/>
      <c r="F5" s="44"/>
      <c r="AI5" s="38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</row>
    <row r="6" spans="2:67" ht="3" customHeight="1" thickBot="1">
      <c r="H6" s="40"/>
    </row>
    <row r="7" spans="2:67" ht="12" customHeight="1" thickTop="1">
      <c r="B7" s="185"/>
      <c r="C7" s="67"/>
      <c r="D7" s="67"/>
      <c r="E7" s="68"/>
      <c r="AI7" s="38"/>
    </row>
    <row r="8" spans="2:67" ht="19.5" customHeight="1">
      <c r="B8" s="74"/>
      <c r="C8" s="1875" t="s">
        <v>2</v>
      </c>
      <c r="D8" s="1875"/>
      <c r="E8" s="1876"/>
      <c r="F8" s="1512"/>
      <c r="H8" s="673" t="s">
        <v>400</v>
      </c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5"/>
      <c r="AB8" s="265"/>
      <c r="AC8" s="266"/>
      <c r="AD8" s="265"/>
      <c r="AE8" s="266"/>
      <c r="AF8" s="266"/>
      <c r="AG8" s="266"/>
      <c r="AH8" s="266"/>
      <c r="AI8" s="266"/>
      <c r="AJ8" s="265"/>
      <c r="AK8" s="1518"/>
    </row>
    <row r="9" spans="2:67" ht="19.5" customHeight="1" thickBot="1">
      <c r="B9" s="71"/>
      <c r="C9" s="75"/>
      <c r="D9" s="75"/>
      <c r="E9" s="76"/>
      <c r="F9" s="75"/>
      <c r="H9" s="77" t="s">
        <v>39</v>
      </c>
      <c r="I9" s="78" t="s">
        <v>152</v>
      </c>
      <c r="J9" s="78" t="s">
        <v>153</v>
      </c>
      <c r="K9" s="78" t="s">
        <v>154</v>
      </c>
      <c r="L9" s="78" t="s">
        <v>155</v>
      </c>
      <c r="M9" s="78" t="s">
        <v>156</v>
      </c>
      <c r="N9" s="78" t="s">
        <v>157</v>
      </c>
      <c r="O9" s="78" t="s">
        <v>158</v>
      </c>
      <c r="P9" s="78" t="s">
        <v>159</v>
      </c>
      <c r="Q9" s="78" t="s">
        <v>160</v>
      </c>
      <c r="R9" s="78" t="s">
        <v>161</v>
      </c>
      <c r="S9" s="78" t="s">
        <v>162</v>
      </c>
      <c r="T9" s="78" t="s">
        <v>163</v>
      </c>
      <c r="U9" s="78" t="s">
        <v>164</v>
      </c>
      <c r="V9" s="78" t="s">
        <v>165</v>
      </c>
      <c r="W9" s="78" t="s">
        <v>166</v>
      </c>
      <c r="X9" s="78" t="s">
        <v>167</v>
      </c>
      <c r="Y9" s="78" t="s">
        <v>168</v>
      </c>
      <c r="Z9" s="78" t="s">
        <v>169</v>
      </c>
      <c r="AA9" s="78" t="s">
        <v>170</v>
      </c>
      <c r="AB9" s="78" t="s">
        <v>338</v>
      </c>
      <c r="AC9" s="78" t="s">
        <v>339</v>
      </c>
      <c r="AD9" s="78" t="s">
        <v>173</v>
      </c>
      <c r="AE9" s="78" t="s">
        <v>174</v>
      </c>
      <c r="AF9" s="78" t="s">
        <v>175</v>
      </c>
      <c r="AG9" s="78" t="s">
        <v>176</v>
      </c>
      <c r="AH9" s="78" t="s">
        <v>407</v>
      </c>
      <c r="AI9" s="78" t="s">
        <v>178</v>
      </c>
      <c r="AJ9" s="78" t="s">
        <v>179</v>
      </c>
      <c r="AK9" s="78" t="s">
        <v>180</v>
      </c>
      <c r="AL9" s="78" t="s">
        <v>181</v>
      </c>
      <c r="AM9" s="78" t="s">
        <v>182</v>
      </c>
      <c r="AN9" s="78" t="s">
        <v>341</v>
      </c>
      <c r="AO9" s="78" t="s">
        <v>342</v>
      </c>
      <c r="AP9" s="78" t="s">
        <v>185</v>
      </c>
      <c r="AQ9" s="78" t="s">
        <v>186</v>
      </c>
      <c r="AR9" s="81" t="s">
        <v>187</v>
      </c>
      <c r="AS9" s="81" t="s">
        <v>345</v>
      </c>
      <c r="AT9" s="81" t="s">
        <v>346</v>
      </c>
      <c r="AU9" s="81" t="s">
        <v>347</v>
      </c>
      <c r="AV9" s="1286" t="s">
        <v>348</v>
      </c>
      <c r="AW9" s="81" t="s">
        <v>192</v>
      </c>
      <c r="AX9" s="81" t="s">
        <v>193</v>
      </c>
      <c r="AY9" s="81" t="s">
        <v>194</v>
      </c>
      <c r="AZ9" s="81" t="s">
        <v>195</v>
      </c>
      <c r="BA9" s="81" t="s">
        <v>196</v>
      </c>
      <c r="BB9" s="81" t="s">
        <v>197</v>
      </c>
      <c r="BC9" s="81" t="s">
        <v>784</v>
      </c>
      <c r="BD9" s="81" t="s">
        <v>794</v>
      </c>
      <c r="BE9" s="81" t="s">
        <v>798</v>
      </c>
      <c r="BF9" s="81" t="s">
        <v>806</v>
      </c>
      <c r="BG9" s="81" t="s">
        <v>807</v>
      </c>
      <c r="BH9" s="81" t="s">
        <v>816</v>
      </c>
      <c r="BI9" s="81" t="s">
        <v>823</v>
      </c>
      <c r="BJ9" s="81" t="s">
        <v>836</v>
      </c>
      <c r="BK9" s="81" t="s">
        <v>858</v>
      </c>
      <c r="BL9" s="81" t="s">
        <v>869</v>
      </c>
      <c r="BM9" s="1778" t="s">
        <v>859</v>
      </c>
      <c r="BN9" s="1778" t="s">
        <v>892</v>
      </c>
    </row>
    <row r="10" spans="2:67" ht="19.5" customHeight="1">
      <c r="B10" s="74"/>
      <c r="C10" s="1875" t="s">
        <v>36</v>
      </c>
      <c r="D10" s="1875"/>
      <c r="E10" s="1876"/>
      <c r="F10" s="1512"/>
      <c r="H10" s="653" t="s">
        <v>198</v>
      </c>
      <c r="I10" s="83">
        <v>163.1</v>
      </c>
      <c r="J10" s="83">
        <v>165</v>
      </c>
      <c r="K10" s="83">
        <v>180.6</v>
      </c>
      <c r="L10" s="83">
        <v>164.6</v>
      </c>
      <c r="M10" s="83">
        <v>179.7</v>
      </c>
      <c r="N10" s="83">
        <v>183.1</v>
      </c>
      <c r="O10" s="83">
        <v>199.3</v>
      </c>
      <c r="P10" s="83">
        <v>237.9</v>
      </c>
      <c r="Q10" s="83">
        <v>199.1</v>
      </c>
      <c r="R10" s="83">
        <v>209.4</v>
      </c>
      <c r="S10" s="83">
        <v>226.6</v>
      </c>
      <c r="T10" s="83">
        <v>254.5</v>
      </c>
      <c r="U10" s="83">
        <v>168.8</v>
      </c>
      <c r="V10" s="83">
        <v>180</v>
      </c>
      <c r="W10" s="83">
        <v>199.9</v>
      </c>
      <c r="X10" s="83">
        <v>228</v>
      </c>
      <c r="Y10" s="83">
        <v>148.30000000000001</v>
      </c>
      <c r="Z10" s="83">
        <v>145.4</v>
      </c>
      <c r="AA10" s="83">
        <v>158.30000000000001</v>
      </c>
      <c r="AB10" s="83">
        <v>170.8</v>
      </c>
      <c r="AC10" s="84">
        <v>129.80000000000001</v>
      </c>
      <c r="AD10" s="83">
        <v>147.9</v>
      </c>
      <c r="AE10" s="84">
        <v>172.3</v>
      </c>
      <c r="AF10" s="84">
        <v>201.5</v>
      </c>
      <c r="AG10" s="84">
        <v>191.5</v>
      </c>
      <c r="AH10" s="84">
        <v>219.7</v>
      </c>
      <c r="AI10" s="84">
        <v>237.1</v>
      </c>
      <c r="AJ10" s="83">
        <v>254.3</v>
      </c>
      <c r="AK10" s="83">
        <v>214.6</v>
      </c>
      <c r="AL10" s="83">
        <v>257.3</v>
      </c>
      <c r="AM10" s="83">
        <v>261</v>
      </c>
      <c r="AN10" s="84">
        <v>310</v>
      </c>
      <c r="AO10" s="192">
        <v>392.9</v>
      </c>
      <c r="AP10" s="193">
        <v>385.9</v>
      </c>
      <c r="AQ10" s="193">
        <v>413.3</v>
      </c>
      <c r="AR10" s="193">
        <v>335.6</v>
      </c>
      <c r="AS10" s="192">
        <v>312.2</v>
      </c>
      <c r="AT10" s="192">
        <v>343.8</v>
      </c>
      <c r="AU10" s="192">
        <v>363.1</v>
      </c>
      <c r="AV10" s="192">
        <v>375.7</v>
      </c>
      <c r="AW10" s="193">
        <v>338.6</v>
      </c>
      <c r="AX10" s="193">
        <v>334.6</v>
      </c>
      <c r="AY10" s="193">
        <v>388.5</v>
      </c>
      <c r="AZ10" s="193">
        <v>369.5</v>
      </c>
      <c r="BA10" s="192">
        <v>322.7</v>
      </c>
      <c r="BB10" s="192">
        <v>316.2</v>
      </c>
      <c r="BC10" s="1322">
        <v>342.5</v>
      </c>
      <c r="BD10" s="193">
        <v>377.9</v>
      </c>
      <c r="BE10" s="1322">
        <v>337.6</v>
      </c>
      <c r="BF10" s="193">
        <v>350.2</v>
      </c>
      <c r="BG10" s="193">
        <v>384.6</v>
      </c>
      <c r="BH10" s="1322">
        <v>414.9</v>
      </c>
      <c r="BI10" s="1322">
        <v>382</v>
      </c>
      <c r="BJ10" s="1322">
        <v>443.9</v>
      </c>
      <c r="BK10" s="1322">
        <v>479.2</v>
      </c>
      <c r="BL10" s="1322">
        <v>697.4</v>
      </c>
      <c r="BM10" s="1322">
        <v>473.9</v>
      </c>
      <c r="BN10" s="195">
        <v>533.5</v>
      </c>
      <c r="BO10" s="83"/>
    </row>
    <row r="11" spans="2:67" ht="19.5" customHeight="1">
      <c r="B11" s="74"/>
      <c r="C11" s="1514"/>
      <c r="D11" s="75"/>
      <c r="E11" s="76"/>
      <c r="F11" s="75"/>
      <c r="H11" s="207" t="s">
        <v>762</v>
      </c>
      <c r="I11" s="83">
        <v>61.7</v>
      </c>
      <c r="J11" s="83">
        <v>53.9</v>
      </c>
      <c r="K11" s="83">
        <v>57.7</v>
      </c>
      <c r="L11" s="83">
        <v>37.6</v>
      </c>
      <c r="M11" s="83">
        <v>41.3</v>
      </c>
      <c r="N11" s="83">
        <v>33</v>
      </c>
      <c r="O11" s="83">
        <v>35.1</v>
      </c>
      <c r="P11" s="83">
        <v>36.299999999999997</v>
      </c>
      <c r="Q11" s="83">
        <v>33.799999999999997</v>
      </c>
      <c r="R11" s="83">
        <v>31.2</v>
      </c>
      <c r="S11" s="83">
        <v>36</v>
      </c>
      <c r="T11" s="83">
        <v>52.6</v>
      </c>
      <c r="U11" s="83">
        <v>34.5</v>
      </c>
      <c r="V11" s="83">
        <v>33.1</v>
      </c>
      <c r="W11" s="83">
        <v>41.5</v>
      </c>
      <c r="X11" s="83">
        <v>81.3</v>
      </c>
      <c r="Y11" s="83">
        <v>38.700000000000003</v>
      </c>
      <c r="Z11" s="83">
        <v>20</v>
      </c>
      <c r="AA11" s="83">
        <v>15.5</v>
      </c>
      <c r="AB11" s="83">
        <v>16.600000000000001</v>
      </c>
      <c r="AC11" s="84">
        <v>13.7</v>
      </c>
      <c r="AD11" s="83">
        <v>20.7</v>
      </c>
      <c r="AE11" s="84">
        <v>29.1</v>
      </c>
      <c r="AF11" s="84">
        <v>44.8</v>
      </c>
      <c r="AG11" s="84">
        <v>73.7</v>
      </c>
      <c r="AH11" s="84">
        <v>93.4</v>
      </c>
      <c r="AI11" s="84">
        <v>98.4</v>
      </c>
      <c r="AJ11" s="83">
        <v>107.5</v>
      </c>
      <c r="AK11" s="83">
        <v>53.6</v>
      </c>
      <c r="AL11" s="83">
        <v>84.5</v>
      </c>
      <c r="AM11" s="83">
        <v>77.900000000000006</v>
      </c>
      <c r="AN11" s="84">
        <v>114.8</v>
      </c>
      <c r="AO11" s="192">
        <v>223.2</v>
      </c>
      <c r="AP11" s="193">
        <v>198.3</v>
      </c>
      <c r="AQ11" s="193">
        <v>207.90000000000003</v>
      </c>
      <c r="AR11" s="193">
        <v>112.5</v>
      </c>
      <c r="AS11" s="192">
        <v>124.2</v>
      </c>
      <c r="AT11" s="192">
        <v>134.30000000000001</v>
      </c>
      <c r="AU11" s="192">
        <v>135.1</v>
      </c>
      <c r="AV11" s="192">
        <v>128.6</v>
      </c>
      <c r="AW11" s="193">
        <v>119.2</v>
      </c>
      <c r="AX11" s="193">
        <v>106.2</v>
      </c>
      <c r="AY11" s="193">
        <v>130.69999999999999</v>
      </c>
      <c r="AZ11" s="193">
        <v>103</v>
      </c>
      <c r="BA11" s="192">
        <v>97.9</v>
      </c>
      <c r="BB11" s="192">
        <v>78</v>
      </c>
      <c r="BC11" s="1322">
        <v>91.3</v>
      </c>
      <c r="BD11" s="193">
        <v>109.6</v>
      </c>
      <c r="BE11" s="1322">
        <v>91.8</v>
      </c>
      <c r="BF11" s="193">
        <v>88.8</v>
      </c>
      <c r="BG11" s="193">
        <v>98.8</v>
      </c>
      <c r="BH11" s="1322">
        <v>120.2</v>
      </c>
      <c r="BI11" s="1322">
        <v>91.4</v>
      </c>
      <c r="BJ11" s="1322">
        <v>98</v>
      </c>
      <c r="BK11" s="1322">
        <v>108</v>
      </c>
      <c r="BL11" s="1322">
        <v>302.39999999999998</v>
      </c>
      <c r="BM11" s="1322">
        <v>105.3</v>
      </c>
      <c r="BN11" s="195">
        <v>115.4</v>
      </c>
      <c r="BO11" s="83"/>
    </row>
    <row r="12" spans="2:67" ht="19.5" customHeight="1">
      <c r="B12" s="74"/>
      <c r="C12" s="1875" t="s">
        <v>0</v>
      </c>
      <c r="D12" s="1875"/>
      <c r="E12" s="1876"/>
      <c r="F12" s="1512"/>
      <c r="H12" s="323" t="s">
        <v>225</v>
      </c>
      <c r="I12" s="128">
        <v>101.4</v>
      </c>
      <c r="J12" s="128">
        <v>111.1</v>
      </c>
      <c r="K12" s="128">
        <v>122.9</v>
      </c>
      <c r="L12" s="128">
        <v>127</v>
      </c>
      <c r="M12" s="128">
        <v>138.4</v>
      </c>
      <c r="N12" s="128">
        <v>150.1</v>
      </c>
      <c r="O12" s="128">
        <v>164.2</v>
      </c>
      <c r="P12" s="128">
        <v>201.6</v>
      </c>
      <c r="Q12" s="128">
        <v>165.3</v>
      </c>
      <c r="R12" s="128">
        <v>178.2</v>
      </c>
      <c r="S12" s="128">
        <v>190.6</v>
      </c>
      <c r="T12" s="128">
        <v>201.9</v>
      </c>
      <c r="U12" s="128">
        <v>134.30000000000001</v>
      </c>
      <c r="V12" s="128">
        <v>146.9</v>
      </c>
      <c r="W12" s="128">
        <v>158.4</v>
      </c>
      <c r="X12" s="128">
        <v>146.69999999999999</v>
      </c>
      <c r="Y12" s="128">
        <v>109.6</v>
      </c>
      <c r="Z12" s="128">
        <v>125.4</v>
      </c>
      <c r="AA12" s="128">
        <v>142.80000000000001</v>
      </c>
      <c r="AB12" s="128">
        <v>154.19999999999999</v>
      </c>
      <c r="AC12" s="129">
        <v>116.1</v>
      </c>
      <c r="AD12" s="128">
        <v>127.2</v>
      </c>
      <c r="AE12" s="129">
        <v>143.19999999999999</v>
      </c>
      <c r="AF12" s="129">
        <v>156.6</v>
      </c>
      <c r="AG12" s="129">
        <v>117.8</v>
      </c>
      <c r="AH12" s="129">
        <v>126.2</v>
      </c>
      <c r="AI12" s="129">
        <v>138.6</v>
      </c>
      <c r="AJ12" s="128">
        <v>146.80000000000001</v>
      </c>
      <c r="AK12" s="128">
        <v>161.1</v>
      </c>
      <c r="AL12" s="128">
        <v>172.8</v>
      </c>
      <c r="AM12" s="128">
        <v>183</v>
      </c>
      <c r="AN12" s="129">
        <v>195.2</v>
      </c>
      <c r="AO12" s="233">
        <v>169.7</v>
      </c>
      <c r="AP12" s="232">
        <v>187.6</v>
      </c>
      <c r="AQ12" s="232">
        <v>205.4</v>
      </c>
      <c r="AR12" s="232">
        <v>223.1</v>
      </c>
      <c r="AS12" s="233">
        <v>187.9</v>
      </c>
      <c r="AT12" s="233">
        <v>209.5</v>
      </c>
      <c r="AU12" s="233">
        <v>228</v>
      </c>
      <c r="AV12" s="233">
        <v>247.2</v>
      </c>
      <c r="AW12" s="232">
        <v>219.3</v>
      </c>
      <c r="AX12" s="232">
        <v>228.4</v>
      </c>
      <c r="AY12" s="232">
        <v>257.8</v>
      </c>
      <c r="AZ12" s="232">
        <v>266.5</v>
      </c>
      <c r="BA12" s="233">
        <v>224.8</v>
      </c>
      <c r="BB12" s="233">
        <v>238.2</v>
      </c>
      <c r="BC12" s="1325">
        <v>251.1</v>
      </c>
      <c r="BD12" s="232">
        <v>268.3</v>
      </c>
      <c r="BE12" s="1325">
        <v>245.8</v>
      </c>
      <c r="BF12" s="232">
        <v>261.39999999999998</v>
      </c>
      <c r="BG12" s="232">
        <v>285.89999999999998</v>
      </c>
      <c r="BH12" s="1325">
        <v>294.7</v>
      </c>
      <c r="BI12" s="1325">
        <v>290.60000000000002</v>
      </c>
      <c r="BJ12" s="1325">
        <v>345.8</v>
      </c>
      <c r="BK12" s="1325">
        <v>371.2</v>
      </c>
      <c r="BL12" s="1325">
        <v>395</v>
      </c>
      <c r="BM12" s="1325">
        <v>368.6</v>
      </c>
      <c r="BN12" s="234">
        <v>418.1</v>
      </c>
      <c r="BO12" s="83"/>
    </row>
    <row r="13" spans="2:67" ht="19.5" customHeight="1">
      <c r="B13" s="74"/>
      <c r="C13" s="1514"/>
      <c r="D13" s="75"/>
      <c r="E13" s="76"/>
      <c r="F13" s="75"/>
      <c r="H13" s="179"/>
      <c r="I13" s="179"/>
      <c r="J13" s="179"/>
      <c r="K13" s="179"/>
      <c r="L13" s="179"/>
      <c r="M13" s="179"/>
      <c r="N13" s="179"/>
      <c r="O13" s="179"/>
      <c r="P13" s="179"/>
      <c r="Q13" s="179"/>
      <c r="R13" s="179"/>
      <c r="S13" s="179"/>
      <c r="T13" s="179"/>
      <c r="U13" s="179"/>
      <c r="V13" s="179"/>
      <c r="W13" s="179"/>
      <c r="X13" s="179"/>
      <c r="Y13" s="179"/>
      <c r="Z13" s="179"/>
      <c r="AA13" s="179"/>
      <c r="AB13" s="179"/>
      <c r="AC13" s="180"/>
      <c r="AD13" s="179"/>
      <c r="AE13" s="48"/>
      <c r="AF13" s="48"/>
      <c r="AG13" s="48"/>
      <c r="AH13" s="48"/>
      <c r="AN13" s="48"/>
      <c r="AO13" s="3"/>
      <c r="AP13" s="263"/>
      <c r="AQ13" s="263"/>
      <c r="AR13" s="263"/>
      <c r="AS13" s="3"/>
      <c r="AT13" s="3"/>
      <c r="AU13" s="3"/>
      <c r="AV13" s="3"/>
      <c r="AW13" s="263"/>
      <c r="AX13" s="263"/>
      <c r="AY13" s="263"/>
      <c r="AZ13" s="26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1410"/>
      <c r="BN13" s="3"/>
      <c r="BO13" s="83"/>
    </row>
    <row r="14" spans="2:67" ht="19.5" customHeight="1">
      <c r="B14" s="74"/>
      <c r="C14" s="1875" t="s">
        <v>6</v>
      </c>
      <c r="D14" s="1875"/>
      <c r="E14" s="1876"/>
      <c r="F14" s="1512"/>
      <c r="H14" s="673" t="s">
        <v>401</v>
      </c>
      <c r="I14" s="265"/>
      <c r="J14" s="265"/>
      <c r="K14" s="265"/>
      <c r="L14" s="265"/>
      <c r="M14" s="265"/>
      <c r="N14" s="265"/>
      <c r="O14" s="265"/>
      <c r="P14" s="265"/>
      <c r="Q14" s="265"/>
      <c r="R14" s="265"/>
      <c r="S14" s="265"/>
      <c r="T14" s="265"/>
      <c r="U14" s="265"/>
      <c r="V14" s="265"/>
      <c r="W14" s="265"/>
      <c r="X14" s="265"/>
      <c r="Y14" s="265"/>
      <c r="Z14" s="265"/>
      <c r="AA14" s="265"/>
      <c r="AB14" s="265"/>
      <c r="AC14" s="266"/>
      <c r="AD14" s="265"/>
      <c r="AE14" s="266"/>
      <c r="AF14" s="266"/>
      <c r="AG14" s="266"/>
      <c r="AH14" s="266"/>
      <c r="AI14" s="266"/>
      <c r="AJ14" s="265"/>
      <c r="AK14" s="265"/>
      <c r="AL14" s="265"/>
      <c r="AM14" s="265"/>
      <c r="AN14" s="266"/>
      <c r="AO14" s="399"/>
      <c r="AP14" s="400"/>
      <c r="AQ14" s="400"/>
      <c r="AR14" s="400"/>
      <c r="AS14" s="399"/>
      <c r="AT14" s="399"/>
      <c r="AU14" s="399"/>
      <c r="AV14" s="399"/>
      <c r="AW14" s="400"/>
      <c r="AX14" s="400"/>
      <c r="AY14" s="400"/>
      <c r="AZ14" s="400"/>
      <c r="BA14" s="399"/>
      <c r="BB14" s="399"/>
      <c r="BC14" s="399"/>
      <c r="BD14" s="399"/>
      <c r="BE14" s="399"/>
      <c r="BF14" s="399"/>
      <c r="BG14" s="1554"/>
      <c r="BH14" s="1554"/>
      <c r="BI14" s="1554"/>
      <c r="BJ14" s="1554"/>
      <c r="BK14" s="1554"/>
      <c r="BL14" s="1554"/>
      <c r="BM14" s="1815"/>
      <c r="BN14" s="1554"/>
      <c r="BO14" s="83"/>
    </row>
    <row r="15" spans="2:67" ht="19.5" customHeight="1" thickBot="1">
      <c r="B15" s="74"/>
      <c r="C15" s="1514"/>
      <c r="D15" s="75"/>
      <c r="E15" s="76"/>
      <c r="F15" s="75"/>
      <c r="H15" s="77" t="s">
        <v>39</v>
      </c>
      <c r="I15" s="78" t="s">
        <v>152</v>
      </c>
      <c r="J15" s="78" t="s">
        <v>153</v>
      </c>
      <c r="K15" s="78" t="s">
        <v>154</v>
      </c>
      <c r="L15" s="78" t="s">
        <v>155</v>
      </c>
      <c r="M15" s="78" t="s">
        <v>156</v>
      </c>
      <c r="N15" s="78" t="s">
        <v>157</v>
      </c>
      <c r="O15" s="78" t="s">
        <v>158</v>
      </c>
      <c r="P15" s="78" t="s">
        <v>159</v>
      </c>
      <c r="Q15" s="78" t="s">
        <v>160</v>
      </c>
      <c r="R15" s="78" t="s">
        <v>161</v>
      </c>
      <c r="S15" s="78" t="s">
        <v>162</v>
      </c>
      <c r="T15" s="78" t="s">
        <v>163</v>
      </c>
      <c r="U15" s="78" t="s">
        <v>164</v>
      </c>
      <c r="V15" s="78" t="s">
        <v>165</v>
      </c>
      <c r="W15" s="78" t="s">
        <v>166</v>
      </c>
      <c r="X15" s="78" t="s">
        <v>167</v>
      </c>
      <c r="Y15" s="78" t="s">
        <v>168</v>
      </c>
      <c r="Z15" s="78" t="s">
        <v>169</v>
      </c>
      <c r="AA15" s="78" t="s">
        <v>170</v>
      </c>
      <c r="AB15" s="78" t="s">
        <v>338</v>
      </c>
      <c r="AC15" s="78" t="s">
        <v>339</v>
      </c>
      <c r="AD15" s="78" t="s">
        <v>173</v>
      </c>
      <c r="AE15" s="78" t="s">
        <v>174</v>
      </c>
      <c r="AF15" s="78" t="s">
        <v>175</v>
      </c>
      <c r="AG15" s="78" t="s">
        <v>176</v>
      </c>
      <c r="AH15" s="78" t="s">
        <v>407</v>
      </c>
      <c r="AI15" s="78" t="s">
        <v>178</v>
      </c>
      <c r="AJ15" s="78" t="s">
        <v>179</v>
      </c>
      <c r="AK15" s="78" t="s">
        <v>408</v>
      </c>
      <c r="AL15" s="78" t="s">
        <v>497</v>
      </c>
      <c r="AM15" s="78" t="s">
        <v>409</v>
      </c>
      <c r="AN15" s="78" t="s">
        <v>341</v>
      </c>
      <c r="AO15" s="269" t="s">
        <v>342</v>
      </c>
      <c r="AP15" s="78" t="s">
        <v>185</v>
      </c>
      <c r="AQ15" s="78" t="s">
        <v>186</v>
      </c>
      <c r="AR15" s="81" t="s">
        <v>187</v>
      </c>
      <c r="AS15" s="81" t="s">
        <v>345</v>
      </c>
      <c r="AT15" s="81" t="s">
        <v>411</v>
      </c>
      <c r="AU15" s="81" t="s">
        <v>347</v>
      </c>
      <c r="AV15" s="1286" t="s">
        <v>348</v>
      </c>
      <c r="AW15" s="81" t="s">
        <v>192</v>
      </c>
      <c r="AX15" s="81" t="s">
        <v>193</v>
      </c>
      <c r="AY15" s="81" t="s">
        <v>194</v>
      </c>
      <c r="AZ15" s="81" t="s">
        <v>195</v>
      </c>
      <c r="BA15" s="81" t="str">
        <f>BA9</f>
        <v>Mar. 23</v>
      </c>
      <c r="BB15" s="81" t="str">
        <f t="shared" ref="BB15:BJ15" si="0">BB9</f>
        <v>Jun. 23</v>
      </c>
      <c r="BC15" s="81" t="str">
        <f t="shared" si="0"/>
        <v>Sep. 23</v>
      </c>
      <c r="BD15" s="81" t="str">
        <f t="shared" si="0"/>
        <v>Dec. 23</v>
      </c>
      <c r="BE15" s="81" t="str">
        <f t="shared" si="0"/>
        <v>Mar. 24</v>
      </c>
      <c r="BF15" s="81" t="str">
        <f t="shared" si="0"/>
        <v>Jun. 24</v>
      </c>
      <c r="BG15" s="81" t="str">
        <f t="shared" si="0"/>
        <v>Sep. 24</v>
      </c>
      <c r="BH15" s="81" t="str">
        <f t="shared" si="0"/>
        <v>Dec. 24</v>
      </c>
      <c r="BI15" s="81" t="str">
        <f t="shared" si="0"/>
        <v>Mar. 25</v>
      </c>
      <c r="BJ15" s="81" t="str">
        <f t="shared" si="0"/>
        <v>Jun. 25</v>
      </c>
      <c r="BK15" s="81" t="s">
        <v>858</v>
      </c>
      <c r="BL15" s="81" t="str">
        <f t="shared" ref="BL15:BN15" si="1">BL9</f>
        <v>Dec. 25</v>
      </c>
      <c r="BM15" s="1778" t="str">
        <f t="shared" ref="BM15" si="2">BM9</f>
        <v>Mar. 26</v>
      </c>
      <c r="BN15" s="81" t="str">
        <f t="shared" si="1"/>
        <v>Jun. 26(E)</v>
      </c>
      <c r="BO15" s="83"/>
    </row>
    <row r="16" spans="2:67" ht="19.5" customHeight="1">
      <c r="B16" s="74"/>
      <c r="C16" s="1875" t="s">
        <v>7</v>
      </c>
      <c r="D16" s="1875"/>
      <c r="E16" s="1876"/>
      <c r="F16" s="1512"/>
      <c r="H16" s="653" t="s">
        <v>198</v>
      </c>
      <c r="I16" s="1287"/>
      <c r="J16" s="1287"/>
      <c r="K16" s="1287"/>
      <c r="L16" s="1287"/>
      <c r="M16" s="1287"/>
      <c r="N16" s="1287"/>
      <c r="O16" s="1287"/>
      <c r="P16" s="1287"/>
      <c r="Q16" s="83">
        <v>3988.8</v>
      </c>
      <c r="R16" s="83">
        <v>3903.2</v>
      </c>
      <c r="S16" s="83">
        <v>3814.6</v>
      </c>
      <c r="T16" s="83">
        <v>4024</v>
      </c>
      <c r="U16" s="83">
        <v>4245.2</v>
      </c>
      <c r="V16" s="83">
        <v>4575.5</v>
      </c>
      <c r="W16" s="83">
        <v>4943.6000000000004</v>
      </c>
      <c r="X16" s="83">
        <v>5563.4</v>
      </c>
      <c r="Y16" s="83">
        <v>5903.2</v>
      </c>
      <c r="Z16" s="83">
        <v>6518.1</v>
      </c>
      <c r="AA16" s="83">
        <v>6900.1</v>
      </c>
      <c r="AB16" s="83">
        <v>7428.4</v>
      </c>
      <c r="AC16" s="84">
        <v>7752.8</v>
      </c>
      <c r="AD16" s="83">
        <v>8120.2</v>
      </c>
      <c r="AE16" s="84">
        <v>8505.4</v>
      </c>
      <c r="AF16" s="84">
        <v>8743.7000000000007</v>
      </c>
      <c r="AG16" s="84">
        <v>8798</v>
      </c>
      <c r="AH16" s="84">
        <v>9210.5</v>
      </c>
      <c r="AI16" s="84">
        <v>9476.2999999999993</v>
      </c>
      <c r="AJ16" s="83">
        <v>9517.2000000000007</v>
      </c>
      <c r="AK16" s="83">
        <v>9685.2999999999993</v>
      </c>
      <c r="AL16" s="83">
        <v>10086.700000000001</v>
      </c>
      <c r="AM16" s="83">
        <v>10377.200000000001</v>
      </c>
      <c r="AN16" s="84">
        <v>11190.6</v>
      </c>
      <c r="AO16" s="192">
        <v>11504.8</v>
      </c>
      <c r="AP16" s="193">
        <v>12140.4</v>
      </c>
      <c r="AQ16" s="193">
        <v>12326.599999999999</v>
      </c>
      <c r="AR16" s="193">
        <v>12823.7</v>
      </c>
      <c r="AS16" s="192">
        <v>12901.3</v>
      </c>
      <c r="AT16" s="192">
        <v>13803.1</v>
      </c>
      <c r="AU16" s="192">
        <v>14180.6</v>
      </c>
      <c r="AV16" s="192">
        <v>14529.4</v>
      </c>
      <c r="AW16" s="193">
        <v>14994.4</v>
      </c>
      <c r="AX16" s="193">
        <v>15523.1</v>
      </c>
      <c r="AY16" s="193">
        <v>15581.8</v>
      </c>
      <c r="AZ16" s="193">
        <v>16053</v>
      </c>
      <c r="BA16" s="192">
        <v>15503.5</v>
      </c>
      <c r="BB16" s="192">
        <v>16018.1</v>
      </c>
      <c r="BC16" s="1322">
        <v>16367.8</v>
      </c>
      <c r="BD16" s="193">
        <v>16560.8</v>
      </c>
      <c r="BE16" s="1322">
        <v>16916.2</v>
      </c>
      <c r="BF16" s="193">
        <v>17434</v>
      </c>
      <c r="BG16" s="193">
        <v>18038.099999999999</v>
      </c>
      <c r="BH16" s="1322">
        <v>18115.5</v>
      </c>
      <c r="BI16" s="1322">
        <v>17820.5</v>
      </c>
      <c r="BJ16" s="1322">
        <v>18035.2</v>
      </c>
      <c r="BK16" s="1322">
        <v>18229.900000000001</v>
      </c>
      <c r="BL16" s="1322">
        <v>18163.099999999999</v>
      </c>
      <c r="BM16" s="1322">
        <v>18830.2</v>
      </c>
      <c r="BN16" s="195">
        <v>18611.3</v>
      </c>
      <c r="BO16" s="83"/>
    </row>
    <row r="17" spans="2:67" ht="19.5" customHeight="1">
      <c r="B17" s="74"/>
      <c r="C17" s="1514"/>
      <c r="D17" s="75"/>
      <c r="E17" s="76"/>
      <c r="F17" s="75"/>
      <c r="H17" s="207" t="s">
        <v>762</v>
      </c>
      <c r="I17" s="1287"/>
      <c r="J17" s="1287"/>
      <c r="K17" s="1287"/>
      <c r="L17" s="1287"/>
      <c r="M17" s="1287"/>
      <c r="N17" s="1287"/>
      <c r="O17" s="1287"/>
      <c r="P17" s="1287"/>
      <c r="Q17" s="83">
        <v>3603.8</v>
      </c>
      <c r="R17" s="83">
        <v>3504.4</v>
      </c>
      <c r="S17" s="83">
        <v>3408.5</v>
      </c>
      <c r="T17" s="83">
        <v>3612.2</v>
      </c>
      <c r="U17" s="83">
        <v>3776.5</v>
      </c>
      <c r="V17" s="83">
        <v>4093.2</v>
      </c>
      <c r="W17" s="83">
        <v>4392.5</v>
      </c>
      <c r="X17" s="83">
        <v>5003.3</v>
      </c>
      <c r="Y17" s="83">
        <v>5285.7</v>
      </c>
      <c r="Z17" s="83">
        <v>5821.1</v>
      </c>
      <c r="AA17" s="83">
        <v>6178.3</v>
      </c>
      <c r="AB17" s="83">
        <v>6640.3</v>
      </c>
      <c r="AC17" s="84">
        <v>6937.2</v>
      </c>
      <c r="AD17" s="83">
        <v>7231.8</v>
      </c>
      <c r="AE17" s="84">
        <v>7578.8</v>
      </c>
      <c r="AF17" s="84">
        <v>7803.9</v>
      </c>
      <c r="AG17" s="84">
        <v>7865.3</v>
      </c>
      <c r="AH17" s="84">
        <v>8248.9</v>
      </c>
      <c r="AI17" s="84">
        <v>8495.7000000000007</v>
      </c>
      <c r="AJ17" s="83">
        <v>8516.7999999999993</v>
      </c>
      <c r="AK17" s="83">
        <v>8605.4</v>
      </c>
      <c r="AL17" s="83">
        <v>8979</v>
      </c>
      <c r="AM17" s="83">
        <v>9234.4</v>
      </c>
      <c r="AN17" s="84">
        <v>10036.1</v>
      </c>
      <c r="AO17" s="192">
        <v>10263.200000000001</v>
      </c>
      <c r="AP17" s="193">
        <v>10866.5</v>
      </c>
      <c r="AQ17" s="193">
        <v>10916.400000000001</v>
      </c>
      <c r="AR17" s="193">
        <v>11392.2</v>
      </c>
      <c r="AS17" s="192">
        <v>11422.3</v>
      </c>
      <c r="AT17" s="192">
        <v>12272.5</v>
      </c>
      <c r="AU17" s="192">
        <v>12591.1</v>
      </c>
      <c r="AV17" s="192">
        <v>12707.2</v>
      </c>
      <c r="AW17" s="193">
        <v>12997.4</v>
      </c>
      <c r="AX17" s="193">
        <v>13471.6</v>
      </c>
      <c r="AY17" s="193">
        <v>13484.9</v>
      </c>
      <c r="AZ17" s="193">
        <v>13946.8</v>
      </c>
      <c r="BA17" s="192">
        <v>13355.4</v>
      </c>
      <c r="BB17" s="192">
        <v>13822.1</v>
      </c>
      <c r="BC17" s="1322">
        <v>14125.9</v>
      </c>
      <c r="BD17" s="193">
        <v>14300.8</v>
      </c>
      <c r="BE17" s="1322">
        <v>14600.6</v>
      </c>
      <c r="BF17" s="193">
        <v>15049.3</v>
      </c>
      <c r="BG17" s="193">
        <v>15597.5</v>
      </c>
      <c r="BH17" s="1322">
        <v>15654.2</v>
      </c>
      <c r="BI17" s="1322">
        <v>15295.5</v>
      </c>
      <c r="BJ17" s="1322">
        <v>15464</v>
      </c>
      <c r="BK17" s="1322">
        <v>15592.4</v>
      </c>
      <c r="BL17" s="1322">
        <v>15483.5</v>
      </c>
      <c r="BM17" s="1322">
        <v>16202.7</v>
      </c>
      <c r="BN17" s="195">
        <v>15976.5</v>
      </c>
      <c r="BO17" s="83"/>
    </row>
    <row r="18" spans="2:67" ht="19.5" customHeight="1">
      <c r="B18" s="74"/>
      <c r="C18" s="1875" t="s">
        <v>31</v>
      </c>
      <c r="D18" s="1875"/>
      <c r="E18" s="1876"/>
      <c r="F18" s="1512"/>
      <c r="H18" s="323" t="s">
        <v>225</v>
      </c>
      <c r="I18" s="1288"/>
      <c r="J18" s="1288"/>
      <c r="K18" s="1288"/>
      <c r="L18" s="1288"/>
      <c r="M18" s="1288"/>
      <c r="N18" s="1288"/>
      <c r="O18" s="1288"/>
      <c r="P18" s="1288"/>
      <c r="Q18" s="128">
        <v>385</v>
      </c>
      <c r="R18" s="128">
        <v>398.8</v>
      </c>
      <c r="S18" s="128">
        <v>406.1</v>
      </c>
      <c r="T18" s="128">
        <v>411.8</v>
      </c>
      <c r="U18" s="128">
        <v>468.7</v>
      </c>
      <c r="V18" s="128">
        <v>482.3</v>
      </c>
      <c r="W18" s="128">
        <v>551.1</v>
      </c>
      <c r="X18" s="128">
        <v>560.1</v>
      </c>
      <c r="Y18" s="128">
        <v>617.5</v>
      </c>
      <c r="Z18" s="128">
        <v>697</v>
      </c>
      <c r="AA18" s="128">
        <v>721.8</v>
      </c>
      <c r="AB18" s="128">
        <v>788.1</v>
      </c>
      <c r="AC18" s="129">
        <v>815.6</v>
      </c>
      <c r="AD18" s="128">
        <v>888.4</v>
      </c>
      <c r="AE18" s="129">
        <v>926.6</v>
      </c>
      <c r="AF18" s="129">
        <v>939.8</v>
      </c>
      <c r="AG18" s="129">
        <v>932.7</v>
      </c>
      <c r="AH18" s="129">
        <v>961.6</v>
      </c>
      <c r="AI18" s="129">
        <v>980.6</v>
      </c>
      <c r="AJ18" s="128">
        <v>1000.4</v>
      </c>
      <c r="AK18" s="128">
        <v>1079.9000000000001</v>
      </c>
      <c r="AL18" s="128">
        <v>1107.7</v>
      </c>
      <c r="AM18" s="128">
        <v>1142.9000000000001</v>
      </c>
      <c r="AN18" s="129">
        <v>1154.5</v>
      </c>
      <c r="AO18" s="233">
        <v>1241.5999999999999</v>
      </c>
      <c r="AP18" s="232">
        <v>1274</v>
      </c>
      <c r="AQ18" s="232">
        <v>1410.2</v>
      </c>
      <c r="AR18" s="232">
        <v>1431.6</v>
      </c>
      <c r="AS18" s="233">
        <v>1479</v>
      </c>
      <c r="AT18" s="233">
        <v>1530.6</v>
      </c>
      <c r="AU18" s="233">
        <v>1589.5</v>
      </c>
      <c r="AV18" s="233">
        <v>1822.2</v>
      </c>
      <c r="AW18" s="232">
        <v>1997</v>
      </c>
      <c r="AX18" s="232">
        <v>2051.5</v>
      </c>
      <c r="AY18" s="232">
        <v>2096.9</v>
      </c>
      <c r="AZ18" s="232">
        <v>2106.1999999999998</v>
      </c>
      <c r="BA18" s="233">
        <v>2148.1</v>
      </c>
      <c r="BB18" s="233">
        <v>2195.9</v>
      </c>
      <c r="BC18" s="1325">
        <v>2241.9</v>
      </c>
      <c r="BD18" s="232">
        <v>2260</v>
      </c>
      <c r="BE18" s="1325">
        <v>2315.6</v>
      </c>
      <c r="BF18" s="232">
        <v>2384.6999999999998</v>
      </c>
      <c r="BG18" s="232">
        <v>2440.6</v>
      </c>
      <c r="BH18" s="1325">
        <v>2461.3000000000002</v>
      </c>
      <c r="BI18" s="1325">
        <v>2525</v>
      </c>
      <c r="BJ18" s="1325">
        <v>2571.1999999999998</v>
      </c>
      <c r="BK18" s="1325">
        <v>2637.5</v>
      </c>
      <c r="BL18" s="1325">
        <v>2679.5</v>
      </c>
      <c r="BM18" s="1325">
        <v>2627.5</v>
      </c>
      <c r="BN18" s="234">
        <v>2634.8</v>
      </c>
      <c r="BO18" s="83"/>
    </row>
    <row r="19" spans="2:67" ht="19.5" customHeight="1">
      <c r="B19" s="74"/>
      <c r="C19" s="1514"/>
      <c r="D19" s="75"/>
      <c r="E19" s="76"/>
      <c r="F19" s="75"/>
      <c r="H19" s="179"/>
      <c r="I19" s="179"/>
      <c r="J19" s="179"/>
      <c r="K19" s="179"/>
      <c r="L19" s="179"/>
      <c r="M19" s="179"/>
      <c r="N19" s="179"/>
      <c r="O19" s="179"/>
      <c r="P19" s="179"/>
      <c r="Q19" s="179"/>
      <c r="R19" s="179"/>
      <c r="S19" s="179"/>
      <c r="T19" s="179"/>
      <c r="U19" s="179"/>
      <c r="V19" s="179"/>
      <c r="W19" s="179"/>
      <c r="X19" s="179"/>
      <c r="Y19" s="179"/>
      <c r="Z19" s="179"/>
      <c r="AA19" s="179"/>
      <c r="AB19" s="179"/>
      <c r="AC19" s="180"/>
      <c r="AD19" s="179"/>
      <c r="AE19" s="48"/>
      <c r="AF19" s="48"/>
      <c r="AG19" s="48"/>
      <c r="AH19" s="48"/>
      <c r="AN19" s="48"/>
      <c r="AO19" s="3"/>
      <c r="AP19" s="263"/>
      <c r="AQ19" s="263"/>
      <c r="AR19" s="263"/>
      <c r="AS19" s="3"/>
      <c r="AT19" s="3"/>
      <c r="AU19" s="3"/>
      <c r="AV19" s="3"/>
      <c r="AW19" s="263"/>
      <c r="AX19" s="263"/>
      <c r="AY19" s="263"/>
      <c r="AZ19" s="263"/>
      <c r="BA19" s="3"/>
      <c r="BB19" s="3"/>
      <c r="BC19" s="3"/>
      <c r="BD19" s="3"/>
      <c r="BE19" s="1410"/>
      <c r="BF19" s="3"/>
      <c r="BG19" s="3"/>
      <c r="BH19" s="3"/>
      <c r="BI19" s="3"/>
      <c r="BJ19" s="3"/>
      <c r="BK19" s="3"/>
      <c r="BL19" s="3"/>
      <c r="BM19" s="1410"/>
      <c r="BN19" s="3"/>
      <c r="BO19" s="83"/>
    </row>
    <row r="20" spans="2:67" ht="19.5" customHeight="1">
      <c r="B20" s="74"/>
      <c r="C20" s="1875" t="s">
        <v>17</v>
      </c>
      <c r="D20" s="1875"/>
      <c r="E20" s="1876"/>
      <c r="F20" s="1512"/>
      <c r="H20" s="673" t="s">
        <v>403</v>
      </c>
      <c r="I20" s="265"/>
      <c r="J20" s="265"/>
      <c r="K20" s="265"/>
      <c r="L20" s="265"/>
      <c r="M20" s="265"/>
      <c r="N20" s="265"/>
      <c r="O20" s="265"/>
      <c r="P20" s="265"/>
      <c r="Q20" s="265"/>
      <c r="R20" s="265"/>
      <c r="S20" s="265"/>
      <c r="T20" s="265"/>
      <c r="U20" s="265"/>
      <c r="V20" s="265"/>
      <c r="W20" s="265"/>
      <c r="X20" s="265"/>
      <c r="Y20" s="265"/>
      <c r="Z20" s="265"/>
      <c r="AA20" s="265"/>
      <c r="AB20" s="265"/>
      <c r="AC20" s="266"/>
      <c r="AD20" s="265"/>
      <c r="AE20" s="48"/>
      <c r="AF20" s="48"/>
      <c r="AG20" s="48"/>
      <c r="AH20" s="48"/>
      <c r="AN20" s="48"/>
      <c r="AO20" s="3"/>
      <c r="AP20" s="263"/>
      <c r="AQ20" s="263"/>
      <c r="AR20" s="263"/>
      <c r="AS20" s="3"/>
      <c r="AT20" s="3"/>
      <c r="AU20" s="3"/>
      <c r="AV20" s="3"/>
      <c r="AW20" s="263"/>
      <c r="AX20" s="263"/>
      <c r="AY20" s="263"/>
      <c r="AZ20" s="26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1410"/>
      <c r="BN20" s="3"/>
      <c r="BO20" s="83"/>
    </row>
    <row r="21" spans="2:67" ht="19.5" customHeight="1" thickBot="1">
      <c r="B21" s="74"/>
      <c r="E21" s="110"/>
      <c r="F21" s="75"/>
      <c r="H21" s="77" t="s">
        <v>39</v>
      </c>
      <c r="I21" s="78" t="s">
        <v>152</v>
      </c>
      <c r="J21" s="78" t="s">
        <v>153</v>
      </c>
      <c r="K21" s="78" t="s">
        <v>154</v>
      </c>
      <c r="L21" s="78" t="s">
        <v>155</v>
      </c>
      <c r="M21" s="78" t="s">
        <v>156</v>
      </c>
      <c r="N21" s="78" t="s">
        <v>157</v>
      </c>
      <c r="O21" s="78" t="s">
        <v>158</v>
      </c>
      <c r="P21" s="78" t="s">
        <v>159</v>
      </c>
      <c r="Q21" s="78" t="s">
        <v>160</v>
      </c>
      <c r="R21" s="78" t="s">
        <v>161</v>
      </c>
      <c r="S21" s="78" t="s">
        <v>162</v>
      </c>
      <c r="T21" s="78" t="s">
        <v>163</v>
      </c>
      <c r="U21" s="78" t="s">
        <v>164</v>
      </c>
      <c r="V21" s="78" t="s">
        <v>165</v>
      </c>
      <c r="W21" s="78" t="s">
        <v>166</v>
      </c>
      <c r="X21" s="78" t="s">
        <v>167</v>
      </c>
      <c r="Y21" s="78" t="s">
        <v>168</v>
      </c>
      <c r="Z21" s="78" t="s">
        <v>169</v>
      </c>
      <c r="AA21" s="78" t="s">
        <v>170</v>
      </c>
      <c r="AB21" s="78" t="s">
        <v>338</v>
      </c>
      <c r="AC21" s="78" t="s">
        <v>339</v>
      </c>
      <c r="AD21" s="78" t="s">
        <v>173</v>
      </c>
      <c r="AE21" s="78" t="s">
        <v>174</v>
      </c>
      <c r="AF21" s="78" t="s">
        <v>175</v>
      </c>
      <c r="AG21" s="78" t="s">
        <v>176</v>
      </c>
      <c r="AH21" s="78" t="s">
        <v>407</v>
      </c>
      <c r="AI21" s="78" t="s">
        <v>178</v>
      </c>
      <c r="AJ21" s="78" t="s">
        <v>179</v>
      </c>
      <c r="AK21" s="78" t="s">
        <v>408</v>
      </c>
      <c r="AL21" s="78" t="s">
        <v>497</v>
      </c>
      <c r="AM21" s="78" t="s">
        <v>409</v>
      </c>
      <c r="AN21" s="78" t="s">
        <v>341</v>
      </c>
      <c r="AO21" s="269" t="s">
        <v>342</v>
      </c>
      <c r="AP21" s="78" t="s">
        <v>185</v>
      </c>
      <c r="AQ21" s="78" t="s">
        <v>186</v>
      </c>
      <c r="AR21" s="81" t="s">
        <v>187</v>
      </c>
      <c r="AS21" s="81" t="s">
        <v>345</v>
      </c>
      <c r="AT21" s="81" t="s">
        <v>411</v>
      </c>
      <c r="AU21" s="81" t="s">
        <v>347</v>
      </c>
      <c r="AV21" s="1286" t="s">
        <v>348</v>
      </c>
      <c r="AW21" s="81" t="s">
        <v>192</v>
      </c>
      <c r="AX21" s="81" t="s">
        <v>193</v>
      </c>
      <c r="AY21" s="81" t="s">
        <v>194</v>
      </c>
      <c r="AZ21" s="81" t="s">
        <v>195</v>
      </c>
      <c r="BA21" s="81" t="str">
        <f>BA9</f>
        <v>Mar. 23</v>
      </c>
      <c r="BB21" s="81" t="str">
        <f t="shared" ref="BB21:BJ21" si="3">BB9</f>
        <v>Jun. 23</v>
      </c>
      <c r="BC21" s="81" t="str">
        <f t="shared" si="3"/>
        <v>Sep. 23</v>
      </c>
      <c r="BD21" s="81" t="str">
        <f t="shared" si="3"/>
        <v>Dec. 23</v>
      </c>
      <c r="BE21" s="81" t="str">
        <f t="shared" si="3"/>
        <v>Mar. 24</v>
      </c>
      <c r="BF21" s="81" t="str">
        <f t="shared" si="3"/>
        <v>Jun. 24</v>
      </c>
      <c r="BG21" s="81" t="str">
        <f t="shared" si="3"/>
        <v>Sep. 24</v>
      </c>
      <c r="BH21" s="81" t="str">
        <f t="shared" si="3"/>
        <v>Dec. 24</v>
      </c>
      <c r="BI21" s="81" t="str">
        <f t="shared" si="3"/>
        <v>Mar. 25</v>
      </c>
      <c r="BJ21" s="81" t="str">
        <f t="shared" si="3"/>
        <v>Jun. 25</v>
      </c>
      <c r="BK21" s="81" t="s">
        <v>858</v>
      </c>
      <c r="BL21" s="81" t="str">
        <f t="shared" ref="BL21:BN21" si="4">BL9</f>
        <v>Dec. 25</v>
      </c>
      <c r="BM21" s="1778" t="str">
        <f t="shared" ref="BM21" si="5">BM9</f>
        <v>Mar. 26</v>
      </c>
      <c r="BN21" s="81" t="str">
        <f t="shared" si="4"/>
        <v>Jun. 26(E)</v>
      </c>
      <c r="BO21" s="83"/>
    </row>
    <row r="22" spans="2:67" ht="19.5" customHeight="1">
      <c r="B22" s="74"/>
      <c r="C22" s="1877" t="s">
        <v>8</v>
      </c>
      <c r="D22" s="1877"/>
      <c r="E22" s="1878"/>
      <c r="F22" s="1512"/>
      <c r="H22" s="653" t="s">
        <v>198</v>
      </c>
      <c r="I22" s="83">
        <v>255.4</v>
      </c>
      <c r="J22" s="83">
        <v>228.2</v>
      </c>
      <c r="K22" s="83">
        <v>203.6</v>
      </c>
      <c r="L22" s="83">
        <v>201.6</v>
      </c>
      <c r="M22" s="83">
        <v>206.1</v>
      </c>
      <c r="N22" s="83">
        <v>184</v>
      </c>
      <c r="O22" s="83">
        <v>189.1</v>
      </c>
      <c r="P22" s="83">
        <v>182.7</v>
      </c>
      <c r="Q22" s="83">
        <v>191.6</v>
      </c>
      <c r="R22" s="83">
        <v>189</v>
      </c>
      <c r="S22" s="83">
        <v>194.2</v>
      </c>
      <c r="T22" s="83">
        <v>204.9</v>
      </c>
      <c r="U22" s="83">
        <v>211</v>
      </c>
      <c r="V22" s="83">
        <v>213.4</v>
      </c>
      <c r="W22" s="83">
        <v>220.1</v>
      </c>
      <c r="X22" s="83">
        <v>223.8</v>
      </c>
      <c r="Y22" s="83">
        <v>183</v>
      </c>
      <c r="Z22" s="83">
        <v>197.6</v>
      </c>
      <c r="AA22" s="83">
        <v>207.7</v>
      </c>
      <c r="AB22" s="83">
        <v>216.7</v>
      </c>
      <c r="AC22" s="84">
        <v>206.2</v>
      </c>
      <c r="AD22" s="83">
        <v>214.5</v>
      </c>
      <c r="AE22" s="84">
        <v>229.2</v>
      </c>
      <c r="AF22" s="84">
        <v>246.7</v>
      </c>
      <c r="AG22" s="84">
        <v>257.39999999999998</v>
      </c>
      <c r="AH22" s="84">
        <v>255.9</v>
      </c>
      <c r="AI22" s="84">
        <v>276.7</v>
      </c>
      <c r="AJ22" s="83">
        <v>293.10000000000002</v>
      </c>
      <c r="AK22" s="83">
        <v>327</v>
      </c>
      <c r="AL22" s="83">
        <v>342</v>
      </c>
      <c r="AM22" s="83">
        <v>365.2</v>
      </c>
      <c r="AN22" s="84">
        <v>377.9</v>
      </c>
      <c r="AO22" s="192">
        <v>374.1</v>
      </c>
      <c r="AP22" s="193">
        <v>393.4</v>
      </c>
      <c r="AQ22" s="193">
        <v>420.4</v>
      </c>
      <c r="AR22" s="193">
        <v>437.6</v>
      </c>
      <c r="AS22" s="192">
        <v>438.2</v>
      </c>
      <c r="AT22" s="192">
        <v>445.2</v>
      </c>
      <c r="AU22" s="192">
        <v>475.9</v>
      </c>
      <c r="AV22" s="192">
        <v>496.5</v>
      </c>
      <c r="AW22" s="193">
        <v>476.5</v>
      </c>
      <c r="AX22" s="193">
        <v>501</v>
      </c>
      <c r="AY22" s="193">
        <v>519.5</v>
      </c>
      <c r="AZ22" s="193">
        <v>519</v>
      </c>
      <c r="BA22" s="192">
        <v>496.2</v>
      </c>
      <c r="BB22" s="192">
        <v>560.6</v>
      </c>
      <c r="BC22" s="1322">
        <v>742</v>
      </c>
      <c r="BD22" s="193">
        <v>859.4</v>
      </c>
      <c r="BE22" s="1322">
        <v>941</v>
      </c>
      <c r="BF22" s="193">
        <v>1148.3</v>
      </c>
      <c r="BG22" s="193">
        <v>1079.3</v>
      </c>
      <c r="BH22" s="1322">
        <v>1113.5</v>
      </c>
      <c r="BI22" s="1322">
        <v>1064.2</v>
      </c>
      <c r="BJ22" s="1322">
        <v>1156.0999999999999</v>
      </c>
      <c r="BK22" s="1322">
        <v>1169.3</v>
      </c>
      <c r="BL22" s="1322">
        <v>1124</v>
      </c>
      <c r="BM22" s="1322">
        <v>1140.5</v>
      </c>
      <c r="BN22" s="195">
        <v>1333.4</v>
      </c>
      <c r="BO22" s="83"/>
    </row>
    <row r="23" spans="2:67" ht="19.5" customHeight="1">
      <c r="B23" s="71"/>
      <c r="E23" s="110"/>
      <c r="H23" s="207" t="s">
        <v>762</v>
      </c>
      <c r="I23" s="83">
        <v>104.9</v>
      </c>
      <c r="J23" s="83">
        <v>72.099999999999994</v>
      </c>
      <c r="K23" s="83">
        <v>42</v>
      </c>
      <c r="L23" s="83">
        <v>35.4</v>
      </c>
      <c r="M23" s="83">
        <v>36.700000000000003</v>
      </c>
      <c r="N23" s="83">
        <v>13.9</v>
      </c>
      <c r="O23" s="83">
        <v>15.6</v>
      </c>
      <c r="P23" s="83">
        <v>13.6</v>
      </c>
      <c r="Q23" s="83">
        <v>20.6</v>
      </c>
      <c r="R23" s="83">
        <v>16.3</v>
      </c>
      <c r="S23" s="83">
        <v>17.399999999999999</v>
      </c>
      <c r="T23" s="83">
        <v>20.9</v>
      </c>
      <c r="U23" s="83">
        <v>21.4</v>
      </c>
      <c r="V23" s="83">
        <v>18</v>
      </c>
      <c r="W23" s="83">
        <v>20.7</v>
      </c>
      <c r="X23" s="83">
        <v>20.5</v>
      </c>
      <c r="Y23" s="83">
        <v>23.6</v>
      </c>
      <c r="Z23" s="83">
        <v>27.5</v>
      </c>
      <c r="AA23" s="83">
        <v>31.3</v>
      </c>
      <c r="AB23" s="83">
        <v>33.700000000000003</v>
      </c>
      <c r="AC23" s="84">
        <v>35.200000000000003</v>
      </c>
      <c r="AD23" s="83">
        <v>33.4</v>
      </c>
      <c r="AE23" s="84">
        <v>41.4</v>
      </c>
      <c r="AF23" s="84">
        <v>47.4</v>
      </c>
      <c r="AG23" s="84">
        <v>54.1</v>
      </c>
      <c r="AH23" s="84">
        <v>47</v>
      </c>
      <c r="AI23" s="84">
        <v>50.2</v>
      </c>
      <c r="AJ23" s="83">
        <v>57.2</v>
      </c>
      <c r="AK23" s="83">
        <v>79.8</v>
      </c>
      <c r="AL23" s="83">
        <v>80.2</v>
      </c>
      <c r="AM23" s="83">
        <v>91.5</v>
      </c>
      <c r="AN23" s="84">
        <v>85.1</v>
      </c>
      <c r="AO23" s="192">
        <v>90.2</v>
      </c>
      <c r="AP23" s="193">
        <v>92.3</v>
      </c>
      <c r="AQ23" s="193">
        <v>102.1</v>
      </c>
      <c r="AR23" s="193">
        <v>108.1</v>
      </c>
      <c r="AS23" s="192">
        <v>116.6</v>
      </c>
      <c r="AT23" s="192">
        <v>107.1</v>
      </c>
      <c r="AU23" s="192">
        <v>110.2</v>
      </c>
      <c r="AV23" s="192">
        <v>119.7</v>
      </c>
      <c r="AW23" s="193">
        <v>124</v>
      </c>
      <c r="AX23" s="193">
        <v>129.1</v>
      </c>
      <c r="AY23" s="193">
        <v>126.9</v>
      </c>
      <c r="AZ23" s="193">
        <v>113.4</v>
      </c>
      <c r="BA23" s="192">
        <v>106.9</v>
      </c>
      <c r="BB23" s="192">
        <v>154.69999999999999</v>
      </c>
      <c r="BC23" s="1322">
        <v>322.2</v>
      </c>
      <c r="BD23" s="193">
        <v>573.29999999999995</v>
      </c>
      <c r="BE23" s="1322">
        <v>701.9</v>
      </c>
      <c r="BF23" s="193">
        <v>798.1</v>
      </c>
      <c r="BG23" s="193">
        <v>562.9</v>
      </c>
      <c r="BH23" s="1322">
        <v>627.9</v>
      </c>
      <c r="BI23" s="1322">
        <v>573.29999999999995</v>
      </c>
      <c r="BJ23" s="1322">
        <v>699</v>
      </c>
      <c r="BK23" s="1322">
        <v>711.6</v>
      </c>
      <c r="BL23" s="1322">
        <v>730</v>
      </c>
      <c r="BM23" s="1322">
        <v>741.2</v>
      </c>
      <c r="BN23" s="195">
        <v>949.9</v>
      </c>
      <c r="BO23" s="83"/>
    </row>
    <row r="24" spans="2:67" ht="19.5" customHeight="1">
      <c r="B24" s="71"/>
      <c r="C24" s="1875" t="s">
        <v>25</v>
      </c>
      <c r="D24" s="1875"/>
      <c r="E24" s="1876"/>
      <c r="F24" s="1512"/>
      <c r="H24" s="323" t="s">
        <v>225</v>
      </c>
      <c r="I24" s="128">
        <v>150.5</v>
      </c>
      <c r="J24" s="128">
        <v>156.1</v>
      </c>
      <c r="K24" s="128">
        <v>161.6</v>
      </c>
      <c r="L24" s="128">
        <v>166.2</v>
      </c>
      <c r="M24" s="128">
        <v>169.4</v>
      </c>
      <c r="N24" s="128">
        <v>170.1</v>
      </c>
      <c r="O24" s="128">
        <v>173.5</v>
      </c>
      <c r="P24" s="128">
        <v>169.1</v>
      </c>
      <c r="Q24" s="128">
        <v>171</v>
      </c>
      <c r="R24" s="128">
        <v>172.7</v>
      </c>
      <c r="S24" s="128">
        <v>176.8</v>
      </c>
      <c r="T24" s="128">
        <v>184</v>
      </c>
      <c r="U24" s="128">
        <v>189.6</v>
      </c>
      <c r="V24" s="128">
        <v>195.4</v>
      </c>
      <c r="W24" s="128">
        <v>199.4</v>
      </c>
      <c r="X24" s="128">
        <v>203.3</v>
      </c>
      <c r="Y24" s="128">
        <v>159.4</v>
      </c>
      <c r="Z24" s="128">
        <v>170.1</v>
      </c>
      <c r="AA24" s="128">
        <v>176.4</v>
      </c>
      <c r="AB24" s="128">
        <v>183</v>
      </c>
      <c r="AC24" s="129">
        <v>171</v>
      </c>
      <c r="AD24" s="128">
        <v>181.1</v>
      </c>
      <c r="AE24" s="129">
        <v>187.8</v>
      </c>
      <c r="AF24" s="129">
        <v>199.3</v>
      </c>
      <c r="AG24" s="129">
        <v>203.3</v>
      </c>
      <c r="AH24" s="129">
        <v>209</v>
      </c>
      <c r="AI24" s="129">
        <v>226.5</v>
      </c>
      <c r="AJ24" s="128">
        <v>235.8</v>
      </c>
      <c r="AK24" s="128">
        <v>247.3</v>
      </c>
      <c r="AL24" s="128">
        <v>261.8</v>
      </c>
      <c r="AM24" s="128">
        <v>273.7</v>
      </c>
      <c r="AN24" s="129">
        <v>292.8</v>
      </c>
      <c r="AO24" s="233">
        <v>283.8</v>
      </c>
      <c r="AP24" s="232">
        <v>301.10000000000002</v>
      </c>
      <c r="AQ24" s="232">
        <v>318.3</v>
      </c>
      <c r="AR24" s="232">
        <v>329.5</v>
      </c>
      <c r="AS24" s="233">
        <v>321.60000000000002</v>
      </c>
      <c r="AT24" s="233">
        <v>338.1</v>
      </c>
      <c r="AU24" s="233">
        <v>365.7</v>
      </c>
      <c r="AV24" s="233">
        <v>376.8</v>
      </c>
      <c r="AW24" s="232">
        <v>352.6</v>
      </c>
      <c r="AX24" s="232">
        <v>371.9</v>
      </c>
      <c r="AY24" s="232">
        <v>392.6</v>
      </c>
      <c r="AZ24" s="232">
        <v>405.5</v>
      </c>
      <c r="BA24" s="233">
        <v>389.3</v>
      </c>
      <c r="BB24" s="233">
        <v>405.9</v>
      </c>
      <c r="BC24" s="1325">
        <v>419.8</v>
      </c>
      <c r="BD24" s="232">
        <v>286.10000000000002</v>
      </c>
      <c r="BE24" s="1325">
        <v>239.1</v>
      </c>
      <c r="BF24" s="232">
        <v>350.2</v>
      </c>
      <c r="BG24" s="232">
        <v>516.4</v>
      </c>
      <c r="BH24" s="1325">
        <v>485.6</v>
      </c>
      <c r="BI24" s="1325">
        <v>490.8</v>
      </c>
      <c r="BJ24" s="1325">
        <v>457.1</v>
      </c>
      <c r="BK24" s="1325">
        <v>457.7</v>
      </c>
      <c r="BL24" s="1325">
        <v>394</v>
      </c>
      <c r="BM24" s="1325">
        <v>399.3</v>
      </c>
      <c r="BN24" s="234">
        <v>383.6</v>
      </c>
      <c r="BO24" s="83"/>
    </row>
    <row r="25" spans="2:67" ht="19.5" customHeight="1">
      <c r="B25" s="71"/>
      <c r="D25" s="1903" t="s">
        <v>579</v>
      </c>
      <c r="E25" s="1904"/>
      <c r="F25" s="1516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79"/>
      <c r="T25" s="179"/>
      <c r="U25" s="179"/>
      <c r="V25" s="179"/>
      <c r="W25" s="179"/>
      <c r="X25" s="179"/>
      <c r="Y25" s="179"/>
      <c r="Z25" s="179"/>
      <c r="AA25" s="179"/>
      <c r="AB25" s="179"/>
      <c r="AC25" s="180"/>
      <c r="AD25" s="179"/>
      <c r="AE25" s="48"/>
      <c r="AF25" s="48"/>
      <c r="AG25" s="48"/>
      <c r="AH25" s="48"/>
      <c r="AN25" s="48"/>
      <c r="AO25" s="3"/>
      <c r="AP25" s="263"/>
      <c r="AQ25" s="263"/>
      <c r="AR25" s="263"/>
      <c r="AS25" s="3"/>
      <c r="AT25" s="3"/>
      <c r="AU25" s="3"/>
      <c r="AV25" s="3"/>
      <c r="AW25" s="263"/>
      <c r="AX25" s="263"/>
      <c r="AY25" s="263"/>
      <c r="AZ25" s="263"/>
      <c r="BA25" s="3"/>
      <c r="BB25" s="3"/>
      <c r="BC25" s="3"/>
      <c r="BD25" s="3"/>
      <c r="BE25" s="1410"/>
      <c r="BF25" s="3"/>
      <c r="BG25" s="3"/>
      <c r="BH25" s="3"/>
      <c r="BI25" s="3"/>
      <c r="BJ25" s="3"/>
      <c r="BK25" s="3"/>
      <c r="BL25" s="3"/>
      <c r="BM25" s="1410"/>
      <c r="BN25" s="3"/>
      <c r="BO25" s="83"/>
    </row>
    <row r="26" spans="2:67" ht="19.5" customHeight="1">
      <c r="B26" s="71"/>
      <c r="C26" s="206"/>
      <c r="D26" s="1884" t="s">
        <v>11</v>
      </c>
      <c r="E26" s="1884"/>
      <c r="F26" s="1884"/>
      <c r="H26" s="673" t="s">
        <v>402</v>
      </c>
      <c r="I26" s="265"/>
      <c r="J26" s="265"/>
      <c r="K26" s="265"/>
      <c r="L26" s="265"/>
      <c r="M26" s="265"/>
      <c r="N26" s="265"/>
      <c r="O26" s="265"/>
      <c r="P26" s="265"/>
      <c r="Q26" s="265"/>
      <c r="R26" s="265"/>
      <c r="S26" s="265"/>
      <c r="T26" s="265"/>
      <c r="U26" s="265"/>
      <c r="V26" s="265"/>
      <c r="W26" s="265"/>
      <c r="X26" s="265"/>
      <c r="Y26" s="265"/>
      <c r="Z26" s="265"/>
      <c r="AA26" s="265"/>
      <c r="AB26" s="265"/>
      <c r="AC26" s="266"/>
      <c r="AD26" s="265"/>
      <c r="AE26" s="266"/>
      <c r="AF26" s="266"/>
      <c r="AG26" s="266"/>
      <c r="AH26" s="266"/>
      <c r="AI26" s="266"/>
      <c r="AJ26" s="265"/>
      <c r="AK26" s="265"/>
      <c r="AL26" s="265"/>
      <c r="AM26" s="265"/>
      <c r="AN26" s="266"/>
      <c r="AO26" s="399"/>
      <c r="AP26" s="400"/>
      <c r="AQ26" s="400"/>
      <c r="AR26" s="400"/>
      <c r="AS26" s="399"/>
      <c r="AT26" s="399"/>
      <c r="AU26" s="399"/>
      <c r="AV26" s="399"/>
      <c r="AW26" s="400"/>
      <c r="AX26" s="400"/>
      <c r="AY26" s="400"/>
      <c r="AZ26" s="400"/>
      <c r="BA26" s="399"/>
      <c r="BB26" s="399"/>
      <c r="BC26" s="399"/>
      <c r="BD26" s="399"/>
      <c r="BE26" s="399"/>
      <c r="BF26" s="399"/>
      <c r="BG26" s="1554"/>
      <c r="BH26" s="1554"/>
      <c r="BI26" s="1554"/>
      <c r="BJ26" s="1554"/>
      <c r="BK26" s="1554"/>
      <c r="BL26" s="1554"/>
      <c r="BM26" s="1815"/>
      <c r="BN26" s="1554"/>
      <c r="BO26" s="83"/>
    </row>
    <row r="27" spans="2:67" ht="19.5" customHeight="1" thickBot="1">
      <c r="B27" s="71"/>
      <c r="C27" s="206"/>
      <c r="D27" s="1516"/>
      <c r="E27" s="1517"/>
      <c r="F27"/>
      <c r="H27" s="77" t="s">
        <v>39</v>
      </c>
      <c r="I27" s="78" t="s">
        <v>152</v>
      </c>
      <c r="J27" s="78" t="s">
        <v>153</v>
      </c>
      <c r="K27" s="78" t="s">
        <v>154</v>
      </c>
      <c r="L27" s="78" t="s">
        <v>155</v>
      </c>
      <c r="M27" s="78" t="s">
        <v>156</v>
      </c>
      <c r="N27" s="78" t="s">
        <v>157</v>
      </c>
      <c r="O27" s="78" t="s">
        <v>158</v>
      </c>
      <c r="P27" s="78" t="s">
        <v>159</v>
      </c>
      <c r="Q27" s="78" t="s">
        <v>160</v>
      </c>
      <c r="R27" s="78" t="s">
        <v>161</v>
      </c>
      <c r="S27" s="78" t="s">
        <v>162</v>
      </c>
      <c r="T27" s="78" t="s">
        <v>163</v>
      </c>
      <c r="U27" s="78" t="s">
        <v>164</v>
      </c>
      <c r="V27" s="78" t="s">
        <v>165</v>
      </c>
      <c r="W27" s="78" t="s">
        <v>166</v>
      </c>
      <c r="X27" s="78" t="s">
        <v>167</v>
      </c>
      <c r="Y27" s="78" t="s">
        <v>168</v>
      </c>
      <c r="Z27" s="78" t="s">
        <v>169</v>
      </c>
      <c r="AA27" s="78" t="s">
        <v>170</v>
      </c>
      <c r="AB27" s="78" t="s">
        <v>338</v>
      </c>
      <c r="AC27" s="78" t="s">
        <v>339</v>
      </c>
      <c r="AD27" s="78" t="s">
        <v>173</v>
      </c>
      <c r="AE27" s="78" t="s">
        <v>174</v>
      </c>
      <c r="AF27" s="78" t="s">
        <v>175</v>
      </c>
      <c r="AG27" s="78" t="s">
        <v>176</v>
      </c>
      <c r="AH27" s="78" t="s">
        <v>407</v>
      </c>
      <c r="AI27" s="78" t="s">
        <v>178</v>
      </c>
      <c r="AJ27" s="78" t="s">
        <v>179</v>
      </c>
      <c r="AK27" s="78" t="s">
        <v>408</v>
      </c>
      <c r="AL27" s="78" t="s">
        <v>497</v>
      </c>
      <c r="AM27" s="78" t="s">
        <v>409</v>
      </c>
      <c r="AN27" s="78" t="s">
        <v>341</v>
      </c>
      <c r="AO27" s="269" t="s">
        <v>342</v>
      </c>
      <c r="AP27" s="78" t="s">
        <v>185</v>
      </c>
      <c r="AQ27" s="78" t="s">
        <v>186</v>
      </c>
      <c r="AR27" s="81" t="s">
        <v>187</v>
      </c>
      <c r="AS27" s="81" t="s">
        <v>345</v>
      </c>
      <c r="AT27" s="81" t="s">
        <v>411</v>
      </c>
      <c r="AU27" s="81" t="s">
        <v>347</v>
      </c>
      <c r="AV27" s="1286" t="s">
        <v>348</v>
      </c>
      <c r="AW27" s="81" t="s">
        <v>192</v>
      </c>
      <c r="AX27" s="81" t="s">
        <v>193</v>
      </c>
      <c r="AY27" s="81" t="s">
        <v>194</v>
      </c>
      <c r="AZ27" s="81" t="s">
        <v>195</v>
      </c>
      <c r="BA27" s="81" t="str">
        <f>BA9</f>
        <v>Mar. 23</v>
      </c>
      <c r="BB27" s="81" t="str">
        <f t="shared" ref="BB27:BJ27" si="6">BB9</f>
        <v>Jun. 23</v>
      </c>
      <c r="BC27" s="81" t="str">
        <f t="shared" si="6"/>
        <v>Sep. 23</v>
      </c>
      <c r="BD27" s="81" t="str">
        <f t="shared" si="6"/>
        <v>Dec. 23</v>
      </c>
      <c r="BE27" s="81" t="str">
        <f t="shared" si="6"/>
        <v>Mar. 24</v>
      </c>
      <c r="BF27" s="81" t="str">
        <f t="shared" si="6"/>
        <v>Jun. 24</v>
      </c>
      <c r="BG27" s="81" t="str">
        <f t="shared" si="6"/>
        <v>Sep. 24</v>
      </c>
      <c r="BH27" s="81" t="str">
        <f t="shared" si="6"/>
        <v>Dec. 24</v>
      </c>
      <c r="BI27" s="81" t="str">
        <f t="shared" si="6"/>
        <v>Mar. 25</v>
      </c>
      <c r="BJ27" s="81" t="str">
        <f t="shared" si="6"/>
        <v>Jun. 25</v>
      </c>
      <c r="BK27" s="81" t="s">
        <v>858</v>
      </c>
      <c r="BL27" s="81" t="str">
        <f t="shared" ref="BL27:BN27" si="7">BL9</f>
        <v>Dec. 25</v>
      </c>
      <c r="BM27" s="1778" t="str">
        <f t="shared" ref="BM27" si="8">BM9</f>
        <v>Mar. 26</v>
      </c>
      <c r="BN27" s="81" t="str">
        <f t="shared" si="7"/>
        <v>Jun. 26(E)</v>
      </c>
      <c r="BO27" s="83"/>
    </row>
    <row r="28" spans="2:67" ht="19.5" customHeight="1">
      <c r="B28" s="245"/>
      <c r="C28" s="1875" t="s">
        <v>32</v>
      </c>
      <c r="D28" s="1875"/>
      <c r="E28" s="1890"/>
      <c r="F28" s="1512"/>
      <c r="H28" s="653" t="s">
        <v>198</v>
      </c>
      <c r="I28" s="83">
        <v>1278.9000000000001</v>
      </c>
      <c r="J28" s="83">
        <v>927.1</v>
      </c>
      <c r="K28" s="83">
        <v>715.9</v>
      </c>
      <c r="L28" s="83">
        <v>646.70000000000005</v>
      </c>
      <c r="M28" s="83">
        <v>640.9</v>
      </c>
      <c r="N28" s="83">
        <v>676.6</v>
      </c>
      <c r="O28" s="83">
        <v>967.7</v>
      </c>
      <c r="P28" s="83">
        <v>755.6</v>
      </c>
      <c r="Q28" s="83">
        <v>781.2</v>
      </c>
      <c r="R28" s="83">
        <v>771.5</v>
      </c>
      <c r="S28" s="83">
        <v>770.7</v>
      </c>
      <c r="T28" s="83">
        <v>772.7</v>
      </c>
      <c r="U28" s="83">
        <v>798</v>
      </c>
      <c r="V28" s="83">
        <v>766.9</v>
      </c>
      <c r="W28" s="83">
        <v>788.3</v>
      </c>
      <c r="X28" s="83">
        <v>856.5</v>
      </c>
      <c r="Y28" s="83">
        <v>959.9</v>
      </c>
      <c r="Z28" s="83">
        <v>1013</v>
      </c>
      <c r="AA28" s="83">
        <v>1083.0999999999999</v>
      </c>
      <c r="AB28" s="83">
        <v>1078.0999999999999</v>
      </c>
      <c r="AC28" s="84">
        <v>1084.5</v>
      </c>
      <c r="AD28" s="83">
        <v>1098.9000000000001</v>
      </c>
      <c r="AE28" s="84">
        <v>1129.8</v>
      </c>
      <c r="AF28" s="84">
        <v>1158.8</v>
      </c>
      <c r="AG28" s="84">
        <v>1203.3</v>
      </c>
      <c r="AH28" s="84">
        <v>1281.2</v>
      </c>
      <c r="AI28" s="84">
        <v>1294.7</v>
      </c>
      <c r="AJ28" s="83">
        <v>1388.8</v>
      </c>
      <c r="AK28" s="83">
        <v>1340.6</v>
      </c>
      <c r="AL28" s="83">
        <v>1323.7</v>
      </c>
      <c r="AM28" s="83">
        <v>1321.9</v>
      </c>
      <c r="AN28" s="84">
        <v>1361</v>
      </c>
      <c r="AO28" s="192">
        <v>1403.4</v>
      </c>
      <c r="AP28" s="193">
        <v>1550</v>
      </c>
      <c r="AQ28" s="193">
        <v>1700.7</v>
      </c>
      <c r="AR28" s="193">
        <v>1883.7</v>
      </c>
      <c r="AS28" s="192">
        <v>2084.1999999999998</v>
      </c>
      <c r="AT28" s="192">
        <v>2345.8000000000002</v>
      </c>
      <c r="AU28" s="192">
        <v>2587.1</v>
      </c>
      <c r="AV28" s="192">
        <v>2601.1</v>
      </c>
      <c r="AW28" s="193">
        <v>2754.5</v>
      </c>
      <c r="AX28" s="193">
        <v>3108.6</v>
      </c>
      <c r="AY28" s="193">
        <v>2940.8</v>
      </c>
      <c r="AZ28" s="193">
        <v>3138.5</v>
      </c>
      <c r="BA28" s="192">
        <v>2995.1</v>
      </c>
      <c r="BB28" s="192">
        <v>2950.4</v>
      </c>
      <c r="BC28" s="1322">
        <v>3147.4</v>
      </c>
      <c r="BD28" s="193">
        <v>2662</v>
      </c>
      <c r="BE28" s="1322">
        <v>2802.2</v>
      </c>
      <c r="BF28" s="193">
        <v>2571</v>
      </c>
      <c r="BG28" s="193">
        <v>2519.1999999999998</v>
      </c>
      <c r="BH28" s="1322">
        <v>2575.6999999999998</v>
      </c>
      <c r="BI28" s="1322">
        <v>2409.1999999999998</v>
      </c>
      <c r="BJ28" s="1322">
        <v>2355.6</v>
      </c>
      <c r="BK28" s="1322">
        <v>2481</v>
      </c>
      <c r="BL28" s="1322">
        <v>2219.8000000000002</v>
      </c>
      <c r="BM28" s="1322">
        <v>2286.8000000000002</v>
      </c>
      <c r="BN28" s="195">
        <v>2264.8000000000002</v>
      </c>
      <c r="BO28" s="83"/>
    </row>
    <row r="29" spans="2:67" ht="19.5" customHeight="1" thickBot="1">
      <c r="B29" s="296"/>
      <c r="C29" s="297"/>
      <c r="D29" s="297"/>
      <c r="E29" s="298"/>
      <c r="H29" s="207" t="s">
        <v>762</v>
      </c>
      <c r="I29" s="83">
        <v>1112</v>
      </c>
      <c r="J29" s="83">
        <v>753.5</v>
      </c>
      <c r="K29" s="83">
        <v>545.29999999999995</v>
      </c>
      <c r="L29" s="83">
        <v>510.3</v>
      </c>
      <c r="M29" s="83">
        <v>501.7</v>
      </c>
      <c r="N29" s="83">
        <v>539.6</v>
      </c>
      <c r="O29" s="83">
        <v>820.2</v>
      </c>
      <c r="P29" s="83">
        <v>613.1</v>
      </c>
      <c r="Q29" s="83">
        <v>609.1</v>
      </c>
      <c r="R29" s="83">
        <v>612.70000000000005</v>
      </c>
      <c r="S29" s="83">
        <v>615.9</v>
      </c>
      <c r="T29" s="83">
        <v>619.9</v>
      </c>
      <c r="U29" s="83">
        <v>644</v>
      </c>
      <c r="V29" s="83">
        <v>608.1</v>
      </c>
      <c r="W29" s="83">
        <v>619.9</v>
      </c>
      <c r="X29" s="83">
        <v>684.2</v>
      </c>
      <c r="Y29" s="83">
        <v>785.7</v>
      </c>
      <c r="Z29" s="83">
        <v>836.5</v>
      </c>
      <c r="AA29" s="83">
        <v>904.4</v>
      </c>
      <c r="AB29" s="83">
        <v>895.9</v>
      </c>
      <c r="AC29" s="84">
        <v>904.7</v>
      </c>
      <c r="AD29" s="83">
        <v>915.8</v>
      </c>
      <c r="AE29" s="84">
        <v>933.7</v>
      </c>
      <c r="AF29" s="84">
        <v>960.8</v>
      </c>
      <c r="AG29" s="84">
        <v>1008.5</v>
      </c>
      <c r="AH29" s="84">
        <v>1086.2</v>
      </c>
      <c r="AI29" s="84">
        <v>1093.7</v>
      </c>
      <c r="AJ29" s="83">
        <v>1186.9000000000001</v>
      </c>
      <c r="AK29" s="83">
        <v>1139</v>
      </c>
      <c r="AL29" s="83">
        <v>1117.2</v>
      </c>
      <c r="AM29" s="83">
        <v>1112.0999999999999</v>
      </c>
      <c r="AN29" s="84">
        <v>1148.5999999999999</v>
      </c>
      <c r="AO29" s="192">
        <v>1190.7</v>
      </c>
      <c r="AP29" s="193">
        <v>1331.1</v>
      </c>
      <c r="AQ29" s="193">
        <v>1478.7</v>
      </c>
      <c r="AR29" s="193">
        <v>1658.1</v>
      </c>
      <c r="AS29" s="192">
        <v>1852.3</v>
      </c>
      <c r="AT29" s="192">
        <v>2095</v>
      </c>
      <c r="AU29" s="192">
        <v>2328.4</v>
      </c>
      <c r="AV29" s="192">
        <v>2339</v>
      </c>
      <c r="AW29" s="193">
        <v>2485.1</v>
      </c>
      <c r="AX29" s="193">
        <v>2831.1</v>
      </c>
      <c r="AY29" s="193">
        <v>2657.3</v>
      </c>
      <c r="AZ29" s="193">
        <v>2854.5</v>
      </c>
      <c r="BA29" s="192">
        <v>2722.1</v>
      </c>
      <c r="BB29" s="192">
        <v>2677.6</v>
      </c>
      <c r="BC29" s="1322">
        <v>2885.9</v>
      </c>
      <c r="BD29" s="193">
        <v>2468.1999999999998</v>
      </c>
      <c r="BE29" s="1322">
        <v>2597.1999999999998</v>
      </c>
      <c r="BF29" s="193">
        <v>2374.1</v>
      </c>
      <c r="BG29" s="193">
        <v>2324.8000000000002</v>
      </c>
      <c r="BH29" s="1322">
        <v>2393.5</v>
      </c>
      <c r="BI29" s="1322">
        <v>2220.8000000000002</v>
      </c>
      <c r="BJ29" s="1322">
        <v>2172.3000000000002</v>
      </c>
      <c r="BK29" s="1322">
        <v>2301.1</v>
      </c>
      <c r="BL29" s="1322">
        <v>2042.6</v>
      </c>
      <c r="BM29" s="1322">
        <v>2116.4</v>
      </c>
      <c r="BN29" s="195">
        <v>2089.6</v>
      </c>
      <c r="BO29" s="83"/>
    </row>
    <row r="30" spans="2:67" ht="19.5" customHeight="1" thickTop="1">
      <c r="C30" s="206"/>
      <c r="H30" s="323" t="s">
        <v>225</v>
      </c>
      <c r="I30" s="128">
        <v>166.9</v>
      </c>
      <c r="J30" s="128">
        <v>173.6</v>
      </c>
      <c r="K30" s="128">
        <v>170.6</v>
      </c>
      <c r="L30" s="128">
        <v>136.4</v>
      </c>
      <c r="M30" s="128">
        <v>139.19999999999999</v>
      </c>
      <c r="N30" s="128">
        <v>137</v>
      </c>
      <c r="O30" s="128">
        <v>164.3</v>
      </c>
      <c r="P30" s="128">
        <v>160.1</v>
      </c>
      <c r="Q30" s="128">
        <v>172.1</v>
      </c>
      <c r="R30" s="128">
        <v>158.80000000000001</v>
      </c>
      <c r="S30" s="128">
        <v>154.80000000000001</v>
      </c>
      <c r="T30" s="128">
        <v>152.80000000000001</v>
      </c>
      <c r="U30" s="128">
        <v>154</v>
      </c>
      <c r="V30" s="128">
        <v>158.80000000000001</v>
      </c>
      <c r="W30" s="128">
        <v>168.4</v>
      </c>
      <c r="X30" s="128">
        <v>172.3</v>
      </c>
      <c r="Y30" s="128">
        <v>174.2</v>
      </c>
      <c r="Z30" s="128">
        <v>176.5</v>
      </c>
      <c r="AA30" s="128">
        <v>178.7</v>
      </c>
      <c r="AB30" s="128">
        <v>182.2</v>
      </c>
      <c r="AC30" s="129">
        <v>179.8</v>
      </c>
      <c r="AD30" s="128">
        <v>183.1</v>
      </c>
      <c r="AE30" s="129">
        <v>196.1</v>
      </c>
      <c r="AF30" s="129">
        <v>198</v>
      </c>
      <c r="AG30" s="129">
        <v>194.8</v>
      </c>
      <c r="AH30" s="129">
        <v>195</v>
      </c>
      <c r="AI30" s="129">
        <v>201</v>
      </c>
      <c r="AJ30" s="128">
        <v>202</v>
      </c>
      <c r="AK30" s="128">
        <v>201.6</v>
      </c>
      <c r="AL30" s="128">
        <v>206.6</v>
      </c>
      <c r="AM30" s="128">
        <v>209.8</v>
      </c>
      <c r="AN30" s="129">
        <v>212.4</v>
      </c>
      <c r="AO30" s="233">
        <v>212.7</v>
      </c>
      <c r="AP30" s="232">
        <v>218.9</v>
      </c>
      <c r="AQ30" s="232">
        <v>222</v>
      </c>
      <c r="AR30" s="232">
        <v>225.6</v>
      </c>
      <c r="AS30" s="233">
        <v>231.9</v>
      </c>
      <c r="AT30" s="233">
        <v>250.8</v>
      </c>
      <c r="AU30" s="233">
        <v>258.7</v>
      </c>
      <c r="AV30" s="233">
        <v>262.10000000000002</v>
      </c>
      <c r="AW30" s="232">
        <v>269.39999999999998</v>
      </c>
      <c r="AX30" s="232">
        <v>277.5</v>
      </c>
      <c r="AY30" s="232">
        <v>283.5</v>
      </c>
      <c r="AZ30" s="232">
        <v>284</v>
      </c>
      <c r="BA30" s="233">
        <v>273</v>
      </c>
      <c r="BB30" s="233">
        <v>272.8</v>
      </c>
      <c r="BC30" s="1325">
        <v>261.5</v>
      </c>
      <c r="BD30" s="232">
        <v>193.8</v>
      </c>
      <c r="BE30" s="1325">
        <v>205</v>
      </c>
      <c r="BF30" s="232">
        <v>196.9</v>
      </c>
      <c r="BG30" s="232">
        <v>194.4</v>
      </c>
      <c r="BH30" s="1325">
        <v>182.2</v>
      </c>
      <c r="BI30" s="1325">
        <v>188.4</v>
      </c>
      <c r="BJ30" s="1325">
        <v>183.3</v>
      </c>
      <c r="BK30" s="1325">
        <v>179.9</v>
      </c>
      <c r="BL30" s="1325">
        <v>177.3</v>
      </c>
      <c r="BM30" s="1325">
        <v>170.4</v>
      </c>
      <c r="BN30" s="234">
        <v>175.1</v>
      </c>
      <c r="BO30" s="83"/>
    </row>
    <row r="31" spans="2:67" ht="19.5" customHeight="1">
      <c r="C31" s="206"/>
      <c r="H31" s="179"/>
      <c r="I31" s="179"/>
      <c r="J31" s="179"/>
      <c r="K31" s="179"/>
      <c r="L31" s="179"/>
      <c r="M31" s="179"/>
      <c r="N31" s="179"/>
      <c r="O31" s="179"/>
      <c r="P31" s="179"/>
      <c r="Q31" s="179"/>
      <c r="R31" s="179"/>
      <c r="S31" s="179"/>
      <c r="T31" s="179"/>
      <c r="U31" s="179"/>
      <c r="V31" s="179"/>
      <c r="W31" s="179"/>
      <c r="X31" s="179"/>
      <c r="Y31" s="179"/>
      <c r="Z31" s="179"/>
      <c r="AA31" s="179"/>
      <c r="AB31" s="179"/>
      <c r="AC31" s="180"/>
      <c r="AD31" s="179"/>
      <c r="AE31" s="48"/>
      <c r="AF31" s="48"/>
      <c r="AG31" s="48"/>
      <c r="AH31" s="48"/>
      <c r="AN31" s="48"/>
      <c r="AO31" s="3"/>
      <c r="AP31" s="263"/>
      <c r="AQ31" s="263"/>
      <c r="AR31" s="263"/>
      <c r="AS31" s="3"/>
      <c r="AT31" s="3"/>
      <c r="AU31" s="3"/>
      <c r="AV31" s="3"/>
      <c r="AW31" s="3"/>
      <c r="AX31" s="263"/>
      <c r="AY31" s="263"/>
      <c r="AZ31" s="26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1410"/>
      <c r="BN31" s="3"/>
      <c r="BO31" s="83"/>
    </row>
    <row r="32" spans="2:67" ht="19.5" customHeight="1">
      <c r="C32" s="206"/>
      <c r="H32" s="673" t="s">
        <v>404</v>
      </c>
      <c r="I32" s="265"/>
      <c r="J32" s="265"/>
      <c r="K32" s="265"/>
      <c r="L32" s="265"/>
      <c r="M32" s="265"/>
      <c r="N32" s="265"/>
      <c r="O32" s="265"/>
      <c r="P32" s="265"/>
      <c r="Q32" s="265"/>
      <c r="R32" s="265"/>
      <c r="S32" s="265"/>
      <c r="T32" s="265"/>
      <c r="U32" s="265"/>
      <c r="V32" s="265"/>
      <c r="W32" s="265"/>
      <c r="X32" s="265"/>
      <c r="Y32" s="265"/>
      <c r="Z32" s="265"/>
      <c r="AA32" s="265"/>
      <c r="AB32" s="265"/>
      <c r="AC32" s="266"/>
      <c r="AD32" s="265"/>
      <c r="AE32" s="266"/>
      <c r="AF32" s="266"/>
      <c r="AG32" s="266"/>
      <c r="AH32" s="266"/>
      <c r="AI32" s="266"/>
      <c r="AJ32" s="265"/>
      <c r="AK32" s="265"/>
      <c r="AL32" s="265"/>
      <c r="AM32" s="265"/>
      <c r="AN32" s="266"/>
      <c r="AO32" s="399"/>
      <c r="AP32" s="400"/>
      <c r="AQ32" s="400"/>
      <c r="AR32" s="400"/>
      <c r="AS32" s="399"/>
      <c r="AT32" s="399"/>
      <c r="AU32" s="399"/>
      <c r="AV32" s="399"/>
      <c r="AW32" s="399"/>
      <c r="AX32" s="400"/>
      <c r="AY32" s="400"/>
      <c r="AZ32" s="400"/>
      <c r="BA32" s="399"/>
      <c r="BB32" s="399"/>
      <c r="BC32" s="399"/>
      <c r="BD32" s="399"/>
      <c r="BE32" s="399"/>
      <c r="BF32" s="399"/>
      <c r="BG32" s="1554"/>
      <c r="BH32" s="1554"/>
      <c r="BI32" s="1554"/>
      <c r="BJ32" s="1554"/>
      <c r="BK32" s="1554"/>
      <c r="BL32" s="1554"/>
      <c r="BM32" s="1815"/>
      <c r="BN32" s="1554"/>
      <c r="BO32" s="83"/>
    </row>
    <row r="33" spans="3:67" ht="19.5" customHeight="1" thickBot="1">
      <c r="C33" s="206"/>
      <c r="H33" s="77" t="s">
        <v>39</v>
      </c>
      <c r="I33" s="78" t="s">
        <v>152</v>
      </c>
      <c r="J33" s="78" t="s">
        <v>153</v>
      </c>
      <c r="K33" s="78" t="s">
        <v>154</v>
      </c>
      <c r="L33" s="78" t="s">
        <v>155</v>
      </c>
      <c r="M33" s="78" t="s">
        <v>156</v>
      </c>
      <c r="N33" s="78" t="s">
        <v>157</v>
      </c>
      <c r="O33" s="78" t="s">
        <v>158</v>
      </c>
      <c r="P33" s="78" t="s">
        <v>159</v>
      </c>
      <c r="Q33" s="78" t="s">
        <v>160</v>
      </c>
      <c r="R33" s="78" t="s">
        <v>161</v>
      </c>
      <c r="S33" s="78" t="s">
        <v>162</v>
      </c>
      <c r="T33" s="78" t="s">
        <v>163</v>
      </c>
      <c r="U33" s="78" t="s">
        <v>164</v>
      </c>
      <c r="V33" s="78" t="s">
        <v>165</v>
      </c>
      <c r="W33" s="78" t="s">
        <v>166</v>
      </c>
      <c r="X33" s="78" t="s">
        <v>167</v>
      </c>
      <c r="Y33" s="78" t="s">
        <v>168</v>
      </c>
      <c r="Z33" s="78" t="s">
        <v>169</v>
      </c>
      <c r="AA33" s="78" t="s">
        <v>170</v>
      </c>
      <c r="AB33" s="78" t="s">
        <v>338</v>
      </c>
      <c r="AC33" s="78" t="s">
        <v>339</v>
      </c>
      <c r="AD33" s="78" t="s">
        <v>173</v>
      </c>
      <c r="AE33" s="78" t="s">
        <v>174</v>
      </c>
      <c r="AF33" s="78" t="s">
        <v>175</v>
      </c>
      <c r="AG33" s="78" t="s">
        <v>176</v>
      </c>
      <c r="AH33" s="78" t="s">
        <v>407</v>
      </c>
      <c r="AI33" s="78" t="s">
        <v>178</v>
      </c>
      <c r="AJ33" s="78" t="s">
        <v>179</v>
      </c>
      <c r="AK33" s="78" t="s">
        <v>408</v>
      </c>
      <c r="AL33" s="78" t="s">
        <v>497</v>
      </c>
      <c r="AM33" s="78" t="s">
        <v>409</v>
      </c>
      <c r="AN33" s="78" t="s">
        <v>341</v>
      </c>
      <c r="AO33" s="269" t="s">
        <v>342</v>
      </c>
      <c r="AP33" s="78" t="s">
        <v>185</v>
      </c>
      <c r="AQ33" s="78" t="s">
        <v>186</v>
      </c>
      <c r="AR33" s="81" t="s">
        <v>187</v>
      </c>
      <c r="AS33" s="81" t="s">
        <v>345</v>
      </c>
      <c r="AT33" s="81" t="s">
        <v>411</v>
      </c>
      <c r="AU33" s="81" t="s">
        <v>347</v>
      </c>
      <c r="AV33" s="1286" t="s">
        <v>348</v>
      </c>
      <c r="AW33" s="81" t="s">
        <v>192</v>
      </c>
      <c r="AX33" s="81" t="s">
        <v>193</v>
      </c>
      <c r="AY33" s="81" t="s">
        <v>194</v>
      </c>
      <c r="AZ33" s="81" t="s">
        <v>195</v>
      </c>
      <c r="BA33" s="81" t="str">
        <f>BA9</f>
        <v>Mar. 23</v>
      </c>
      <c r="BB33" s="81" t="str">
        <f t="shared" ref="BB33:BJ33" si="9">BB9</f>
        <v>Jun. 23</v>
      </c>
      <c r="BC33" s="81" t="str">
        <f t="shared" si="9"/>
        <v>Sep. 23</v>
      </c>
      <c r="BD33" s="81" t="str">
        <f t="shared" si="9"/>
        <v>Dec. 23</v>
      </c>
      <c r="BE33" s="81" t="str">
        <f t="shared" si="9"/>
        <v>Mar. 24</v>
      </c>
      <c r="BF33" s="81" t="str">
        <f t="shared" si="9"/>
        <v>Jun. 24</v>
      </c>
      <c r="BG33" s="81" t="str">
        <f t="shared" si="9"/>
        <v>Sep. 24</v>
      </c>
      <c r="BH33" s="81" t="str">
        <f t="shared" si="9"/>
        <v>Dec. 24</v>
      </c>
      <c r="BI33" s="81" t="str">
        <f t="shared" si="9"/>
        <v>Mar. 25</v>
      </c>
      <c r="BJ33" s="81" t="str">
        <f t="shared" si="9"/>
        <v>Jun. 25</v>
      </c>
      <c r="BK33" s="81" t="s">
        <v>858</v>
      </c>
      <c r="BL33" s="81" t="str">
        <f t="shared" ref="BL33:BN33" si="10">BL9</f>
        <v>Dec. 25</v>
      </c>
      <c r="BM33" s="1778" t="str">
        <f t="shared" ref="BM33" si="11">BM9</f>
        <v>Mar. 26</v>
      </c>
      <c r="BN33" s="81" t="str">
        <f t="shared" si="10"/>
        <v>Jun. 26(E)</v>
      </c>
      <c r="BO33" s="83"/>
    </row>
    <row r="34" spans="3:67" ht="19.5" customHeight="1">
      <c r="C34" s="206"/>
      <c r="H34" s="653" t="s">
        <v>198</v>
      </c>
      <c r="I34" s="83">
        <v>210.5</v>
      </c>
      <c r="J34" s="83">
        <v>209</v>
      </c>
      <c r="K34" s="83">
        <v>207.5</v>
      </c>
      <c r="L34" s="83">
        <v>226.5</v>
      </c>
      <c r="M34" s="83">
        <v>216.8</v>
      </c>
      <c r="N34" s="83">
        <v>225</v>
      </c>
      <c r="O34" s="83">
        <v>234.9</v>
      </c>
      <c r="P34" s="83">
        <v>241.2</v>
      </c>
      <c r="Q34" s="83">
        <v>236.3</v>
      </c>
      <c r="R34" s="83">
        <v>232.9</v>
      </c>
      <c r="S34" s="83">
        <v>223.4</v>
      </c>
      <c r="T34" s="83">
        <v>225.4</v>
      </c>
      <c r="U34" s="83">
        <v>215.5</v>
      </c>
      <c r="V34" s="83">
        <v>236.2</v>
      </c>
      <c r="W34" s="83">
        <v>246.5</v>
      </c>
      <c r="X34" s="83">
        <v>276.8</v>
      </c>
      <c r="Y34" s="83">
        <v>284.7</v>
      </c>
      <c r="Z34" s="83">
        <v>286</v>
      </c>
      <c r="AA34" s="83">
        <v>299.7</v>
      </c>
      <c r="AB34" s="83">
        <v>315.89999999999998</v>
      </c>
      <c r="AC34" s="84">
        <v>306.7</v>
      </c>
      <c r="AD34" s="83">
        <v>312.10000000000002</v>
      </c>
      <c r="AE34" s="84">
        <v>340.3</v>
      </c>
      <c r="AF34" s="84">
        <v>355.8</v>
      </c>
      <c r="AG34" s="84">
        <v>371.4</v>
      </c>
      <c r="AH34" s="84">
        <v>394.9</v>
      </c>
      <c r="AI34" s="84">
        <v>466.6</v>
      </c>
      <c r="AJ34" s="83">
        <v>528.70000000000005</v>
      </c>
      <c r="AK34" s="83">
        <v>645.20000000000005</v>
      </c>
      <c r="AL34" s="83">
        <v>731.8</v>
      </c>
      <c r="AM34" s="83">
        <v>739.6</v>
      </c>
      <c r="AN34" s="84">
        <v>757</v>
      </c>
      <c r="AO34" s="192">
        <v>761.7</v>
      </c>
      <c r="AP34" s="193">
        <v>801.3</v>
      </c>
      <c r="AQ34" s="193">
        <v>850.8</v>
      </c>
      <c r="AR34" s="193">
        <v>848.7</v>
      </c>
      <c r="AS34" s="192">
        <v>836.5</v>
      </c>
      <c r="AT34" s="192">
        <v>895.6</v>
      </c>
      <c r="AU34" s="192">
        <v>953.6</v>
      </c>
      <c r="AV34" s="192">
        <v>1197.7</v>
      </c>
      <c r="AW34" s="193">
        <v>1203.4000000000001</v>
      </c>
      <c r="AX34" s="193">
        <v>1229.0999999999999</v>
      </c>
      <c r="AY34" s="193">
        <v>1299.5</v>
      </c>
      <c r="AZ34" s="193">
        <v>1378.6</v>
      </c>
      <c r="BA34" s="192">
        <v>1387.1</v>
      </c>
      <c r="BB34" s="192">
        <v>1435.8</v>
      </c>
      <c r="BC34" s="1322">
        <v>1546.3</v>
      </c>
      <c r="BD34" s="193">
        <v>1544.8</v>
      </c>
      <c r="BE34" s="1322">
        <v>1524.5</v>
      </c>
      <c r="BF34" s="193">
        <v>1533.5</v>
      </c>
      <c r="BG34" s="193">
        <v>1523.2</v>
      </c>
      <c r="BH34" s="1322">
        <v>1529.8</v>
      </c>
      <c r="BI34" s="1322">
        <v>1489.3</v>
      </c>
      <c r="BJ34" s="1322">
        <v>1497.3</v>
      </c>
      <c r="BK34" s="1322">
        <v>1529.8</v>
      </c>
      <c r="BL34" s="1322">
        <v>1676</v>
      </c>
      <c r="BM34" s="1322">
        <v>1729.2</v>
      </c>
      <c r="BN34" s="195">
        <v>1813.2</v>
      </c>
      <c r="BO34" s="83"/>
    </row>
    <row r="35" spans="3:67" ht="19.5" customHeight="1">
      <c r="C35" s="206"/>
      <c r="H35" s="207" t="s">
        <v>762</v>
      </c>
      <c r="I35" s="83">
        <v>93.2</v>
      </c>
      <c r="J35" s="83">
        <v>91.5</v>
      </c>
      <c r="K35" s="83">
        <v>89.9</v>
      </c>
      <c r="L35" s="83">
        <v>103.1</v>
      </c>
      <c r="M35" s="83">
        <v>92.3</v>
      </c>
      <c r="N35" s="83">
        <v>98.4</v>
      </c>
      <c r="O35" s="83">
        <v>108.6</v>
      </c>
      <c r="P35" s="83">
        <v>110.6</v>
      </c>
      <c r="Q35" s="83">
        <v>103.1</v>
      </c>
      <c r="R35" s="83">
        <v>97.9</v>
      </c>
      <c r="S35" s="83">
        <v>91.5</v>
      </c>
      <c r="T35" s="83">
        <v>90.6</v>
      </c>
      <c r="U35" s="83">
        <v>83.9</v>
      </c>
      <c r="V35" s="83">
        <v>100.4</v>
      </c>
      <c r="W35" s="83">
        <v>109</v>
      </c>
      <c r="X35" s="83">
        <v>131</v>
      </c>
      <c r="Y35" s="83">
        <v>136.80000000000001</v>
      </c>
      <c r="Z35" s="83">
        <v>137.30000000000001</v>
      </c>
      <c r="AA35" s="83">
        <v>151.80000000000001</v>
      </c>
      <c r="AB35" s="83">
        <v>168.5</v>
      </c>
      <c r="AC35" s="84">
        <v>165.2</v>
      </c>
      <c r="AD35" s="83">
        <v>170.7</v>
      </c>
      <c r="AE35" s="84">
        <v>202</v>
      </c>
      <c r="AF35" s="84">
        <v>218.7</v>
      </c>
      <c r="AG35" s="84">
        <v>231.9</v>
      </c>
      <c r="AH35" s="84">
        <v>253.7</v>
      </c>
      <c r="AI35" s="84">
        <v>323.5</v>
      </c>
      <c r="AJ35" s="83">
        <v>374.9</v>
      </c>
      <c r="AK35" s="83">
        <v>485.5</v>
      </c>
      <c r="AL35" s="83">
        <v>526.20000000000005</v>
      </c>
      <c r="AM35" s="83">
        <v>538</v>
      </c>
      <c r="AN35" s="84">
        <v>542.20000000000005</v>
      </c>
      <c r="AO35" s="192">
        <v>552.20000000000005</v>
      </c>
      <c r="AP35" s="193">
        <v>585.1</v>
      </c>
      <c r="AQ35" s="193">
        <v>619.6</v>
      </c>
      <c r="AR35" s="193">
        <v>618.6</v>
      </c>
      <c r="AS35" s="192">
        <v>612.4</v>
      </c>
      <c r="AT35" s="192">
        <v>653.9</v>
      </c>
      <c r="AU35" s="192">
        <v>711.6</v>
      </c>
      <c r="AV35" s="192">
        <v>922.2</v>
      </c>
      <c r="AW35" s="193">
        <v>934.9</v>
      </c>
      <c r="AX35" s="193">
        <v>960.2</v>
      </c>
      <c r="AY35" s="193">
        <v>1034.8</v>
      </c>
      <c r="AZ35" s="193">
        <v>1108.3</v>
      </c>
      <c r="BA35" s="192">
        <v>1114.5</v>
      </c>
      <c r="BB35" s="192">
        <v>1149.9000000000001</v>
      </c>
      <c r="BC35" s="1322">
        <v>1247</v>
      </c>
      <c r="BD35" s="193">
        <v>1265.4000000000001</v>
      </c>
      <c r="BE35" s="1322">
        <v>1247</v>
      </c>
      <c r="BF35" s="193">
        <v>1249.8</v>
      </c>
      <c r="BG35" s="193">
        <v>1234.5</v>
      </c>
      <c r="BH35" s="1322">
        <v>1245.9000000000001</v>
      </c>
      <c r="BI35" s="1322">
        <v>1199.3</v>
      </c>
      <c r="BJ35" s="1322">
        <v>1210.4000000000001</v>
      </c>
      <c r="BK35" s="1322">
        <v>1234.5999999999999</v>
      </c>
      <c r="BL35" s="1322">
        <v>1334.1</v>
      </c>
      <c r="BM35" s="1322">
        <v>1381.9</v>
      </c>
      <c r="BN35" s="195">
        <v>1448.5</v>
      </c>
      <c r="BO35" s="83"/>
    </row>
    <row r="36" spans="3:67" ht="19.5" customHeight="1">
      <c r="H36" s="323" t="s">
        <v>225</v>
      </c>
      <c r="I36" s="128">
        <v>117.3</v>
      </c>
      <c r="J36" s="128">
        <v>117.5</v>
      </c>
      <c r="K36" s="128">
        <v>117.6</v>
      </c>
      <c r="L36" s="128">
        <v>123.4</v>
      </c>
      <c r="M36" s="128">
        <v>124.5</v>
      </c>
      <c r="N36" s="128">
        <v>126.6</v>
      </c>
      <c r="O36" s="128">
        <v>126.3</v>
      </c>
      <c r="P36" s="128">
        <v>130.6</v>
      </c>
      <c r="Q36" s="128">
        <v>133.19999999999999</v>
      </c>
      <c r="R36" s="128">
        <v>135</v>
      </c>
      <c r="S36" s="128">
        <v>131.9</v>
      </c>
      <c r="T36" s="128">
        <v>134.80000000000001</v>
      </c>
      <c r="U36" s="128">
        <v>131.6</v>
      </c>
      <c r="V36" s="128">
        <v>135.80000000000001</v>
      </c>
      <c r="W36" s="128">
        <v>137.5</v>
      </c>
      <c r="X36" s="128">
        <v>145.80000000000001</v>
      </c>
      <c r="Y36" s="128">
        <v>147.9</v>
      </c>
      <c r="Z36" s="128">
        <v>148.69999999999999</v>
      </c>
      <c r="AA36" s="128">
        <v>147.9</v>
      </c>
      <c r="AB36" s="128">
        <v>147.4</v>
      </c>
      <c r="AC36" s="129">
        <v>141.5</v>
      </c>
      <c r="AD36" s="128">
        <v>141.4</v>
      </c>
      <c r="AE36" s="129">
        <v>138.30000000000001</v>
      </c>
      <c r="AF36" s="129">
        <v>137.1</v>
      </c>
      <c r="AG36" s="129">
        <v>139.5</v>
      </c>
      <c r="AH36" s="129">
        <v>141.19999999999999</v>
      </c>
      <c r="AI36" s="129">
        <v>143.1</v>
      </c>
      <c r="AJ36" s="128">
        <v>153.80000000000001</v>
      </c>
      <c r="AK36" s="128">
        <v>159.69999999999999</v>
      </c>
      <c r="AL36" s="128">
        <v>205.6</v>
      </c>
      <c r="AM36" s="128">
        <v>201.5</v>
      </c>
      <c r="AN36" s="129">
        <v>214.8</v>
      </c>
      <c r="AO36" s="233">
        <v>209.5</v>
      </c>
      <c r="AP36" s="232">
        <v>216.2</v>
      </c>
      <c r="AQ36" s="232">
        <v>231.2</v>
      </c>
      <c r="AR36" s="232">
        <v>230.1</v>
      </c>
      <c r="AS36" s="233">
        <v>224</v>
      </c>
      <c r="AT36" s="233">
        <v>241.7</v>
      </c>
      <c r="AU36" s="233">
        <v>242</v>
      </c>
      <c r="AV36" s="233">
        <v>275.5</v>
      </c>
      <c r="AW36" s="232">
        <v>268.5</v>
      </c>
      <c r="AX36" s="232">
        <v>268.89999999999998</v>
      </c>
      <c r="AY36" s="232">
        <v>264.7</v>
      </c>
      <c r="AZ36" s="232">
        <v>270.3</v>
      </c>
      <c r="BA36" s="233">
        <v>272.60000000000002</v>
      </c>
      <c r="BB36" s="233">
        <v>285.89999999999998</v>
      </c>
      <c r="BC36" s="1325">
        <v>299.3</v>
      </c>
      <c r="BD36" s="232">
        <v>279.5</v>
      </c>
      <c r="BE36" s="1325">
        <v>277.5</v>
      </c>
      <c r="BF36" s="232">
        <v>283.7</v>
      </c>
      <c r="BG36" s="232">
        <v>288.7</v>
      </c>
      <c r="BH36" s="1325">
        <v>283.89999999999998</v>
      </c>
      <c r="BI36" s="1325">
        <v>289.89999999999998</v>
      </c>
      <c r="BJ36" s="1325">
        <v>286.89999999999998</v>
      </c>
      <c r="BK36" s="1325">
        <v>295.2</v>
      </c>
      <c r="BL36" s="1325">
        <v>341.9</v>
      </c>
      <c r="BM36" s="1325">
        <v>347.2</v>
      </c>
      <c r="BN36" s="234">
        <v>364.7</v>
      </c>
      <c r="BO36" s="83"/>
    </row>
    <row r="37" spans="3:67" ht="19.5" customHeight="1">
      <c r="C37" s="206"/>
      <c r="H37" s="179"/>
      <c r="I37" s="179"/>
      <c r="J37" s="179"/>
      <c r="K37" s="179"/>
      <c r="L37" s="179"/>
      <c r="M37" s="179"/>
      <c r="N37" s="179"/>
      <c r="O37" s="179"/>
      <c r="P37" s="179"/>
      <c r="Q37" s="179"/>
      <c r="R37" s="179"/>
      <c r="S37" s="179"/>
      <c r="T37" s="179"/>
      <c r="U37" s="179"/>
      <c r="V37" s="179"/>
      <c r="W37" s="179"/>
      <c r="X37" s="179"/>
      <c r="Y37" s="179"/>
      <c r="Z37" s="179"/>
      <c r="AA37" s="179"/>
      <c r="AB37" s="179"/>
      <c r="AC37" s="180"/>
      <c r="AD37" s="179"/>
      <c r="AE37" s="48"/>
      <c r="AF37" s="48"/>
      <c r="AG37" s="48"/>
      <c r="AH37" s="48"/>
      <c r="AN37" s="48"/>
      <c r="AO37" s="3"/>
      <c r="AP37" s="263"/>
      <c r="AQ37" s="263"/>
      <c r="AR37" s="263"/>
      <c r="AS37" s="3"/>
      <c r="AT37" s="3"/>
      <c r="AU37" s="3"/>
      <c r="AV37" s="3"/>
      <c r="AW37" s="3"/>
      <c r="AX37" s="263"/>
      <c r="AY37" s="263"/>
      <c r="AZ37" s="263"/>
      <c r="BA37" s="3"/>
      <c r="BB37" s="3"/>
      <c r="BC37" s="3"/>
      <c r="BD37" s="3"/>
      <c r="BE37" s="3"/>
      <c r="BF37" s="3"/>
      <c r="BG37" s="3"/>
      <c r="BH37" s="3"/>
      <c r="BI37" s="3"/>
      <c r="BJ37" s="1410"/>
      <c r="BK37" s="1410"/>
      <c r="BL37" s="3"/>
      <c r="BM37" s="1410"/>
      <c r="BN37" s="3"/>
      <c r="BO37" s="83"/>
    </row>
    <row r="38" spans="3:67" ht="19.5" customHeight="1">
      <c r="H38" s="673" t="s">
        <v>405</v>
      </c>
      <c r="I38" s="265"/>
      <c r="J38" s="265"/>
      <c r="K38" s="265"/>
      <c r="L38" s="265"/>
      <c r="M38" s="265"/>
      <c r="N38" s="265"/>
      <c r="O38" s="265"/>
      <c r="P38" s="265"/>
      <c r="Q38" s="265"/>
      <c r="R38" s="265"/>
      <c r="S38" s="265"/>
      <c r="T38" s="265"/>
      <c r="U38" s="265"/>
      <c r="V38" s="265"/>
      <c r="W38" s="265"/>
      <c r="X38" s="265"/>
      <c r="Y38" s="265"/>
      <c r="Z38" s="265"/>
      <c r="AA38" s="265"/>
      <c r="AB38" s="265"/>
      <c r="AC38" s="266"/>
      <c r="AD38" s="265"/>
      <c r="AE38" s="266"/>
      <c r="AF38" s="266"/>
      <c r="AG38" s="266"/>
      <c r="AH38" s="266"/>
      <c r="AI38" s="266"/>
      <c r="AJ38" s="265"/>
      <c r="AK38" s="265"/>
      <c r="AL38" s="265"/>
      <c r="AM38" s="265"/>
      <c r="AN38" s="266"/>
      <c r="AO38" s="399"/>
      <c r="AP38" s="400"/>
      <c r="AQ38" s="400"/>
      <c r="AR38" s="400"/>
      <c r="AS38" s="399"/>
      <c r="AT38" s="399"/>
      <c r="AU38" s="399"/>
      <c r="AV38" s="399"/>
      <c r="AW38" s="399"/>
      <c r="AX38" s="400"/>
      <c r="AY38" s="400"/>
      <c r="AZ38" s="400"/>
      <c r="BA38" s="399"/>
      <c r="BB38" s="399"/>
      <c r="BC38" s="399"/>
      <c r="BD38" s="399"/>
      <c r="BE38" s="399"/>
      <c r="BF38" s="399"/>
      <c r="BG38" s="1554"/>
      <c r="BH38" s="1554"/>
      <c r="BI38" s="1554"/>
      <c r="BJ38" s="1554"/>
      <c r="BK38" s="1554"/>
      <c r="BL38" s="1554"/>
      <c r="BM38" s="1815"/>
      <c r="BN38" s="1554"/>
      <c r="BO38" s="83"/>
    </row>
    <row r="39" spans="3:67" ht="19.5" customHeight="1" thickBot="1">
      <c r="H39" s="77" t="s">
        <v>39</v>
      </c>
      <c r="I39" s="78" t="s">
        <v>152</v>
      </c>
      <c r="J39" s="78" t="s">
        <v>153</v>
      </c>
      <c r="K39" s="78" t="s">
        <v>154</v>
      </c>
      <c r="L39" s="78" t="s">
        <v>155</v>
      </c>
      <c r="M39" s="78" t="s">
        <v>156</v>
      </c>
      <c r="N39" s="78" t="s">
        <v>157</v>
      </c>
      <c r="O39" s="78" t="s">
        <v>158</v>
      </c>
      <c r="P39" s="78" t="s">
        <v>159</v>
      </c>
      <c r="Q39" s="78" t="s">
        <v>160</v>
      </c>
      <c r="R39" s="78" t="s">
        <v>161</v>
      </c>
      <c r="S39" s="78" t="s">
        <v>162</v>
      </c>
      <c r="T39" s="78" t="s">
        <v>163</v>
      </c>
      <c r="U39" s="78" t="s">
        <v>164</v>
      </c>
      <c r="V39" s="78" t="s">
        <v>165</v>
      </c>
      <c r="W39" s="78" t="s">
        <v>166</v>
      </c>
      <c r="X39" s="78" t="s">
        <v>167</v>
      </c>
      <c r="Y39" s="78" t="s">
        <v>168</v>
      </c>
      <c r="Z39" s="78" t="s">
        <v>169</v>
      </c>
      <c r="AA39" s="78" t="s">
        <v>170</v>
      </c>
      <c r="AB39" s="78" t="s">
        <v>338</v>
      </c>
      <c r="AC39" s="78" t="s">
        <v>339</v>
      </c>
      <c r="AD39" s="78" t="s">
        <v>173</v>
      </c>
      <c r="AE39" s="78" t="s">
        <v>174</v>
      </c>
      <c r="AF39" s="78" t="s">
        <v>175</v>
      </c>
      <c r="AG39" s="78" t="s">
        <v>176</v>
      </c>
      <c r="AH39" s="78" t="s">
        <v>407</v>
      </c>
      <c r="AI39" s="78" t="s">
        <v>178</v>
      </c>
      <c r="AJ39" s="78" t="s">
        <v>179</v>
      </c>
      <c r="AK39" s="78" t="s">
        <v>408</v>
      </c>
      <c r="AL39" s="78" t="s">
        <v>497</v>
      </c>
      <c r="AM39" s="78" t="s">
        <v>409</v>
      </c>
      <c r="AN39" s="78" t="s">
        <v>341</v>
      </c>
      <c r="AO39" s="269" t="s">
        <v>342</v>
      </c>
      <c r="AP39" s="78" t="s">
        <v>185</v>
      </c>
      <c r="AQ39" s="78" t="s">
        <v>186</v>
      </c>
      <c r="AR39" s="81" t="s">
        <v>187</v>
      </c>
      <c r="AS39" s="81" t="s">
        <v>345</v>
      </c>
      <c r="AT39" s="81" t="s">
        <v>411</v>
      </c>
      <c r="AU39" s="81" t="s">
        <v>347</v>
      </c>
      <c r="AV39" s="1286" t="s">
        <v>348</v>
      </c>
      <c r="AW39" s="81" t="s">
        <v>192</v>
      </c>
      <c r="AX39" s="81" t="s">
        <v>193</v>
      </c>
      <c r="AY39" s="81" t="s">
        <v>194</v>
      </c>
      <c r="AZ39" s="81" t="s">
        <v>195</v>
      </c>
      <c r="BA39" s="81" t="str">
        <f>BA9</f>
        <v>Mar. 23</v>
      </c>
      <c r="BB39" s="81" t="str">
        <f t="shared" ref="BB39:BJ39" si="12">BB9</f>
        <v>Jun. 23</v>
      </c>
      <c r="BC39" s="81" t="str">
        <f t="shared" si="12"/>
        <v>Sep. 23</v>
      </c>
      <c r="BD39" s="81" t="str">
        <f t="shared" si="12"/>
        <v>Dec. 23</v>
      </c>
      <c r="BE39" s="81" t="str">
        <f t="shared" si="12"/>
        <v>Mar. 24</v>
      </c>
      <c r="BF39" s="81" t="str">
        <f t="shared" si="12"/>
        <v>Jun. 24</v>
      </c>
      <c r="BG39" s="81" t="str">
        <f t="shared" si="12"/>
        <v>Sep. 24</v>
      </c>
      <c r="BH39" s="81" t="str">
        <f t="shared" si="12"/>
        <v>Dec. 24</v>
      </c>
      <c r="BI39" s="81" t="str">
        <f t="shared" si="12"/>
        <v>Mar. 25</v>
      </c>
      <c r="BJ39" s="81" t="str">
        <f t="shared" si="12"/>
        <v>Jun. 25</v>
      </c>
      <c r="BK39" s="81" t="s">
        <v>858</v>
      </c>
      <c r="BL39" s="81" t="str">
        <f t="shared" ref="BL39:BN39" si="13">BL9</f>
        <v>Dec. 25</v>
      </c>
      <c r="BM39" s="1778" t="str">
        <f t="shared" ref="BM39" si="14">BM9</f>
        <v>Mar. 26</v>
      </c>
      <c r="BN39" s="81" t="str">
        <f t="shared" si="13"/>
        <v>Jun. 26(E)</v>
      </c>
      <c r="BO39" s="83"/>
    </row>
    <row r="40" spans="3:67" ht="19.5" customHeight="1">
      <c r="H40" s="653" t="s">
        <v>198</v>
      </c>
      <c r="I40" s="83">
        <v>31.4</v>
      </c>
      <c r="J40" s="83">
        <v>28</v>
      </c>
      <c r="K40" s="83">
        <v>25.8</v>
      </c>
      <c r="L40" s="83">
        <v>25.5</v>
      </c>
      <c r="M40" s="83">
        <v>20.8</v>
      </c>
      <c r="N40" s="83">
        <v>20.3</v>
      </c>
      <c r="O40" s="83">
        <v>23.1</v>
      </c>
      <c r="P40" s="83">
        <v>21.8</v>
      </c>
      <c r="Q40" s="83">
        <v>20.5</v>
      </c>
      <c r="R40" s="83">
        <v>22.1</v>
      </c>
      <c r="S40" s="83">
        <v>24.4</v>
      </c>
      <c r="T40" s="83">
        <v>31.4</v>
      </c>
      <c r="U40" s="83">
        <v>22.3</v>
      </c>
      <c r="V40" s="83">
        <v>23.2</v>
      </c>
      <c r="W40" s="83">
        <v>24</v>
      </c>
      <c r="X40" s="83">
        <v>28.4</v>
      </c>
      <c r="Y40" s="83">
        <v>24.5</v>
      </c>
      <c r="Z40" s="83">
        <v>25</v>
      </c>
      <c r="AA40" s="83">
        <v>27.3</v>
      </c>
      <c r="AB40" s="83">
        <v>27</v>
      </c>
      <c r="AC40" s="84">
        <v>31.6</v>
      </c>
      <c r="AD40" s="83">
        <v>33.1</v>
      </c>
      <c r="AE40" s="84">
        <v>35.299999999999997</v>
      </c>
      <c r="AF40" s="84">
        <v>41.9</v>
      </c>
      <c r="AG40" s="84">
        <v>31.1</v>
      </c>
      <c r="AH40" s="84">
        <v>35.700000000000003</v>
      </c>
      <c r="AI40" s="84">
        <v>39.4</v>
      </c>
      <c r="AJ40" s="83">
        <v>40.200000000000003</v>
      </c>
      <c r="AK40" s="83">
        <v>36.9</v>
      </c>
      <c r="AL40" s="83">
        <v>39.700000000000003</v>
      </c>
      <c r="AM40" s="83">
        <v>44.1</v>
      </c>
      <c r="AN40" s="84">
        <v>41.7</v>
      </c>
      <c r="AO40" s="192">
        <v>44.1</v>
      </c>
      <c r="AP40" s="193">
        <v>44.5</v>
      </c>
      <c r="AQ40" s="193">
        <v>42.7</v>
      </c>
      <c r="AR40" s="193">
        <v>40.299999999999997</v>
      </c>
      <c r="AS40" s="192">
        <v>38.9</v>
      </c>
      <c r="AT40" s="192">
        <v>41.8</v>
      </c>
      <c r="AU40" s="192">
        <v>57.6</v>
      </c>
      <c r="AV40" s="192">
        <v>44.5</v>
      </c>
      <c r="AW40" s="192">
        <v>45.4</v>
      </c>
      <c r="AX40" s="193">
        <v>52.5</v>
      </c>
      <c r="AY40" s="193">
        <v>53.1</v>
      </c>
      <c r="AZ40" s="193">
        <v>63.6</v>
      </c>
      <c r="BA40" s="192">
        <v>53.5</v>
      </c>
      <c r="BB40" s="192">
        <v>59.2</v>
      </c>
      <c r="BC40" s="1322">
        <v>60.9</v>
      </c>
      <c r="BD40" s="193">
        <v>61.5</v>
      </c>
      <c r="BE40" s="1322">
        <v>60.5</v>
      </c>
      <c r="BF40" s="193">
        <v>61.6</v>
      </c>
      <c r="BG40" s="193">
        <v>65.099999999999994</v>
      </c>
      <c r="BH40" s="1322">
        <v>62.3</v>
      </c>
      <c r="BI40" s="1322">
        <v>64</v>
      </c>
      <c r="BJ40" s="1322">
        <v>69.3</v>
      </c>
      <c r="BK40" s="1322">
        <v>80.900000000000006</v>
      </c>
      <c r="BL40" s="1322">
        <v>85.3</v>
      </c>
      <c r="BM40" s="1322">
        <v>82.7</v>
      </c>
      <c r="BN40" s="195">
        <v>83.8</v>
      </c>
      <c r="BO40" s="83"/>
    </row>
    <row r="41" spans="3:67" ht="19.5" customHeight="1">
      <c r="H41" s="207" t="s">
        <v>762</v>
      </c>
      <c r="I41" s="83">
        <v>14.7</v>
      </c>
      <c r="J41" s="83">
        <v>11.2</v>
      </c>
      <c r="K41" s="83">
        <v>10.4</v>
      </c>
      <c r="L41" s="83">
        <v>10.8</v>
      </c>
      <c r="M41" s="83">
        <v>6.4</v>
      </c>
      <c r="N41" s="83">
        <v>5.7</v>
      </c>
      <c r="O41" s="83">
        <v>8.1</v>
      </c>
      <c r="P41" s="83">
        <v>6.9</v>
      </c>
      <c r="Q41" s="83">
        <v>6</v>
      </c>
      <c r="R41" s="83">
        <v>7.1</v>
      </c>
      <c r="S41" s="83">
        <v>9.4</v>
      </c>
      <c r="T41" s="83">
        <v>16.899999999999999</v>
      </c>
      <c r="U41" s="83">
        <v>8.3000000000000007</v>
      </c>
      <c r="V41" s="83">
        <v>8.8000000000000007</v>
      </c>
      <c r="W41" s="83">
        <v>9.8000000000000007</v>
      </c>
      <c r="X41" s="83">
        <v>14.7</v>
      </c>
      <c r="Y41" s="83">
        <v>11.1</v>
      </c>
      <c r="Z41" s="83">
        <v>11.2</v>
      </c>
      <c r="AA41" s="83">
        <v>13.2</v>
      </c>
      <c r="AB41" s="83">
        <v>12.6</v>
      </c>
      <c r="AC41" s="84">
        <v>17.100000000000001</v>
      </c>
      <c r="AD41" s="83">
        <v>18.399999999999999</v>
      </c>
      <c r="AE41" s="84">
        <v>20.100000000000001</v>
      </c>
      <c r="AF41" s="84">
        <v>27.2</v>
      </c>
      <c r="AG41" s="84">
        <v>16.5</v>
      </c>
      <c r="AH41" s="84">
        <v>20.8</v>
      </c>
      <c r="AI41" s="84">
        <v>23.4</v>
      </c>
      <c r="AJ41" s="83">
        <v>23.8</v>
      </c>
      <c r="AK41" s="83">
        <v>19.100000000000001</v>
      </c>
      <c r="AL41" s="83">
        <v>20.8</v>
      </c>
      <c r="AM41" s="83">
        <v>23.6</v>
      </c>
      <c r="AN41" s="84">
        <v>21</v>
      </c>
      <c r="AO41" s="192">
        <v>22.3</v>
      </c>
      <c r="AP41" s="193">
        <v>22.9</v>
      </c>
      <c r="AQ41" s="193">
        <v>22</v>
      </c>
      <c r="AR41" s="193">
        <v>23</v>
      </c>
      <c r="AS41" s="192">
        <v>22.9</v>
      </c>
      <c r="AT41" s="192">
        <v>26</v>
      </c>
      <c r="AU41" s="192">
        <v>40.6</v>
      </c>
      <c r="AV41" s="192">
        <v>25.9</v>
      </c>
      <c r="AW41" s="192">
        <v>27</v>
      </c>
      <c r="AX41" s="193">
        <v>32.700000000000003</v>
      </c>
      <c r="AY41" s="193">
        <v>33.4</v>
      </c>
      <c r="AZ41" s="193">
        <v>40.6</v>
      </c>
      <c r="BA41" s="192">
        <v>30.6</v>
      </c>
      <c r="BB41" s="192">
        <v>34.1</v>
      </c>
      <c r="BC41" s="1322">
        <v>35.299999999999997</v>
      </c>
      <c r="BD41" s="193">
        <v>40.6</v>
      </c>
      <c r="BE41" s="1322">
        <v>39.1</v>
      </c>
      <c r="BF41" s="193">
        <v>39.799999999999997</v>
      </c>
      <c r="BG41" s="193">
        <v>42.2</v>
      </c>
      <c r="BH41" s="1322">
        <v>40.200000000000003</v>
      </c>
      <c r="BI41" s="1322">
        <v>39.299999999999997</v>
      </c>
      <c r="BJ41" s="1322">
        <v>42.8</v>
      </c>
      <c r="BK41" s="1322">
        <v>51.7</v>
      </c>
      <c r="BL41" s="1322">
        <v>55.3</v>
      </c>
      <c r="BM41" s="1322">
        <v>51.7</v>
      </c>
      <c r="BN41" s="195">
        <v>49.9</v>
      </c>
      <c r="BO41" s="83"/>
    </row>
    <row r="42" spans="3:67" ht="19.5" customHeight="1">
      <c r="H42" s="323" t="s">
        <v>225</v>
      </c>
      <c r="I42" s="128">
        <v>16.7</v>
      </c>
      <c r="J42" s="128">
        <v>16.8</v>
      </c>
      <c r="K42" s="128">
        <v>15.4</v>
      </c>
      <c r="L42" s="128">
        <v>14.7</v>
      </c>
      <c r="M42" s="128">
        <v>14.4</v>
      </c>
      <c r="N42" s="128">
        <v>14.6</v>
      </c>
      <c r="O42" s="128">
        <v>15</v>
      </c>
      <c r="P42" s="128">
        <v>14.9</v>
      </c>
      <c r="Q42" s="128">
        <v>14.5</v>
      </c>
      <c r="R42" s="128">
        <v>15</v>
      </c>
      <c r="S42" s="128">
        <v>15</v>
      </c>
      <c r="T42" s="128">
        <v>14.5</v>
      </c>
      <c r="U42" s="128">
        <v>14</v>
      </c>
      <c r="V42" s="128">
        <v>14.4</v>
      </c>
      <c r="W42" s="128">
        <v>14.2</v>
      </c>
      <c r="X42" s="128">
        <v>13.7</v>
      </c>
      <c r="Y42" s="128">
        <v>13.4</v>
      </c>
      <c r="Z42" s="128">
        <v>13.8</v>
      </c>
      <c r="AA42" s="128">
        <v>14.1</v>
      </c>
      <c r="AB42" s="128">
        <v>14.4</v>
      </c>
      <c r="AC42" s="129">
        <v>14.5</v>
      </c>
      <c r="AD42" s="128">
        <v>14.7</v>
      </c>
      <c r="AE42" s="129">
        <v>15.2</v>
      </c>
      <c r="AF42" s="129">
        <v>14.7</v>
      </c>
      <c r="AG42" s="129">
        <v>14.7</v>
      </c>
      <c r="AH42" s="129">
        <v>14.8</v>
      </c>
      <c r="AI42" s="129">
        <v>16</v>
      </c>
      <c r="AJ42" s="128">
        <v>16.399999999999999</v>
      </c>
      <c r="AK42" s="128">
        <v>17.8</v>
      </c>
      <c r="AL42" s="128">
        <v>18.899999999999999</v>
      </c>
      <c r="AM42" s="128">
        <v>20.5</v>
      </c>
      <c r="AN42" s="129">
        <v>20.7</v>
      </c>
      <c r="AO42" s="233">
        <v>21.8</v>
      </c>
      <c r="AP42" s="232">
        <v>21.6</v>
      </c>
      <c r="AQ42" s="232">
        <v>20.8</v>
      </c>
      <c r="AR42" s="232">
        <v>17.3</v>
      </c>
      <c r="AS42" s="233">
        <v>16</v>
      </c>
      <c r="AT42" s="233">
        <v>15.8</v>
      </c>
      <c r="AU42" s="233">
        <v>17</v>
      </c>
      <c r="AV42" s="233">
        <v>18.600000000000001</v>
      </c>
      <c r="AW42" s="233">
        <v>18.399999999999999</v>
      </c>
      <c r="AX42" s="232">
        <v>19.8</v>
      </c>
      <c r="AY42" s="232">
        <v>19.600000000000001</v>
      </c>
      <c r="AZ42" s="232">
        <v>23.1</v>
      </c>
      <c r="BA42" s="233">
        <v>22.9</v>
      </c>
      <c r="BB42" s="233">
        <v>25.1</v>
      </c>
      <c r="BC42" s="1325">
        <v>25.7</v>
      </c>
      <c r="BD42" s="232">
        <v>20.9</v>
      </c>
      <c r="BE42" s="1325">
        <v>21.4</v>
      </c>
      <c r="BF42" s="232">
        <v>21.8</v>
      </c>
      <c r="BG42" s="232">
        <v>22.9</v>
      </c>
      <c r="BH42" s="1325">
        <v>22.1</v>
      </c>
      <c r="BI42" s="1325">
        <v>24.7</v>
      </c>
      <c r="BJ42" s="1325">
        <v>26.5</v>
      </c>
      <c r="BK42" s="1325">
        <v>29.2</v>
      </c>
      <c r="BL42" s="1325">
        <v>30</v>
      </c>
      <c r="BM42" s="1325">
        <v>31</v>
      </c>
      <c r="BN42" s="234">
        <v>33.799999999999997</v>
      </c>
      <c r="BO42" s="83"/>
    </row>
    <row r="43" spans="3:67" ht="21.75" customHeight="1">
      <c r="H43" s="1947"/>
      <c r="I43" s="1947"/>
      <c r="J43" s="1947"/>
      <c r="K43" s="1947"/>
      <c r="L43" s="1947"/>
      <c r="M43" s="1947"/>
      <c r="N43" s="1947"/>
      <c r="O43" s="1947"/>
      <c r="P43" s="1947"/>
      <c r="Q43" s="1947"/>
      <c r="R43" s="1947"/>
      <c r="S43" s="1947"/>
      <c r="T43" s="1947"/>
      <c r="U43" s="1947"/>
      <c r="V43" s="1947"/>
      <c r="W43" s="1947"/>
      <c r="X43" s="1947"/>
      <c r="Y43" s="1947"/>
      <c r="Z43" s="1947"/>
      <c r="AA43" s="1947"/>
      <c r="AB43" s="1947"/>
      <c r="AC43" s="1947"/>
      <c r="AD43" s="1947"/>
      <c r="AE43" s="1947"/>
      <c r="AF43" s="1947"/>
      <c r="AG43" s="1947"/>
      <c r="AH43" s="1947"/>
      <c r="AI43" s="1947"/>
      <c r="AJ43" s="1947"/>
      <c r="AK43" s="1947"/>
      <c r="AL43" s="1947"/>
      <c r="AM43" s="1947"/>
      <c r="AN43" s="1947"/>
      <c r="AO43" s="1947"/>
      <c r="AP43" s="1947"/>
      <c r="AQ43" s="1947"/>
      <c r="AR43" s="1947"/>
      <c r="AS43" s="1947"/>
      <c r="AT43" s="1947"/>
      <c r="AU43" s="1947"/>
      <c r="AV43" s="1947"/>
      <c r="AW43" s="1947"/>
      <c r="AX43" s="1947"/>
      <c r="AY43" s="1947"/>
      <c r="AZ43" s="1947"/>
      <c r="BA43" s="1947"/>
      <c r="BB43" s="1947"/>
      <c r="BC43" s="1947"/>
      <c r="BD43" s="1947"/>
      <c r="BE43" s="1947"/>
      <c r="BF43" s="1947"/>
      <c r="BG43" s="1581"/>
      <c r="BH43" s="1549"/>
      <c r="BI43" s="1657"/>
      <c r="BJ43" s="1657"/>
      <c r="BK43" s="1657"/>
      <c r="BL43" s="1699"/>
      <c r="BM43" s="1657"/>
      <c r="BN43" s="1721"/>
      <c r="BO43" s="83"/>
    </row>
    <row r="44" spans="3:67" ht="19.5" customHeight="1"/>
  </sheetData>
  <dataConsolidate/>
  <mergeCells count="14">
    <mergeCell ref="C28:E28"/>
    <mergeCell ref="H43:BF43"/>
    <mergeCell ref="C18:E18"/>
    <mergeCell ref="C20:E20"/>
    <mergeCell ref="C22:E22"/>
    <mergeCell ref="C24:E24"/>
    <mergeCell ref="D25:E25"/>
    <mergeCell ref="D26:F26"/>
    <mergeCell ref="C16:E16"/>
    <mergeCell ref="B4:E4"/>
    <mergeCell ref="C8:E8"/>
    <mergeCell ref="C10:E10"/>
    <mergeCell ref="C12:E12"/>
    <mergeCell ref="C14:E14"/>
  </mergeCells>
  <phoneticPr fontId="3" type="noConversion"/>
  <hyperlinks>
    <hyperlink ref="D25:E25" location="Other_IS!A1" display="Condensed Income Statement" xr:uid="{00000000-0004-0000-3100-000000000000}"/>
    <hyperlink ref="C24" location="Other_IS!A1" display="Other Subsidiaries" xr:uid="{00000000-0004-0000-3100-000001000000}"/>
    <hyperlink ref="C12" location="G_IS!A1" display="KB Financial Group" xr:uid="{00000000-0004-0000-3100-000002000000}"/>
    <hyperlink ref="C14" location="B_IS!A1" display="KB Kookmin Bank" xr:uid="{00000000-0004-0000-3100-000003000000}"/>
    <hyperlink ref="C16" location="S_IS!A1" display="KB Securities" xr:uid="{00000000-0004-0000-3100-000004000000}"/>
    <hyperlink ref="C20" location="C_IS!A1" display="KB Kookmin Card" xr:uid="{00000000-0004-0000-3100-000005000000}"/>
    <hyperlink ref="C18" location="I_Key!A1" display="KB Insurance" xr:uid="{00000000-0004-0000-3100-000006000000}"/>
    <hyperlink ref="C18:E18" location="I_IS!A1" display="KB Insurance" xr:uid="{00000000-0004-0000-3100-000007000000}"/>
    <hyperlink ref="C10" location="Hightlights!A1" display="Highlights" xr:uid="{00000000-0004-0000-3100-000008000000}"/>
    <hyperlink ref="C10:E10" location="'Financial Highlights'!A1" display="Finanial Highlights" xr:uid="{00000000-0004-0000-3100-000009000000}"/>
    <hyperlink ref="C28" location="Contacts!A1" display="Contacts" xr:uid="{00000000-0004-0000-3100-00000A000000}"/>
    <hyperlink ref="C22:E22" location="L_IS!A1" display="KB Life Insurance" xr:uid="{00000000-0004-0000-3100-00000B000000}"/>
    <hyperlink ref="C8:E8" location="Disclaimer!A1" display="Disclaimer" xr:uid="{00000000-0004-0000-3100-00000C000000}"/>
  </hyperlinks>
  <pageMargins left="0.39370078740157483" right="0.39370078740157483" top="0.47244094488188981" bottom="0.47244094488188981" header="0.31496062992125984" footer="0.31496062992125984"/>
  <pageSetup paperSize="9" scale="57" fitToHeight="0" orientation="landscape" r:id="rId1"/>
  <headerFooter alignWithMargins="0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V49"/>
  <sheetViews>
    <sheetView showGridLines="0" view="pageBreakPreview" zoomScale="70" zoomScaleNormal="70" zoomScaleSheetLayoutView="70" workbookViewId="0">
      <selection activeCell="Q21" sqref="Q21"/>
    </sheetView>
  </sheetViews>
  <sheetFormatPr defaultColWidth="9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17.375" style="38" customWidth="1"/>
    <col min="9" max="11" width="12" style="38" customWidth="1"/>
    <col min="12" max="12" width="9.5" style="38" customWidth="1"/>
    <col min="13" max="13" width="13.625" style="38" customWidth="1"/>
    <col min="14" max="14" width="14" style="38" customWidth="1"/>
    <col min="15" max="20" width="12" style="38" customWidth="1"/>
    <col min="21" max="21" width="7" style="38" customWidth="1"/>
    <col min="22" max="23" width="9" style="38" customWidth="1"/>
    <col min="24" max="24" width="12.375" style="38" customWidth="1"/>
    <col min="25" max="16384" width="9" style="38"/>
  </cols>
  <sheetData>
    <row r="1" spans="1:21" ht="5.25" customHeight="1">
      <c r="A1" s="1289"/>
    </row>
    <row r="2" spans="1:21" ht="28.5" customHeight="1">
      <c r="H2" s="39"/>
    </row>
    <row r="3" spans="1:21" ht="3" customHeight="1">
      <c r="H3" s="40"/>
    </row>
    <row r="4" spans="1:21" ht="30" customHeight="1">
      <c r="B4" s="1879" t="s">
        <v>32</v>
      </c>
      <c r="C4" s="1879"/>
      <c r="D4" s="1879"/>
      <c r="E4" s="1879"/>
      <c r="F4" s="183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</row>
    <row r="6" spans="1:21" ht="3" customHeight="1" thickBot="1">
      <c r="H6" s="40"/>
    </row>
    <row r="7" spans="1:21" ht="12" customHeight="1" thickTop="1">
      <c r="B7" s="185"/>
      <c r="C7" s="67"/>
      <c r="D7" s="67"/>
      <c r="E7" s="68"/>
    </row>
    <row r="8" spans="1:21" ht="19.5" customHeight="1">
      <c r="B8" s="74"/>
      <c r="C8" s="1875" t="s">
        <v>2</v>
      </c>
      <c r="D8" s="1875"/>
      <c r="E8" s="1876"/>
      <c r="F8" s="1512"/>
      <c r="H8" s="1290" t="s">
        <v>763</v>
      </c>
      <c r="I8" s="1291" t="s">
        <v>764</v>
      </c>
      <c r="J8" s="1291"/>
      <c r="K8" s="1291"/>
      <c r="L8" s="1291"/>
      <c r="M8" s="1291"/>
      <c r="N8" s="1292"/>
      <c r="O8" s="1292"/>
      <c r="P8" s="1292"/>
      <c r="Q8" s="1292"/>
      <c r="R8" s="1292"/>
      <c r="S8" s="1292"/>
      <c r="T8" s="1292"/>
    </row>
    <row r="9" spans="1:21" ht="19.5" customHeight="1">
      <c r="B9" s="71"/>
      <c r="C9" s="75"/>
      <c r="D9" s="75"/>
      <c r="E9" s="76"/>
      <c r="F9" s="75"/>
      <c r="H9" s="1291"/>
      <c r="I9" s="1291"/>
      <c r="J9" s="1291"/>
      <c r="K9" s="1291"/>
      <c r="L9" s="1291"/>
      <c r="M9" s="1291"/>
      <c r="N9" s="1292"/>
      <c r="O9" s="1292"/>
      <c r="P9" s="1292"/>
      <c r="Q9" s="1292"/>
      <c r="R9" s="1292"/>
      <c r="S9" s="1292"/>
      <c r="T9" s="1292"/>
    </row>
    <row r="10" spans="1:21" ht="19.5" customHeight="1">
      <c r="B10" s="74"/>
      <c r="C10" s="1875" t="s">
        <v>36</v>
      </c>
      <c r="D10" s="1875"/>
      <c r="E10" s="1876"/>
      <c r="F10" s="1512"/>
      <c r="H10" s="1290" t="s">
        <v>765</v>
      </c>
      <c r="I10" s="1291" t="s">
        <v>766</v>
      </c>
      <c r="J10" s="1293"/>
      <c r="K10" s="1290"/>
      <c r="L10" s="1290"/>
      <c r="M10" s="1290"/>
      <c r="N10" s="1292"/>
      <c r="O10" s="1292"/>
      <c r="P10" s="1292"/>
      <c r="Q10" s="1292"/>
      <c r="R10" s="1292"/>
      <c r="S10" s="1292"/>
      <c r="T10" s="1292"/>
    </row>
    <row r="11" spans="1:21" ht="19.5" customHeight="1">
      <c r="B11" s="74"/>
      <c r="C11" s="1514"/>
      <c r="D11" s="75"/>
      <c r="E11" s="76"/>
      <c r="F11" s="75"/>
      <c r="H11" s="1290"/>
      <c r="I11" s="1294"/>
      <c r="J11" s="1291"/>
      <c r="K11" s="1291"/>
      <c r="L11" s="1291"/>
      <c r="M11" s="1291"/>
      <c r="N11" s="1292"/>
      <c r="O11" s="1292"/>
      <c r="P11" s="1292"/>
      <c r="Q11" s="1292"/>
      <c r="R11" s="1292"/>
      <c r="S11" s="1292"/>
      <c r="T11" s="1292"/>
    </row>
    <row r="12" spans="1:21" ht="19.5" customHeight="1">
      <c r="B12" s="74"/>
      <c r="C12" s="1875" t="s">
        <v>0</v>
      </c>
      <c r="D12" s="1875"/>
      <c r="E12" s="1876"/>
      <c r="F12" s="1512"/>
      <c r="H12" s="1290" t="s">
        <v>767</v>
      </c>
      <c r="I12" s="1291" t="s">
        <v>768</v>
      </c>
      <c r="J12" s="1291"/>
      <c r="K12" s="1291"/>
      <c r="L12" s="1291"/>
      <c r="M12" s="1290"/>
      <c r="N12" s="1292"/>
      <c r="O12" s="1292"/>
      <c r="P12" s="1292"/>
      <c r="Q12" s="1292"/>
      <c r="R12" s="1292"/>
      <c r="S12" s="1292"/>
      <c r="T12" s="1292"/>
    </row>
    <row r="13" spans="1:21" ht="19.5" customHeight="1">
      <c r="B13" s="74"/>
      <c r="C13" s="1514"/>
      <c r="D13" s="75"/>
      <c r="E13" s="76"/>
      <c r="F13" s="75"/>
      <c r="H13" s="1290"/>
      <c r="I13" s="1295"/>
      <c r="J13" s="1290"/>
      <c r="K13" s="1290"/>
      <c r="L13" s="1290"/>
      <c r="M13" s="1291"/>
      <c r="N13" s="1292"/>
      <c r="O13" s="1292"/>
      <c r="P13" s="1292"/>
      <c r="Q13" s="1292"/>
      <c r="R13" s="1292"/>
      <c r="S13" s="1292"/>
      <c r="T13" s="1292"/>
    </row>
    <row r="14" spans="1:21" ht="19.5" customHeight="1">
      <c r="B14" s="74"/>
      <c r="C14" s="1875" t="s">
        <v>6</v>
      </c>
      <c r="D14" s="1875"/>
      <c r="E14" s="1876"/>
      <c r="F14" s="1512"/>
      <c r="H14" s="1290" t="s">
        <v>769</v>
      </c>
      <c r="I14" s="1291" t="s">
        <v>789</v>
      </c>
      <c r="J14" s="1292"/>
      <c r="K14" s="1291" t="s">
        <v>791</v>
      </c>
      <c r="L14" s="1292"/>
      <c r="M14" s="1291" t="s">
        <v>870</v>
      </c>
      <c r="N14" s="1292"/>
      <c r="O14" s="1291"/>
      <c r="P14" s="1296" t="s">
        <v>790</v>
      </c>
      <c r="R14" s="1291"/>
      <c r="S14" s="1291"/>
      <c r="T14" s="1292"/>
    </row>
    <row r="15" spans="1:21" ht="19.5" customHeight="1">
      <c r="B15" s="74"/>
      <c r="C15" s="1514"/>
      <c r="D15" s="75"/>
      <c r="E15" s="76"/>
      <c r="F15" s="75"/>
      <c r="H15" s="1296"/>
      <c r="I15" s="1291" t="s">
        <v>845</v>
      </c>
      <c r="J15" s="1292"/>
      <c r="K15" s="1296" t="s">
        <v>774</v>
      </c>
      <c r="L15" s="1292"/>
      <c r="M15" s="1291" t="s">
        <v>871</v>
      </c>
      <c r="N15" s="1292"/>
      <c r="O15" s="1291"/>
      <c r="P15" s="1291" t="s">
        <v>775</v>
      </c>
      <c r="R15" s="1291"/>
      <c r="S15" s="1291"/>
      <c r="T15" s="1291"/>
    </row>
    <row r="16" spans="1:21" ht="19.5" customHeight="1">
      <c r="B16" s="74"/>
      <c r="C16" s="1875" t="s">
        <v>7</v>
      </c>
      <c r="D16" s="1875"/>
      <c r="E16" s="1876"/>
      <c r="F16" s="1512"/>
      <c r="H16" s="1292"/>
      <c r="I16" s="1291" t="s">
        <v>771</v>
      </c>
      <c r="J16" s="1292"/>
      <c r="K16" s="1296" t="s">
        <v>772</v>
      </c>
      <c r="L16" s="1292"/>
      <c r="M16" s="1291" t="s">
        <v>770</v>
      </c>
      <c r="N16" s="1292"/>
      <c r="O16" s="1291"/>
      <c r="P16" s="1291" t="s">
        <v>773</v>
      </c>
      <c r="R16" s="1291"/>
      <c r="S16" s="1291"/>
      <c r="T16" s="1297"/>
    </row>
    <row r="17" spans="2:22" ht="19.5" customHeight="1">
      <c r="B17" s="74"/>
      <c r="C17" s="1514"/>
      <c r="D17" s="75"/>
      <c r="E17" s="76"/>
      <c r="F17" s="75"/>
      <c r="H17" s="1292"/>
      <c r="I17" s="1291" t="s">
        <v>776</v>
      </c>
      <c r="J17" s="1292"/>
      <c r="K17" s="1291" t="s">
        <v>777</v>
      </c>
      <c r="L17" s="1292"/>
      <c r="M17" s="1291" t="s">
        <v>770</v>
      </c>
      <c r="N17" s="1292"/>
      <c r="O17" s="1291"/>
      <c r="P17" s="1291" t="s">
        <v>778</v>
      </c>
      <c r="R17" s="1291"/>
      <c r="S17" s="1291"/>
      <c r="T17" s="1291"/>
      <c r="V17" s="1298"/>
    </row>
    <row r="18" spans="2:22" ht="19.5" customHeight="1">
      <c r="B18" s="74"/>
      <c r="C18" s="1875" t="s">
        <v>31</v>
      </c>
      <c r="D18" s="1875"/>
      <c r="E18" s="1876"/>
      <c r="F18" s="1512"/>
      <c r="H18" s="1292"/>
      <c r="I18" s="1291" t="s">
        <v>818</v>
      </c>
      <c r="J18" s="1292"/>
      <c r="K18" s="1291" t="s">
        <v>779</v>
      </c>
      <c r="L18" s="1292"/>
      <c r="M18" s="1291" t="s">
        <v>770</v>
      </c>
      <c r="N18" s="1292"/>
      <c r="O18" s="1291"/>
      <c r="P18" s="1291" t="s">
        <v>781</v>
      </c>
      <c r="R18" s="1291"/>
      <c r="S18" s="1291"/>
      <c r="T18" s="1291"/>
    </row>
    <row r="19" spans="2:22" ht="19.5" customHeight="1">
      <c r="B19" s="74"/>
      <c r="C19" s="1514"/>
      <c r="D19" s="75"/>
      <c r="E19" s="76"/>
      <c r="F19" s="75"/>
      <c r="H19" s="1292"/>
      <c r="I19" s="1296" t="s">
        <v>799</v>
      </c>
      <c r="J19" s="1292"/>
      <c r="K19" s="1291" t="s">
        <v>800</v>
      </c>
      <c r="L19" s="1292"/>
      <c r="M19" s="1291" t="s">
        <v>780</v>
      </c>
      <c r="N19" s="1292"/>
      <c r="O19" s="1291"/>
      <c r="P19" s="1291" t="s">
        <v>802</v>
      </c>
      <c r="R19" s="1292"/>
      <c r="S19" s="1291"/>
      <c r="T19" s="1291"/>
    </row>
    <row r="20" spans="2:22" ht="19.5" customHeight="1">
      <c r="B20" s="74"/>
      <c r="C20" s="1875" t="s">
        <v>17</v>
      </c>
      <c r="D20" s="1875"/>
      <c r="E20" s="1876"/>
      <c r="F20" s="1512"/>
      <c r="H20" s="1292"/>
      <c r="I20" s="1296" t="s">
        <v>842</v>
      </c>
      <c r="J20" s="1292"/>
      <c r="K20" s="1291" t="s">
        <v>843</v>
      </c>
      <c r="L20" s="1292"/>
      <c r="M20" s="1291" t="s">
        <v>780</v>
      </c>
      <c r="N20" s="1292"/>
      <c r="O20" s="1291"/>
      <c r="P20" s="1291" t="s">
        <v>844</v>
      </c>
      <c r="R20" s="1292"/>
      <c r="S20" s="1291"/>
      <c r="T20" s="1291"/>
    </row>
    <row r="21" spans="2:22" ht="19.5" customHeight="1">
      <c r="B21" s="74"/>
      <c r="E21" s="110"/>
      <c r="F21" s="75"/>
      <c r="H21" s="1292"/>
      <c r="I21" s="1296" t="s">
        <v>846</v>
      </c>
      <c r="J21" s="1292"/>
      <c r="K21" s="1291" t="s">
        <v>847</v>
      </c>
      <c r="L21" s="1292"/>
      <c r="M21" s="1291" t="s">
        <v>780</v>
      </c>
      <c r="N21" s="1292"/>
      <c r="O21" s="1291"/>
      <c r="P21" s="1291" t="s">
        <v>848</v>
      </c>
      <c r="R21" s="1292"/>
      <c r="S21" s="1292"/>
      <c r="T21" s="1297"/>
    </row>
    <row r="22" spans="2:22" ht="19.5" customHeight="1">
      <c r="B22" s="74"/>
      <c r="C22" s="1877" t="s">
        <v>8</v>
      </c>
      <c r="D22" s="1877"/>
      <c r="E22" s="1878"/>
      <c r="F22" s="1299"/>
      <c r="H22" s="1292"/>
      <c r="I22" s="1291"/>
      <c r="J22" s="1292"/>
      <c r="K22" s="1291"/>
      <c r="L22" s="1292"/>
      <c r="M22" s="1291"/>
      <c r="N22" s="1297"/>
      <c r="O22" s="1291"/>
      <c r="P22" s="1297"/>
      <c r="Q22" s="1683"/>
      <c r="R22" s="1297"/>
      <c r="S22" s="1291"/>
      <c r="T22" s="1291"/>
    </row>
    <row r="23" spans="2:22" ht="19.5" customHeight="1">
      <c r="B23" s="71"/>
      <c r="E23" s="110"/>
      <c r="F23" s="75"/>
      <c r="H23" s="1292"/>
      <c r="I23" s="1511"/>
      <c r="J23" s="1511"/>
      <c r="K23" s="1511"/>
      <c r="L23" s="1511"/>
      <c r="M23" s="1681"/>
      <c r="N23" s="1681"/>
      <c r="O23" s="1682"/>
      <c r="P23" s="1510"/>
      <c r="Q23" s="1510"/>
      <c r="R23" s="1510"/>
      <c r="S23" s="1297"/>
      <c r="T23" s="1292"/>
    </row>
    <row r="24" spans="2:22" ht="19.5" customHeight="1">
      <c r="B24" s="71"/>
      <c r="C24" s="1875" t="s">
        <v>25</v>
      </c>
      <c r="D24" s="1875"/>
      <c r="E24" s="1876"/>
      <c r="F24" s="1512"/>
      <c r="H24" s="1300"/>
      <c r="I24" s="1291"/>
      <c r="J24" s="1292"/>
      <c r="K24" s="1296"/>
      <c r="L24" s="1292"/>
      <c r="M24" s="1291"/>
      <c r="N24" s="1297"/>
      <c r="O24" s="1291"/>
      <c r="P24" s="1297"/>
      <c r="Q24" s="1291"/>
      <c r="R24" s="1297"/>
      <c r="S24" s="1297"/>
      <c r="T24" s="1291"/>
    </row>
    <row r="25" spans="2:22" ht="19.5" customHeight="1">
      <c r="B25" s="71"/>
      <c r="C25" s="1512"/>
      <c r="D25" s="1512"/>
      <c r="E25" s="1513"/>
      <c r="F25" s="1512"/>
      <c r="H25" s="1292"/>
      <c r="I25" s="1292"/>
      <c r="J25" s="1292"/>
      <c r="K25" s="1292"/>
      <c r="L25" s="1292"/>
      <c r="M25" s="1292"/>
      <c r="N25" s="1292"/>
      <c r="O25" s="1292"/>
      <c r="P25" s="1292"/>
      <c r="Q25" s="1292"/>
      <c r="R25" s="1292"/>
      <c r="S25" s="1292"/>
      <c r="T25" s="1292"/>
    </row>
    <row r="26" spans="2:22" ht="19.5" customHeight="1">
      <c r="B26" s="245"/>
      <c r="C26" s="1871" t="s">
        <v>32</v>
      </c>
      <c r="D26" s="1871"/>
      <c r="E26" s="1871"/>
      <c r="F26" s="1871"/>
      <c r="H26" s="1292"/>
      <c r="I26" s="1292"/>
      <c r="J26" s="1292"/>
      <c r="K26" s="1292"/>
      <c r="L26" s="1292"/>
      <c r="M26" s="1292"/>
      <c r="N26" s="1292"/>
      <c r="O26" s="1292"/>
      <c r="P26" s="1292"/>
      <c r="Q26" s="1292"/>
      <c r="R26" s="1292"/>
      <c r="S26" s="1292"/>
      <c r="T26" s="1292"/>
    </row>
    <row r="27" spans="2:22" ht="19.5" customHeight="1" thickBot="1">
      <c r="B27" s="296"/>
      <c r="C27" s="1301"/>
      <c r="D27" s="1301"/>
      <c r="E27" s="1302"/>
      <c r="F27" s="1303"/>
      <c r="H27" s="1292"/>
      <c r="I27" s="1292"/>
      <c r="J27" s="1292"/>
      <c r="K27" s="1292"/>
      <c r="L27" s="1292"/>
      <c r="M27" s="1292"/>
      <c r="N27" s="1292"/>
      <c r="O27" s="1292"/>
      <c r="P27" s="1292"/>
      <c r="Q27" s="1292"/>
      <c r="R27" s="1292"/>
      <c r="S27" s="1292"/>
      <c r="T27" s="1292"/>
    </row>
    <row r="28" spans="2:22" ht="19.5" customHeight="1" thickTop="1">
      <c r="H28" s="1292"/>
      <c r="I28" s="1292"/>
      <c r="J28" s="1292"/>
      <c r="K28" s="1292"/>
      <c r="L28" s="1292"/>
      <c r="M28" s="1292"/>
      <c r="N28" s="1292"/>
      <c r="O28" s="1292"/>
      <c r="P28" s="1292"/>
      <c r="Q28" s="1292"/>
      <c r="R28" s="1292"/>
      <c r="S28" s="75"/>
      <c r="T28" s="1292"/>
    </row>
    <row r="29" spans="2:22" ht="19.5" customHeight="1">
      <c r="I29" s="75"/>
      <c r="J29" s="75"/>
      <c r="K29" s="75"/>
      <c r="L29" s="75"/>
      <c r="M29" s="75"/>
      <c r="N29" s="75"/>
      <c r="O29" s="75"/>
      <c r="P29" s="75"/>
      <c r="Q29" s="75"/>
      <c r="R29" s="75"/>
      <c r="T29" s="75"/>
    </row>
    <row r="30" spans="2:22" ht="19.5" customHeight="1"/>
    <row r="31" spans="2:22" ht="19.5" customHeight="1"/>
    <row r="32" spans="2:22" ht="19.5" customHeight="1"/>
    <row r="33" ht="19.5" customHeight="1"/>
    <row r="34" ht="19.5" customHeight="1"/>
    <row r="35" ht="19.5" customHeight="1"/>
    <row r="36" ht="19.5" customHeight="1"/>
    <row r="37" ht="19.5" customHeight="1"/>
    <row r="38" ht="19.5" customHeight="1"/>
    <row r="39" ht="19.5" customHeight="1"/>
    <row r="40" ht="19.5" customHeight="1"/>
    <row r="41" ht="19.5" customHeight="1"/>
    <row r="42" ht="19.5" customHeight="1"/>
    <row r="43" ht="19.5" customHeight="1"/>
    <row r="44" ht="19.5" customHeight="1"/>
    <row r="45" ht="19.5" customHeight="1"/>
    <row r="46" ht="19.5" customHeight="1"/>
    <row r="47" ht="19.5" customHeight="1"/>
    <row r="48" ht="19.5" customHeight="1"/>
    <row r="49" ht="19.5" customHeight="1"/>
  </sheetData>
  <mergeCells count="11">
    <mergeCell ref="C18:E18"/>
    <mergeCell ref="C20:E20"/>
    <mergeCell ref="C22:E22"/>
    <mergeCell ref="C24:E24"/>
    <mergeCell ref="C26:F26"/>
    <mergeCell ref="C16:E16"/>
    <mergeCell ref="B4:E4"/>
    <mergeCell ref="C8:E8"/>
    <mergeCell ref="C10:E10"/>
    <mergeCell ref="C12:E12"/>
    <mergeCell ref="C14:E14"/>
  </mergeCells>
  <phoneticPr fontId="3" type="noConversion"/>
  <hyperlinks>
    <hyperlink ref="C24" location="Other_IS!A1" display="Other Subsidiaries" xr:uid="{00000000-0004-0000-3200-000003000000}"/>
    <hyperlink ref="C12" location="G_IS!A1" display="KB Financial Group" xr:uid="{00000000-0004-0000-3200-000004000000}"/>
    <hyperlink ref="C14" location="B_IS!A1" display="KB Kookmin Bank" xr:uid="{00000000-0004-0000-3200-000005000000}"/>
    <hyperlink ref="C16" location="S_IS!A1" display="KB Securities" xr:uid="{00000000-0004-0000-3200-000006000000}"/>
    <hyperlink ref="C20" location="C_IS!A1" display="KB Kookmin Card" xr:uid="{00000000-0004-0000-3200-000007000000}"/>
    <hyperlink ref="C18" location="I_Key!A1" display="KB Insurance" xr:uid="{00000000-0004-0000-3200-000008000000}"/>
    <hyperlink ref="C18:E18" location="I_IS!A1" display="KB Insurance" xr:uid="{00000000-0004-0000-3200-000009000000}"/>
    <hyperlink ref="C10" location="Hightlights!A1" display="Highlights" xr:uid="{00000000-0004-0000-3200-00000A000000}"/>
    <hyperlink ref="C10:E10" location="'Financial Highlights'!A1" display="Finanial Highlights" xr:uid="{00000000-0004-0000-3200-00000B000000}"/>
    <hyperlink ref="C26" location="Contacts!A1" display="Contacts" xr:uid="{00000000-0004-0000-3200-00000C000000}"/>
    <hyperlink ref="C22:E22" location="L_IS!A1" display="KB Life Insurance" xr:uid="{00000000-0004-0000-3200-00000D000000}"/>
    <hyperlink ref="C8:E8" location="Disclaimer!A1" display="Disclaimer" xr:uid="{00000000-0004-0000-3200-00000E000000}"/>
    <hyperlink ref="P21" r:id="rId1" xr:uid="{00000000-0004-0000-3200-000011000000}"/>
    <hyperlink ref="P20" r:id="rId2" xr:uid="{795AB834-C289-450B-9066-6689B98D7848}"/>
  </hyperlinks>
  <pageMargins left="0.39370078740157483" right="0.39370078740157483" top="0.47244094488188981" bottom="0.47244094488188981" header="0.31496062992125984" footer="0.31496062992125984"/>
  <pageSetup paperSize="9" scale="62" fitToHeight="0" orientation="landscape" r:id="rId3"/>
  <headerFooter alignWithMargins="0"/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B1:CD59"/>
  <sheetViews>
    <sheetView showGridLines="0" view="pageBreakPreview" zoomScale="70" zoomScaleNormal="70" zoomScaleSheetLayoutView="70" workbookViewId="0">
      <selection activeCell="D16" sqref="D16:E16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5" style="38" customWidth="1"/>
    <col min="9" max="64" width="13.75" style="38" hidden="1" customWidth="1"/>
    <col min="65" max="68" width="17.375" style="38" hidden="1" customWidth="1"/>
    <col min="69" max="69" width="15.125" style="38" hidden="1" customWidth="1"/>
    <col min="70" max="74" width="15.125" style="38" customWidth="1"/>
    <col min="75" max="75" width="15.125" style="1728" customWidth="1"/>
    <col min="76" max="76" width="15.125" style="38" customWidth="1"/>
    <col min="77" max="77" width="15.125" style="1776" customWidth="1"/>
    <col min="78" max="78" width="15.125" style="38" customWidth="1"/>
    <col min="79" max="16384" width="10.75" style="38"/>
  </cols>
  <sheetData>
    <row r="1" spans="2:78" ht="5.25" customHeight="1"/>
    <row r="2" spans="2:78" ht="28.5" customHeight="1">
      <c r="H2" s="39"/>
    </row>
    <row r="3" spans="2:78" ht="3" customHeight="1">
      <c r="H3" s="40"/>
    </row>
    <row r="4" spans="2:78" ht="30" customHeight="1">
      <c r="B4" s="1879" t="s">
        <v>37</v>
      </c>
      <c r="C4" s="1879"/>
      <c r="D4" s="1879"/>
      <c r="E4" s="1879"/>
      <c r="F4" s="63"/>
      <c r="G4" s="42"/>
      <c r="H4" s="64" t="s">
        <v>234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238"/>
      <c r="BD4" s="238"/>
      <c r="BE4" s="238"/>
      <c r="BF4" s="238"/>
      <c r="BG4" s="238"/>
      <c r="BH4" s="239"/>
      <c r="BI4" s="239"/>
      <c r="BJ4" s="239"/>
      <c r="BK4" s="239"/>
      <c r="BL4" s="239"/>
      <c r="BM4" s="239"/>
      <c r="BN4" s="239"/>
      <c r="BO4" s="239"/>
      <c r="BP4" s="239"/>
      <c r="BQ4" s="239"/>
      <c r="BR4" s="239"/>
      <c r="BS4" s="239"/>
      <c r="BT4" s="239"/>
      <c r="BU4" s="239"/>
      <c r="BV4" s="239"/>
      <c r="BW4" s="239"/>
      <c r="BX4" s="239"/>
      <c r="BY4" s="239"/>
      <c r="BZ4" s="239"/>
    </row>
    <row r="5" spans="2:78" ht="18" customHeight="1">
      <c r="H5" s="240"/>
      <c r="AC5" s="83"/>
    </row>
    <row r="6" spans="2:78" ht="3" customHeight="1" thickBot="1">
      <c r="H6" s="40"/>
    </row>
    <row r="7" spans="2:78" ht="12" customHeight="1" thickTop="1">
      <c r="B7" s="185"/>
      <c r="C7" s="67"/>
      <c r="D7" s="67"/>
      <c r="E7" s="68"/>
      <c r="H7" s="240"/>
      <c r="AC7" s="83"/>
    </row>
    <row r="8" spans="2:78" ht="19.5" customHeight="1">
      <c r="B8" s="74"/>
      <c r="C8" s="1875" t="s">
        <v>2</v>
      </c>
      <c r="D8" s="1875"/>
      <c r="E8" s="1876"/>
      <c r="F8" s="56"/>
      <c r="H8" s="241" t="s">
        <v>235</v>
      </c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242" t="s">
        <v>236</v>
      </c>
      <c r="AD8" s="242"/>
      <c r="AE8" s="242"/>
      <c r="AF8" s="242"/>
      <c r="AG8" s="242" t="s">
        <v>237</v>
      </c>
      <c r="AH8" s="242"/>
      <c r="AI8" s="242"/>
      <c r="AJ8" s="242"/>
      <c r="AK8" s="243"/>
      <c r="AL8" s="243"/>
      <c r="AM8" s="243"/>
      <c r="AN8" s="243"/>
      <c r="AO8" s="243"/>
      <c r="AP8" s="244"/>
      <c r="AQ8" s="244"/>
      <c r="AR8" s="244"/>
      <c r="AS8" s="244"/>
      <c r="AT8" s="244"/>
      <c r="AU8" s="244"/>
      <c r="AV8" s="244"/>
      <c r="AW8" s="244"/>
      <c r="AX8" s="244"/>
      <c r="AY8" s="244"/>
      <c r="AZ8" s="243"/>
      <c r="BA8" s="1895"/>
      <c r="BB8" s="1895"/>
      <c r="BC8" s="1895"/>
      <c r="BD8" s="1895"/>
      <c r="BE8" s="1895"/>
      <c r="BF8" s="1895"/>
      <c r="BG8" s="1895"/>
      <c r="BH8" s="1895"/>
      <c r="BI8" s="1896"/>
      <c r="BJ8" s="1897"/>
      <c r="BK8" s="1897"/>
      <c r="BL8" s="1897"/>
      <c r="BM8" s="244"/>
      <c r="BN8" s="244"/>
      <c r="BO8" s="244"/>
      <c r="BP8" s="244"/>
      <c r="BQ8" s="244"/>
      <c r="BR8" s="244"/>
      <c r="BS8" s="1553"/>
      <c r="BT8" s="1553"/>
      <c r="BU8" s="1553"/>
      <c r="BV8" s="1553"/>
      <c r="BW8" s="1553"/>
      <c r="BX8" s="1553"/>
      <c r="BY8" s="1553"/>
      <c r="BZ8" s="1553"/>
    </row>
    <row r="9" spans="2:78" ht="19.5" customHeight="1" thickBot="1">
      <c r="B9" s="245"/>
      <c r="E9" s="246"/>
      <c r="H9" s="77" t="s">
        <v>39</v>
      </c>
      <c r="I9" s="186" t="s">
        <v>40</v>
      </c>
      <c r="J9" s="186" t="s">
        <v>41</v>
      </c>
      <c r="K9" s="78" t="s">
        <v>42</v>
      </c>
      <c r="L9" s="78" t="s">
        <v>43</v>
      </c>
      <c r="M9" s="78" t="s">
        <v>44</v>
      </c>
      <c r="N9" s="78" t="s">
        <v>45</v>
      </c>
      <c r="O9" s="78" t="s">
        <v>46</v>
      </c>
      <c r="P9" s="78" t="s">
        <v>47</v>
      </c>
      <c r="Q9" s="78" t="s">
        <v>48</v>
      </c>
      <c r="R9" s="78" t="s">
        <v>49</v>
      </c>
      <c r="S9" s="78" t="s">
        <v>50</v>
      </c>
      <c r="T9" s="78" t="s">
        <v>51</v>
      </c>
      <c r="U9" s="78" t="s">
        <v>52</v>
      </c>
      <c r="V9" s="78" t="s">
        <v>53</v>
      </c>
      <c r="W9" s="78" t="s">
        <v>54</v>
      </c>
      <c r="X9" s="78" t="s">
        <v>55</v>
      </c>
      <c r="Y9" s="78" t="s">
        <v>56</v>
      </c>
      <c r="Z9" s="78" t="s">
        <v>57</v>
      </c>
      <c r="AA9" s="78" t="s">
        <v>58</v>
      </c>
      <c r="AB9" s="78" t="s">
        <v>128</v>
      </c>
      <c r="AC9" s="78" t="s">
        <v>129</v>
      </c>
      <c r="AD9" s="78" t="s">
        <v>61</v>
      </c>
      <c r="AE9" s="78" t="s">
        <v>62</v>
      </c>
      <c r="AF9" s="187" t="s">
        <v>63</v>
      </c>
      <c r="AG9" s="188" t="s">
        <v>129</v>
      </c>
      <c r="AH9" s="78" t="s">
        <v>61</v>
      </c>
      <c r="AI9" s="78" t="s">
        <v>62</v>
      </c>
      <c r="AJ9" s="187" t="s">
        <v>63</v>
      </c>
      <c r="AK9" s="78" t="s">
        <v>64</v>
      </c>
      <c r="AL9" s="78" t="s">
        <v>65</v>
      </c>
      <c r="AM9" s="78" t="s">
        <v>66</v>
      </c>
      <c r="AN9" s="78" t="s">
        <v>67</v>
      </c>
      <c r="AO9" s="78" t="s">
        <v>68</v>
      </c>
      <c r="AP9" s="78" t="s">
        <v>69</v>
      </c>
      <c r="AQ9" s="78" t="s">
        <v>70</v>
      </c>
      <c r="AR9" s="78" t="s">
        <v>71</v>
      </c>
      <c r="AS9" s="78" t="s">
        <v>72</v>
      </c>
      <c r="AT9" s="78" t="s">
        <v>73</v>
      </c>
      <c r="AU9" s="78" t="s">
        <v>74</v>
      </c>
      <c r="AV9" s="81" t="s">
        <v>75</v>
      </c>
      <c r="AW9" s="81" t="s">
        <v>76</v>
      </c>
      <c r="AX9" s="81" t="s">
        <v>77</v>
      </c>
      <c r="AY9" s="81" t="s">
        <v>78</v>
      </c>
      <c r="AZ9" s="189" t="s">
        <v>79</v>
      </c>
      <c r="BA9" s="81">
        <v>2017</v>
      </c>
      <c r="BB9" s="81">
        <v>2018</v>
      </c>
      <c r="BC9" s="81">
        <v>2019</v>
      </c>
      <c r="BD9" s="81">
        <v>2020</v>
      </c>
      <c r="BE9" s="81" t="s">
        <v>133</v>
      </c>
      <c r="BF9" s="81" t="s">
        <v>134</v>
      </c>
      <c r="BG9" s="81" t="s">
        <v>135</v>
      </c>
      <c r="BH9" s="81" t="s">
        <v>136</v>
      </c>
      <c r="BI9" s="81" t="s">
        <v>80</v>
      </c>
      <c r="BJ9" s="81" t="s">
        <v>81</v>
      </c>
      <c r="BK9" s="81" t="s">
        <v>82</v>
      </c>
      <c r="BL9" s="81" t="s">
        <v>83</v>
      </c>
      <c r="BM9" s="81" t="s">
        <v>84</v>
      </c>
      <c r="BN9" s="81" t="s">
        <v>85</v>
      </c>
      <c r="BO9" s="81" t="s">
        <v>785</v>
      </c>
      <c r="BP9" s="81" t="s">
        <v>793</v>
      </c>
      <c r="BQ9" s="81" t="s">
        <v>797</v>
      </c>
      <c r="BR9" s="81" t="s">
        <v>805</v>
      </c>
      <c r="BS9" s="81" t="s">
        <v>815</v>
      </c>
      <c r="BT9" s="81" t="s">
        <v>822</v>
      </c>
      <c r="BU9" s="81" t="s">
        <v>834</v>
      </c>
      <c r="BV9" s="81" t="s">
        <v>837</v>
      </c>
      <c r="BW9" s="81" t="s">
        <v>855</v>
      </c>
      <c r="BX9" s="81" t="s">
        <v>856</v>
      </c>
      <c r="BY9" s="1778" t="s">
        <v>888</v>
      </c>
      <c r="BZ9" s="1778" t="s">
        <v>890</v>
      </c>
    </row>
    <row r="10" spans="2:78" ht="19.5" customHeight="1">
      <c r="B10" s="247"/>
      <c r="C10" s="1875" t="s">
        <v>36</v>
      </c>
      <c r="D10" s="1875"/>
      <c r="E10" s="1890"/>
      <c r="F10" s="56"/>
      <c r="H10" s="229" t="s">
        <v>238</v>
      </c>
      <c r="I10" s="248">
        <v>3612.7</v>
      </c>
      <c r="J10" s="248">
        <v>3589.9</v>
      </c>
      <c r="K10" s="248">
        <v>3567.5</v>
      </c>
      <c r="L10" s="248">
        <v>3440</v>
      </c>
      <c r="M10" s="248">
        <v>3202</v>
      </c>
      <c r="N10" s="248">
        <v>3080.3</v>
      </c>
      <c r="O10" s="248">
        <v>3020.6</v>
      </c>
      <c r="P10" s="198">
        <v>3054</v>
      </c>
      <c r="Q10" s="198">
        <v>2898.5</v>
      </c>
      <c r="R10" s="198">
        <v>2949.3</v>
      </c>
      <c r="S10" s="198">
        <v>2922.1</v>
      </c>
      <c r="T10" s="198">
        <v>2865.4</v>
      </c>
      <c r="U10" s="198">
        <v>2711.7</v>
      </c>
      <c r="V10" s="198">
        <v>2585.8000000000002</v>
      </c>
      <c r="W10" s="198">
        <v>2554.6999999999998</v>
      </c>
      <c r="X10" s="198">
        <v>2523.6</v>
      </c>
      <c r="Y10" s="198">
        <v>2466.3000000000002</v>
      </c>
      <c r="Z10" s="198">
        <v>2464.6</v>
      </c>
      <c r="AA10" s="198">
        <v>2481.6</v>
      </c>
      <c r="AB10" s="198">
        <v>2609.4</v>
      </c>
      <c r="AC10" s="199">
        <v>2603.8000000000002</v>
      </c>
      <c r="AD10" s="198">
        <v>2835</v>
      </c>
      <c r="AE10" s="199">
        <v>2939.9</v>
      </c>
      <c r="AF10" s="200">
        <v>3003.8</v>
      </c>
      <c r="AG10" s="201">
        <v>2726.4</v>
      </c>
      <c r="AH10" s="199">
        <v>2964.1</v>
      </c>
      <c r="AI10" s="199">
        <v>3082</v>
      </c>
      <c r="AJ10" s="200">
        <v>3146.6000000000004</v>
      </c>
      <c r="AK10" s="199">
        <v>3194.8</v>
      </c>
      <c r="AL10" s="199">
        <v>3363.2</v>
      </c>
      <c r="AM10" s="199">
        <v>3515.1000000000004</v>
      </c>
      <c r="AN10" s="198">
        <v>3661.5</v>
      </c>
      <c r="AO10" s="198">
        <v>3646.4</v>
      </c>
      <c r="AP10" s="202">
        <v>3693.9999999999995</v>
      </c>
      <c r="AQ10" s="202">
        <v>3671.6</v>
      </c>
      <c r="AR10" s="202">
        <v>3627.2</v>
      </c>
      <c r="AS10" s="202">
        <v>3620</v>
      </c>
      <c r="AT10" s="203">
        <v>3601.7</v>
      </c>
      <c r="AU10" s="203">
        <v>3578.8</v>
      </c>
      <c r="AV10" s="203">
        <v>3685.2</v>
      </c>
      <c r="AW10" s="202">
        <v>3624.9</v>
      </c>
      <c r="AX10" s="202">
        <v>3687.7999999999997</v>
      </c>
      <c r="AY10" s="202">
        <v>3824.0000000000014</v>
      </c>
      <c r="AZ10" s="204">
        <v>4074.2</v>
      </c>
      <c r="BA10" s="202">
        <v>11919.1</v>
      </c>
      <c r="BB10" s="202">
        <v>13734.6</v>
      </c>
      <c r="BC10" s="202">
        <v>14639.2</v>
      </c>
      <c r="BD10" s="202">
        <v>14485.7</v>
      </c>
      <c r="BE10" s="202">
        <v>3624.9</v>
      </c>
      <c r="BF10" s="202">
        <v>3687.7999999999997</v>
      </c>
      <c r="BG10" s="202">
        <v>3824.0000000000014</v>
      </c>
      <c r="BH10" s="202">
        <v>4074.2</v>
      </c>
      <c r="BI10" s="202">
        <v>4306.3</v>
      </c>
      <c r="BJ10" s="203">
        <v>4693.4999999999991</v>
      </c>
      <c r="BK10" s="203">
        <v>5373.7000000000007</v>
      </c>
      <c r="BL10" s="203">
        <v>6413.9</v>
      </c>
      <c r="BM10" s="202">
        <v>6866.6</v>
      </c>
      <c r="BN10" s="202">
        <v>7130.6</v>
      </c>
      <c r="BO10" s="1323">
        <v>7413.4</v>
      </c>
      <c r="BP10" s="203">
        <v>7731.4</v>
      </c>
      <c r="BQ10" s="1323">
        <v>7613.6</v>
      </c>
      <c r="BR10" s="203">
        <v>7611.3</v>
      </c>
      <c r="BS10" s="203">
        <v>7637.7</v>
      </c>
      <c r="BT10" s="1323">
        <v>7628.8</v>
      </c>
      <c r="BU10" s="1323">
        <v>7454.9</v>
      </c>
      <c r="BV10" s="1323">
        <v>7284.7</v>
      </c>
      <c r="BW10" s="1323">
        <v>7194.9</v>
      </c>
      <c r="BX10" s="1323">
        <v>7221.5999999999985</v>
      </c>
      <c r="BY10" s="1323">
        <v>7159.7</v>
      </c>
      <c r="BZ10" s="205">
        <v>7352.0999999999995</v>
      </c>
    </row>
    <row r="11" spans="2:78" ht="19.5" customHeight="1">
      <c r="B11" s="247"/>
      <c r="C11" s="206"/>
      <c r="E11" s="246"/>
      <c r="H11" s="207" t="s">
        <v>239</v>
      </c>
      <c r="I11" s="90">
        <v>34.700000000000003</v>
      </c>
      <c r="J11" s="90">
        <v>38.5</v>
      </c>
      <c r="K11" s="90">
        <v>43.9</v>
      </c>
      <c r="L11" s="90">
        <v>43.3</v>
      </c>
      <c r="M11" s="90">
        <v>36.299999999999997</v>
      </c>
      <c r="N11" s="90">
        <v>31.6</v>
      </c>
      <c r="O11" s="90">
        <v>35.1</v>
      </c>
      <c r="P11" s="83">
        <v>43.1</v>
      </c>
      <c r="Q11" s="83">
        <v>43.8</v>
      </c>
      <c r="R11" s="83">
        <v>49.6</v>
      </c>
      <c r="S11" s="83">
        <v>50.5</v>
      </c>
      <c r="T11" s="83">
        <v>46.4</v>
      </c>
      <c r="U11" s="83">
        <v>40.700000000000003</v>
      </c>
      <c r="V11" s="83">
        <v>43.1</v>
      </c>
      <c r="W11" s="83">
        <v>36.4</v>
      </c>
      <c r="X11" s="83">
        <v>31.5</v>
      </c>
      <c r="Y11" s="83">
        <v>30.2</v>
      </c>
      <c r="Z11" s="83">
        <v>28.3</v>
      </c>
      <c r="AA11" s="83">
        <v>24.9</v>
      </c>
      <c r="AB11" s="83">
        <v>28</v>
      </c>
      <c r="AC11" s="84">
        <v>24.2</v>
      </c>
      <c r="AD11" s="83">
        <v>31.4</v>
      </c>
      <c r="AE11" s="84">
        <v>35</v>
      </c>
      <c r="AF11" s="190">
        <v>36.799999999999997</v>
      </c>
      <c r="AG11" s="191">
        <v>24.2</v>
      </c>
      <c r="AH11" s="84">
        <v>31.4</v>
      </c>
      <c r="AI11" s="84">
        <v>35</v>
      </c>
      <c r="AJ11" s="190">
        <v>36.799999999999997</v>
      </c>
      <c r="AK11" s="84">
        <v>27.4</v>
      </c>
      <c r="AL11" s="84">
        <v>30.3</v>
      </c>
      <c r="AM11" s="84">
        <v>28.799999999999997</v>
      </c>
      <c r="AN11" s="83">
        <v>31.900000000000006</v>
      </c>
      <c r="AO11" s="83">
        <v>33.5</v>
      </c>
      <c r="AP11" s="192">
        <v>41.599999999999994</v>
      </c>
      <c r="AQ11" s="192">
        <v>41.7</v>
      </c>
      <c r="AR11" s="192">
        <v>36.5</v>
      </c>
      <c r="AS11" s="192">
        <v>35.5</v>
      </c>
      <c r="AT11" s="193">
        <v>23.4</v>
      </c>
      <c r="AU11" s="193">
        <v>15.300000000000004</v>
      </c>
      <c r="AV11" s="193">
        <v>18.600000000000001</v>
      </c>
      <c r="AW11" s="192">
        <v>17.100000000000001</v>
      </c>
      <c r="AX11" s="192">
        <v>16.899999999999999</v>
      </c>
      <c r="AY11" s="192">
        <v>13.6</v>
      </c>
      <c r="AZ11" s="194">
        <v>20.5</v>
      </c>
      <c r="BA11" s="192">
        <v>127.39999999999999</v>
      </c>
      <c r="BB11" s="192">
        <v>118.4</v>
      </c>
      <c r="BC11" s="192">
        <v>153.30000000000001</v>
      </c>
      <c r="BD11" s="192">
        <v>92.800000000000011</v>
      </c>
      <c r="BE11" s="192">
        <v>17.100000000000001</v>
      </c>
      <c r="BF11" s="192">
        <v>16.899999999999999</v>
      </c>
      <c r="BG11" s="192">
        <v>13.6</v>
      </c>
      <c r="BH11" s="192">
        <v>20.5</v>
      </c>
      <c r="BI11" s="192">
        <v>21.6</v>
      </c>
      <c r="BJ11" s="193">
        <v>27.9</v>
      </c>
      <c r="BK11" s="193">
        <v>45.599999999999994</v>
      </c>
      <c r="BL11" s="193">
        <v>74</v>
      </c>
      <c r="BM11" s="192">
        <v>76.400000000000006</v>
      </c>
      <c r="BN11" s="192">
        <v>88.699999999999989</v>
      </c>
      <c r="BO11" s="1322">
        <v>88.6</v>
      </c>
      <c r="BP11" s="193">
        <v>99.8</v>
      </c>
      <c r="BQ11" s="1322">
        <v>94.4</v>
      </c>
      <c r="BR11" s="193">
        <v>112.9</v>
      </c>
      <c r="BS11" s="193">
        <v>93.5</v>
      </c>
      <c r="BT11" s="1322">
        <v>98</v>
      </c>
      <c r="BU11" s="1322">
        <v>94.2</v>
      </c>
      <c r="BV11" s="1322">
        <v>84.5</v>
      </c>
      <c r="BW11" s="1322">
        <v>90.5</v>
      </c>
      <c r="BX11" s="1322">
        <v>90.300000000000011</v>
      </c>
      <c r="BY11" s="1322">
        <v>91.8</v>
      </c>
      <c r="BZ11" s="195">
        <v>99.7</v>
      </c>
    </row>
    <row r="12" spans="2:78" ht="19.5" customHeight="1">
      <c r="B12" s="247"/>
      <c r="C12" s="1875" t="s">
        <v>0</v>
      </c>
      <c r="D12" s="1875"/>
      <c r="E12" s="1890"/>
      <c r="F12" s="56"/>
      <c r="H12" s="207" t="s">
        <v>240</v>
      </c>
      <c r="I12" s="90">
        <v>364.4</v>
      </c>
      <c r="J12" s="90">
        <v>357.3</v>
      </c>
      <c r="K12" s="90">
        <v>352.6</v>
      </c>
      <c r="L12" s="90">
        <v>351.5</v>
      </c>
      <c r="M12" s="90">
        <v>332.6</v>
      </c>
      <c r="N12" s="90">
        <v>324.10000000000002</v>
      </c>
      <c r="O12" s="90">
        <v>310.89999999999998</v>
      </c>
      <c r="P12" s="83">
        <v>301.2</v>
      </c>
      <c r="Q12" s="83">
        <v>293.5</v>
      </c>
      <c r="R12" s="83">
        <v>288.8</v>
      </c>
      <c r="S12" s="83">
        <v>272.60000000000002</v>
      </c>
      <c r="T12" s="83">
        <v>265.2</v>
      </c>
      <c r="U12" s="83">
        <v>251.5</v>
      </c>
      <c r="V12" s="83">
        <v>241</v>
      </c>
      <c r="W12" s="83">
        <v>251.5</v>
      </c>
      <c r="X12" s="83">
        <v>244.9</v>
      </c>
      <c r="Y12" s="83">
        <v>233.6</v>
      </c>
      <c r="Z12" s="83">
        <v>222</v>
      </c>
      <c r="AA12" s="83">
        <v>219.2</v>
      </c>
      <c r="AB12" s="83">
        <v>215.2</v>
      </c>
      <c r="AC12" s="84">
        <v>218.3</v>
      </c>
      <c r="AD12" s="83">
        <v>303.7</v>
      </c>
      <c r="AE12" s="84">
        <v>307.60000000000002</v>
      </c>
      <c r="AF12" s="190">
        <v>329.7</v>
      </c>
      <c r="AG12" s="191">
        <v>340.9</v>
      </c>
      <c r="AH12" s="84">
        <v>432.79999999999995</v>
      </c>
      <c r="AI12" s="84">
        <v>449.70000000000005</v>
      </c>
      <c r="AJ12" s="190">
        <v>472.5</v>
      </c>
      <c r="AK12" s="84">
        <v>476.1</v>
      </c>
      <c r="AL12" s="84">
        <v>501.8</v>
      </c>
      <c r="AM12" s="84">
        <v>523.19999999999993</v>
      </c>
      <c r="AN12" s="83">
        <v>535</v>
      </c>
      <c r="AO12" s="83">
        <v>508.7</v>
      </c>
      <c r="AP12" s="192">
        <v>517.59999999999991</v>
      </c>
      <c r="AQ12" s="192">
        <v>509</v>
      </c>
      <c r="AR12" s="192">
        <v>507.5</v>
      </c>
      <c r="AS12" s="192">
        <v>511.6</v>
      </c>
      <c r="AT12" s="193">
        <v>479.19999999999993</v>
      </c>
      <c r="AU12" s="193">
        <v>480.90000000000009</v>
      </c>
      <c r="AV12" s="193">
        <v>522.79999999999995</v>
      </c>
      <c r="AW12" s="192">
        <v>516</v>
      </c>
      <c r="AX12" s="192">
        <v>514.40000000000009</v>
      </c>
      <c r="AY12" s="192">
        <v>537.5</v>
      </c>
      <c r="AZ12" s="194">
        <v>561.9</v>
      </c>
      <c r="BA12" s="192">
        <v>1695.9</v>
      </c>
      <c r="BB12" s="192">
        <v>2036.1</v>
      </c>
      <c r="BC12" s="192">
        <v>2042.8</v>
      </c>
      <c r="BD12" s="192">
        <v>1994.5</v>
      </c>
      <c r="BE12" s="192">
        <v>516</v>
      </c>
      <c r="BF12" s="192">
        <v>514.40000000000009</v>
      </c>
      <c r="BG12" s="192">
        <v>537.5</v>
      </c>
      <c r="BH12" s="192">
        <v>561.9</v>
      </c>
      <c r="BI12" s="192">
        <v>641.29999999999995</v>
      </c>
      <c r="BJ12" s="193">
        <v>703.10000000000014</v>
      </c>
      <c r="BK12" s="193">
        <v>813</v>
      </c>
      <c r="BL12" s="193">
        <v>1044.9000000000001</v>
      </c>
      <c r="BM12" s="192">
        <v>1096.9000000000001</v>
      </c>
      <c r="BN12" s="192">
        <v>1142.1999999999998</v>
      </c>
      <c r="BO12" s="1322">
        <v>1213.7000000000003</v>
      </c>
      <c r="BP12" s="193">
        <v>1297.5999999999999</v>
      </c>
      <c r="BQ12" s="1322">
        <v>1303.7</v>
      </c>
      <c r="BR12" s="193">
        <v>1341.4</v>
      </c>
      <c r="BS12" s="193">
        <v>1357.9</v>
      </c>
      <c r="BT12" s="1322">
        <v>1348.9</v>
      </c>
      <c r="BU12" s="1322">
        <v>1333.1</v>
      </c>
      <c r="BV12" s="1322">
        <v>1303.3</v>
      </c>
      <c r="BW12" s="1322">
        <v>1307.9000000000001</v>
      </c>
      <c r="BX12" s="1322">
        <v>1344.3999999999996</v>
      </c>
      <c r="BY12" s="1322">
        <v>1339.1</v>
      </c>
      <c r="BZ12" s="195">
        <v>1410.4</v>
      </c>
    </row>
    <row r="13" spans="2:78" ht="19.5" customHeight="1">
      <c r="B13" s="247"/>
      <c r="C13" s="206"/>
      <c r="D13" s="1882" t="s">
        <v>9</v>
      </c>
      <c r="E13" s="1883"/>
      <c r="F13" s="208"/>
      <c r="H13" s="207" t="s">
        <v>241</v>
      </c>
      <c r="I13" s="90">
        <v>3168.1</v>
      </c>
      <c r="J13" s="90">
        <v>3142</v>
      </c>
      <c r="K13" s="90">
        <v>3129.3</v>
      </c>
      <c r="L13" s="90">
        <v>3000.9</v>
      </c>
      <c r="M13" s="90">
        <v>2794.3</v>
      </c>
      <c r="N13" s="90">
        <v>2684.5</v>
      </c>
      <c r="O13" s="90">
        <v>2637.6</v>
      </c>
      <c r="P13" s="83">
        <v>2667.2</v>
      </c>
      <c r="Q13" s="83">
        <v>2521.3000000000002</v>
      </c>
      <c r="R13" s="83">
        <v>2572</v>
      </c>
      <c r="S13" s="83">
        <v>2561.1999999999998</v>
      </c>
      <c r="T13" s="83">
        <v>2515.1</v>
      </c>
      <c r="U13" s="83">
        <v>2386.6999999999998</v>
      </c>
      <c r="V13" s="83">
        <v>2270.9</v>
      </c>
      <c r="W13" s="83">
        <v>2226.1999999999998</v>
      </c>
      <c r="X13" s="83">
        <v>2218.6</v>
      </c>
      <c r="Y13" s="83">
        <v>2173.6999999999998</v>
      </c>
      <c r="Z13" s="83">
        <v>2186.1999999999998</v>
      </c>
      <c r="AA13" s="83">
        <v>2211.8000000000002</v>
      </c>
      <c r="AB13" s="83">
        <v>2334.1</v>
      </c>
      <c r="AC13" s="84">
        <v>2337</v>
      </c>
      <c r="AD13" s="83">
        <v>2471.3000000000002</v>
      </c>
      <c r="AE13" s="84">
        <v>2572.3000000000002</v>
      </c>
      <c r="AF13" s="190">
        <v>2610.1999999999998</v>
      </c>
      <c r="AG13" s="191">
        <v>2337</v>
      </c>
      <c r="AH13" s="84">
        <v>2471.3000000000002</v>
      </c>
      <c r="AI13" s="84">
        <v>2572.3000000000002</v>
      </c>
      <c r="AJ13" s="190">
        <v>2610.1999999999998</v>
      </c>
      <c r="AK13" s="84">
        <v>2664.2</v>
      </c>
      <c r="AL13" s="84">
        <v>2801.1</v>
      </c>
      <c r="AM13" s="84">
        <v>2932.5999999999995</v>
      </c>
      <c r="AN13" s="83">
        <v>3061.8999999999996</v>
      </c>
      <c r="AO13" s="83">
        <v>3069.3</v>
      </c>
      <c r="AP13" s="192">
        <v>3098.3999999999996</v>
      </c>
      <c r="AQ13" s="192">
        <v>3086.2</v>
      </c>
      <c r="AR13" s="192">
        <v>3041.3</v>
      </c>
      <c r="AS13" s="192">
        <v>3003</v>
      </c>
      <c r="AT13" s="193">
        <v>3075.6000000000004</v>
      </c>
      <c r="AU13" s="193">
        <v>3031.6000000000004</v>
      </c>
      <c r="AV13" s="193">
        <v>3086.4</v>
      </c>
      <c r="AW13" s="192">
        <v>3034.8</v>
      </c>
      <c r="AX13" s="192">
        <v>3096.8999999999996</v>
      </c>
      <c r="AY13" s="192">
        <v>3210.0000000000009</v>
      </c>
      <c r="AZ13" s="194">
        <v>3418.1999999999989</v>
      </c>
      <c r="BA13" s="192">
        <v>9990.7999999999993</v>
      </c>
      <c r="BB13" s="192">
        <v>11459.799999999997</v>
      </c>
      <c r="BC13" s="192">
        <v>12295.2</v>
      </c>
      <c r="BD13" s="192">
        <v>12196.6</v>
      </c>
      <c r="BE13" s="192">
        <v>3034.8</v>
      </c>
      <c r="BF13" s="192">
        <v>3096.8999999999996</v>
      </c>
      <c r="BG13" s="192">
        <v>3210.0000000000009</v>
      </c>
      <c r="BH13" s="192">
        <v>3418.2</v>
      </c>
      <c r="BI13" s="192">
        <v>3558.8</v>
      </c>
      <c r="BJ13" s="193">
        <v>3876.2</v>
      </c>
      <c r="BK13" s="193">
        <v>4430.2000000000007</v>
      </c>
      <c r="BL13" s="193">
        <v>5183.3999999999978</v>
      </c>
      <c r="BM13" s="192">
        <v>5562.5</v>
      </c>
      <c r="BN13" s="192">
        <v>5774.5</v>
      </c>
      <c r="BO13" s="1322">
        <v>5977.9</v>
      </c>
      <c r="BP13" s="193">
        <v>6175.9</v>
      </c>
      <c r="BQ13" s="1322">
        <v>6056.7</v>
      </c>
      <c r="BR13" s="193">
        <v>5998.7</v>
      </c>
      <c r="BS13" s="193">
        <v>6035.6</v>
      </c>
      <c r="BT13" s="1322">
        <v>6003.8</v>
      </c>
      <c r="BU13" s="1322">
        <v>5854.2</v>
      </c>
      <c r="BV13" s="1322">
        <v>5718.1</v>
      </c>
      <c r="BW13" s="1322">
        <v>5622.9000000000015</v>
      </c>
      <c r="BX13" s="1322">
        <v>5602.7999999999993</v>
      </c>
      <c r="BY13" s="1322">
        <v>5556.7</v>
      </c>
      <c r="BZ13" s="195">
        <v>5660.0000000000009</v>
      </c>
    </row>
    <row r="14" spans="2:78" ht="19.5" customHeight="1">
      <c r="B14" s="247"/>
      <c r="C14" s="206"/>
      <c r="D14" s="1886" t="s">
        <v>11</v>
      </c>
      <c r="E14" s="1892"/>
      <c r="F14" s="208"/>
      <c r="H14" s="249" t="s">
        <v>242</v>
      </c>
      <c r="I14" s="90"/>
      <c r="J14" s="90"/>
      <c r="K14" s="90"/>
      <c r="L14" s="90"/>
      <c r="M14" s="90"/>
      <c r="N14" s="90"/>
      <c r="O14" s="90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4"/>
      <c r="AD14" s="83"/>
      <c r="AE14" s="84"/>
      <c r="AF14" s="190"/>
      <c r="AG14" s="191"/>
      <c r="AH14" s="84"/>
      <c r="AI14" s="84"/>
      <c r="AJ14" s="190"/>
      <c r="AK14" s="84"/>
      <c r="AL14" s="84"/>
      <c r="AM14" s="84"/>
      <c r="AN14" s="83"/>
      <c r="AO14" s="83"/>
      <c r="AP14" s="192"/>
      <c r="AQ14" s="192"/>
      <c r="AR14" s="192"/>
      <c r="AS14" s="192"/>
      <c r="AT14" s="193"/>
      <c r="AU14" s="193"/>
      <c r="AV14" s="193"/>
      <c r="AW14" s="192"/>
      <c r="AX14" s="192"/>
      <c r="AY14" s="192"/>
      <c r="AZ14" s="194"/>
      <c r="BA14" s="192"/>
      <c r="BB14" s="192"/>
      <c r="BC14" s="192"/>
      <c r="BD14" s="192"/>
      <c r="BE14" s="192"/>
      <c r="BF14" s="192"/>
      <c r="BG14" s="192"/>
      <c r="BH14" s="192"/>
      <c r="BI14" s="192">
        <v>5</v>
      </c>
      <c r="BJ14" s="193">
        <v>4.1999999999999993</v>
      </c>
      <c r="BK14" s="193">
        <v>3.9000000000000004</v>
      </c>
      <c r="BL14" s="193">
        <v>3.4</v>
      </c>
      <c r="BM14" s="192">
        <v>5.5</v>
      </c>
      <c r="BN14" s="192">
        <v>5.8000000000000007</v>
      </c>
      <c r="BO14" s="1322">
        <v>5.9</v>
      </c>
      <c r="BP14" s="193">
        <v>3.7</v>
      </c>
      <c r="BQ14" s="1322">
        <v>7.9</v>
      </c>
      <c r="BR14" s="193">
        <v>7.7</v>
      </c>
      <c r="BS14" s="193">
        <v>7.7</v>
      </c>
      <c r="BT14" s="1322">
        <v>8</v>
      </c>
      <c r="BU14" s="1322">
        <v>10.1</v>
      </c>
      <c r="BV14" s="1322">
        <v>9.1</v>
      </c>
      <c r="BW14" s="1322">
        <v>8.9000000000000021</v>
      </c>
      <c r="BX14" s="1322">
        <v>9.1000000000000014</v>
      </c>
      <c r="BY14" s="1322">
        <v>11.5</v>
      </c>
      <c r="BZ14" s="195">
        <v>10.199999999999999</v>
      </c>
    </row>
    <row r="15" spans="2:78" ht="19.5" customHeight="1">
      <c r="B15" s="247"/>
      <c r="C15" s="206"/>
      <c r="D15" s="1891" t="s">
        <v>12</v>
      </c>
      <c r="E15" s="1891"/>
      <c r="F15" s="1891"/>
      <c r="H15" s="207" t="s">
        <v>243</v>
      </c>
      <c r="I15" s="90">
        <v>45.5</v>
      </c>
      <c r="J15" s="90">
        <v>52.1</v>
      </c>
      <c r="K15" s="90">
        <v>41.7</v>
      </c>
      <c r="L15" s="90">
        <v>44.3</v>
      </c>
      <c r="M15" s="90">
        <v>38.799999999999997</v>
      </c>
      <c r="N15" s="90">
        <v>40.1</v>
      </c>
      <c r="O15" s="90">
        <v>37</v>
      </c>
      <c r="P15" s="83">
        <v>42.5</v>
      </c>
      <c r="Q15" s="83">
        <v>39.9</v>
      </c>
      <c r="R15" s="83">
        <v>38.9</v>
      </c>
      <c r="S15" s="83">
        <v>37.799999999999997</v>
      </c>
      <c r="T15" s="83">
        <v>38.700000000000003</v>
      </c>
      <c r="U15" s="83">
        <v>32.799999999999997</v>
      </c>
      <c r="V15" s="83">
        <v>30.8</v>
      </c>
      <c r="W15" s="83">
        <v>40.6</v>
      </c>
      <c r="X15" s="83">
        <v>28.6</v>
      </c>
      <c r="Y15" s="83">
        <v>28.8</v>
      </c>
      <c r="Z15" s="83">
        <v>28.1</v>
      </c>
      <c r="AA15" s="83">
        <v>25.7</v>
      </c>
      <c r="AB15" s="83">
        <v>32.1</v>
      </c>
      <c r="AC15" s="84">
        <v>24.3</v>
      </c>
      <c r="AD15" s="83">
        <v>28.6</v>
      </c>
      <c r="AE15" s="84">
        <v>25</v>
      </c>
      <c r="AF15" s="190">
        <v>27.1</v>
      </c>
      <c r="AG15" s="191">
        <v>24.3</v>
      </c>
      <c r="AH15" s="84">
        <v>28.6</v>
      </c>
      <c r="AI15" s="84">
        <v>25</v>
      </c>
      <c r="AJ15" s="190">
        <v>27.1</v>
      </c>
      <c r="AK15" s="84">
        <v>27.1</v>
      </c>
      <c r="AL15" s="84">
        <v>30</v>
      </c>
      <c r="AM15" s="84">
        <v>30.5</v>
      </c>
      <c r="AN15" s="83">
        <v>32.700000000000728</v>
      </c>
      <c r="AO15" s="83">
        <v>34.900000000000091</v>
      </c>
      <c r="AP15" s="192">
        <v>36.400000000000091</v>
      </c>
      <c r="AQ15" s="192">
        <v>34.700000000000003</v>
      </c>
      <c r="AR15" s="192">
        <v>41.9</v>
      </c>
      <c r="AS15" s="192">
        <v>69.900000000000006</v>
      </c>
      <c r="AT15" s="193">
        <v>23.499999999999545</v>
      </c>
      <c r="AU15" s="193">
        <v>51</v>
      </c>
      <c r="AV15" s="193">
        <v>57.4</v>
      </c>
      <c r="AW15" s="192">
        <v>57</v>
      </c>
      <c r="AX15" s="192">
        <v>59.599999999999454</v>
      </c>
      <c r="AY15" s="192">
        <v>62.9</v>
      </c>
      <c r="AZ15" s="194">
        <v>73.599999999999994</v>
      </c>
      <c r="BA15" s="192">
        <v>105</v>
      </c>
      <c r="BB15" s="192">
        <v>120.30000000000072</v>
      </c>
      <c r="BC15" s="192">
        <v>147.90000000000018</v>
      </c>
      <c r="BD15" s="192">
        <v>201.79999999999956</v>
      </c>
      <c r="BE15" s="192">
        <v>57</v>
      </c>
      <c r="BF15" s="192">
        <v>59.6</v>
      </c>
      <c r="BG15" s="192">
        <v>62.9</v>
      </c>
      <c r="BH15" s="192">
        <v>73.599999999999994</v>
      </c>
      <c r="BI15" s="192">
        <v>79.599999999999994</v>
      </c>
      <c r="BJ15" s="193">
        <v>82.1</v>
      </c>
      <c r="BK15" s="193">
        <v>81</v>
      </c>
      <c r="BL15" s="193">
        <v>108.2</v>
      </c>
      <c r="BM15" s="192">
        <v>125.30000000000018</v>
      </c>
      <c r="BN15" s="192">
        <v>119.4</v>
      </c>
      <c r="BO15" s="1322">
        <v>127.3</v>
      </c>
      <c r="BP15" s="193">
        <v>154.4</v>
      </c>
      <c r="BQ15" s="1322">
        <v>150.9</v>
      </c>
      <c r="BR15" s="193">
        <v>150.6</v>
      </c>
      <c r="BS15" s="193">
        <v>143</v>
      </c>
      <c r="BT15" s="1322">
        <v>170.1</v>
      </c>
      <c r="BU15" s="1322">
        <v>163.30000000000001</v>
      </c>
      <c r="BV15" s="1322">
        <v>169.7</v>
      </c>
      <c r="BW15" s="1322">
        <v>164.70000000000073</v>
      </c>
      <c r="BX15" s="1322">
        <v>174.99999999999636</v>
      </c>
      <c r="BY15" s="1322">
        <v>160.60000000000036</v>
      </c>
      <c r="BZ15" s="195">
        <v>171.79999999999745</v>
      </c>
    </row>
    <row r="16" spans="2:78" ht="19.5" customHeight="1">
      <c r="B16" s="247"/>
      <c r="C16" s="206"/>
      <c r="D16" s="1886" t="s">
        <v>14</v>
      </c>
      <c r="E16" s="1892"/>
      <c r="F16" s="208"/>
      <c r="H16" s="250" t="s">
        <v>244</v>
      </c>
      <c r="I16" s="248">
        <v>1821.2</v>
      </c>
      <c r="J16" s="248">
        <v>1826.6</v>
      </c>
      <c r="K16" s="248">
        <v>1834.5</v>
      </c>
      <c r="L16" s="248">
        <v>1690</v>
      </c>
      <c r="M16" s="248">
        <v>1551.4</v>
      </c>
      <c r="N16" s="248">
        <v>1430.9</v>
      </c>
      <c r="O16" s="248">
        <v>1443.1</v>
      </c>
      <c r="P16" s="198">
        <v>1408.7</v>
      </c>
      <c r="Q16" s="198">
        <v>1355.8</v>
      </c>
      <c r="R16" s="198">
        <v>1341.2</v>
      </c>
      <c r="S16" s="198">
        <v>1295.4000000000001</v>
      </c>
      <c r="T16" s="198">
        <v>1227.0999999999999</v>
      </c>
      <c r="U16" s="198">
        <v>1174.8</v>
      </c>
      <c r="V16" s="198">
        <v>1038.2</v>
      </c>
      <c r="W16" s="198">
        <v>1002.1</v>
      </c>
      <c r="X16" s="198">
        <v>957.5</v>
      </c>
      <c r="Y16" s="198">
        <v>960</v>
      </c>
      <c r="Z16" s="198">
        <v>920</v>
      </c>
      <c r="AA16" s="198">
        <v>880.8</v>
      </c>
      <c r="AB16" s="198">
        <v>858.6</v>
      </c>
      <c r="AC16" s="199">
        <v>877.4</v>
      </c>
      <c r="AD16" s="198">
        <v>895.9</v>
      </c>
      <c r="AE16" s="199">
        <v>918.4</v>
      </c>
      <c r="AF16" s="200">
        <v>980.8</v>
      </c>
      <c r="AG16" s="201">
        <v>877.4</v>
      </c>
      <c r="AH16" s="199">
        <v>895.9</v>
      </c>
      <c r="AI16" s="199">
        <v>918.4</v>
      </c>
      <c r="AJ16" s="200">
        <v>980.8</v>
      </c>
      <c r="AK16" s="199">
        <v>1051</v>
      </c>
      <c r="AL16" s="199">
        <v>1166.8</v>
      </c>
      <c r="AM16" s="199">
        <v>1263.8000000000002</v>
      </c>
      <c r="AN16" s="198">
        <v>1348.1000000000004</v>
      </c>
      <c r="AO16" s="198">
        <v>1394.3000000000002</v>
      </c>
      <c r="AP16" s="202">
        <v>1396.8999999999996</v>
      </c>
      <c r="AQ16" s="202">
        <v>1352.2</v>
      </c>
      <c r="AR16" s="202">
        <v>1299</v>
      </c>
      <c r="AS16" s="202">
        <v>1270.8</v>
      </c>
      <c r="AT16" s="203">
        <v>1267.6999999999998</v>
      </c>
      <c r="AU16" s="203">
        <v>1118.6000000000004</v>
      </c>
      <c r="AV16" s="203">
        <v>1106.3</v>
      </c>
      <c r="AW16" s="202">
        <v>982.59999999999991</v>
      </c>
      <c r="AX16" s="202">
        <v>928.99999999999955</v>
      </c>
      <c r="AY16" s="202">
        <v>969.70000000000164</v>
      </c>
      <c r="AZ16" s="204">
        <v>1100</v>
      </c>
      <c r="BA16" s="202">
        <v>5109.1000000000004</v>
      </c>
      <c r="BB16" s="202">
        <v>6312.4000000000005</v>
      </c>
      <c r="BC16" s="202">
        <v>6961.2999999999993</v>
      </c>
      <c r="BD16" s="202">
        <v>6363.1</v>
      </c>
      <c r="BE16" s="202">
        <v>1391.9</v>
      </c>
      <c r="BF16" s="202">
        <v>1338.0999999999995</v>
      </c>
      <c r="BG16" s="202">
        <v>1397.8</v>
      </c>
      <c r="BH16" s="202">
        <v>1510.1</v>
      </c>
      <c r="BI16" s="202">
        <v>1654.8000000000002</v>
      </c>
      <c r="BJ16" s="203">
        <v>1872.1999999999989</v>
      </c>
      <c r="BK16" s="203">
        <v>2445.7000000000016</v>
      </c>
      <c r="BL16" s="203">
        <v>3263.8</v>
      </c>
      <c r="BM16" s="202">
        <v>4042.7</v>
      </c>
      <c r="BN16" s="202">
        <v>4120.8</v>
      </c>
      <c r="BO16" s="1323">
        <v>4288.8</v>
      </c>
      <c r="BP16" s="203">
        <v>4508.8</v>
      </c>
      <c r="BQ16" s="1323">
        <v>4443.7</v>
      </c>
      <c r="BR16" s="203">
        <v>4385</v>
      </c>
      <c r="BS16" s="203">
        <v>4450.1000000000004</v>
      </c>
      <c r="BT16" s="1323">
        <v>4385.8999999999996</v>
      </c>
      <c r="BU16" s="1323">
        <v>4192.7</v>
      </c>
      <c r="BV16" s="1323">
        <v>4178.2</v>
      </c>
      <c r="BW16" s="1323">
        <v>3858.6999999999989</v>
      </c>
      <c r="BX16" s="1323">
        <v>3853.3999999999978</v>
      </c>
      <c r="BY16" s="1323">
        <v>3824.8999999999996</v>
      </c>
      <c r="BZ16" s="205">
        <v>4208.5999999999995</v>
      </c>
    </row>
    <row r="17" spans="2:82" ht="19.5" customHeight="1">
      <c r="B17" s="247"/>
      <c r="C17" s="206"/>
      <c r="D17" s="1886" t="s">
        <v>16</v>
      </c>
      <c r="E17" s="1892"/>
      <c r="F17" s="208"/>
      <c r="H17" s="196" t="s">
        <v>245</v>
      </c>
      <c r="I17" s="90">
        <v>1377.5</v>
      </c>
      <c r="J17" s="90">
        <v>1387.7</v>
      </c>
      <c r="K17" s="90">
        <v>1410.2</v>
      </c>
      <c r="L17" s="90">
        <v>1275.4000000000001</v>
      </c>
      <c r="M17" s="90">
        <v>1165.3</v>
      </c>
      <c r="N17" s="90">
        <v>1041</v>
      </c>
      <c r="O17" s="90">
        <v>1056</v>
      </c>
      <c r="P17" s="83">
        <v>1016.9</v>
      </c>
      <c r="Q17" s="83">
        <v>971.3</v>
      </c>
      <c r="R17" s="83">
        <v>974</v>
      </c>
      <c r="S17" s="83">
        <v>977.1</v>
      </c>
      <c r="T17" s="83">
        <v>923.1</v>
      </c>
      <c r="U17" s="83">
        <v>884.5</v>
      </c>
      <c r="V17" s="83">
        <v>754.8</v>
      </c>
      <c r="W17" s="83">
        <v>719.8</v>
      </c>
      <c r="X17" s="83">
        <v>676.3</v>
      </c>
      <c r="Y17" s="83">
        <v>678.5</v>
      </c>
      <c r="Z17" s="83">
        <v>638.29999999999995</v>
      </c>
      <c r="AA17" s="83">
        <v>603.5</v>
      </c>
      <c r="AB17" s="83">
        <v>547.9</v>
      </c>
      <c r="AC17" s="84">
        <v>579.70000000000005</v>
      </c>
      <c r="AD17" s="83">
        <v>575.29999999999995</v>
      </c>
      <c r="AE17" s="84">
        <v>579.70000000000005</v>
      </c>
      <c r="AF17" s="190">
        <v>611.20000000000005</v>
      </c>
      <c r="AG17" s="191">
        <v>579.70000000000005</v>
      </c>
      <c r="AH17" s="84">
        <v>575.29999999999995</v>
      </c>
      <c r="AI17" s="84">
        <v>579.70000000000005</v>
      </c>
      <c r="AJ17" s="190">
        <v>611.20000000000005</v>
      </c>
      <c r="AK17" s="84">
        <v>655.7</v>
      </c>
      <c r="AL17" s="84">
        <v>736.4</v>
      </c>
      <c r="AM17" s="84">
        <v>796.40000000000009</v>
      </c>
      <c r="AN17" s="83">
        <v>853.19999999999982</v>
      </c>
      <c r="AO17" s="83">
        <v>891.4</v>
      </c>
      <c r="AP17" s="192">
        <v>895.69999999999993</v>
      </c>
      <c r="AQ17" s="192">
        <v>863.8</v>
      </c>
      <c r="AR17" s="192">
        <v>830.2</v>
      </c>
      <c r="AS17" s="192">
        <v>788.9</v>
      </c>
      <c r="AT17" s="193">
        <v>786.19999999999993</v>
      </c>
      <c r="AU17" s="193">
        <v>677.30000000000018</v>
      </c>
      <c r="AV17" s="193">
        <v>664.4</v>
      </c>
      <c r="AW17" s="192">
        <v>561.5</v>
      </c>
      <c r="AX17" s="192">
        <v>508.90000000000009</v>
      </c>
      <c r="AY17" s="192">
        <v>531.89999999999986</v>
      </c>
      <c r="AZ17" s="194">
        <v>616.29999999999995</v>
      </c>
      <c r="BA17" s="192">
        <v>2345.9</v>
      </c>
      <c r="BB17" s="192">
        <v>3041.7</v>
      </c>
      <c r="BC17" s="192">
        <v>3481.0999999999995</v>
      </c>
      <c r="BD17" s="192">
        <v>2916.8</v>
      </c>
      <c r="BE17" s="192">
        <v>561.5</v>
      </c>
      <c r="BF17" s="192">
        <v>508.90000000000009</v>
      </c>
      <c r="BG17" s="192">
        <v>531.89999999999986</v>
      </c>
      <c r="BH17" s="192">
        <v>616.29999999999995</v>
      </c>
      <c r="BI17" s="192">
        <v>731.3</v>
      </c>
      <c r="BJ17" s="193">
        <v>844.3</v>
      </c>
      <c r="BK17" s="193">
        <v>1178.7000000000003</v>
      </c>
      <c r="BL17" s="193">
        <v>1883.0999999999995</v>
      </c>
      <c r="BM17" s="192">
        <v>2342.9</v>
      </c>
      <c r="BN17" s="192">
        <v>2423.2000000000003</v>
      </c>
      <c r="BO17" s="1322">
        <v>2554.599999999999</v>
      </c>
      <c r="BP17" s="193">
        <v>2732.1</v>
      </c>
      <c r="BQ17" s="1322">
        <v>2631.8</v>
      </c>
      <c r="BR17" s="193">
        <v>2562.9</v>
      </c>
      <c r="BS17" s="193">
        <v>2614.8000000000002</v>
      </c>
      <c r="BT17" s="1322">
        <v>2569.6</v>
      </c>
      <c r="BU17" s="1322">
        <v>2432.3000000000002</v>
      </c>
      <c r="BV17" s="1322">
        <v>2325.9</v>
      </c>
      <c r="BW17" s="1322">
        <v>2184.6000000000004</v>
      </c>
      <c r="BX17" s="1322">
        <v>2155.0999999999995</v>
      </c>
      <c r="BY17" s="1322">
        <v>2104</v>
      </c>
      <c r="BZ17" s="195">
        <v>2265.3999999999996</v>
      </c>
    </row>
    <row r="18" spans="2:82" ht="19.5" customHeight="1">
      <c r="B18" s="247"/>
      <c r="C18" s="206"/>
      <c r="D18" s="1886" t="s">
        <v>19</v>
      </c>
      <c r="E18" s="1892"/>
      <c r="F18" s="208"/>
      <c r="H18" s="196" t="s">
        <v>246</v>
      </c>
      <c r="I18" s="90">
        <v>428</v>
      </c>
      <c r="J18" s="90">
        <v>422.1</v>
      </c>
      <c r="K18" s="90">
        <v>409.6</v>
      </c>
      <c r="L18" s="90">
        <v>396.6</v>
      </c>
      <c r="M18" s="90">
        <v>367.5</v>
      </c>
      <c r="N18" s="90">
        <v>371.8</v>
      </c>
      <c r="O18" s="90">
        <v>367.8</v>
      </c>
      <c r="P18" s="83">
        <v>373</v>
      </c>
      <c r="Q18" s="83">
        <v>367</v>
      </c>
      <c r="R18" s="83">
        <v>347.5</v>
      </c>
      <c r="S18" s="83">
        <v>298.10000000000002</v>
      </c>
      <c r="T18" s="83">
        <v>285.3</v>
      </c>
      <c r="U18" s="83">
        <v>269.60000000000002</v>
      </c>
      <c r="V18" s="83">
        <v>261.5</v>
      </c>
      <c r="W18" s="83">
        <v>266.39999999999998</v>
      </c>
      <c r="X18" s="83">
        <v>264.3</v>
      </c>
      <c r="Y18" s="83">
        <v>267.39999999999998</v>
      </c>
      <c r="Z18" s="83">
        <v>266.7</v>
      </c>
      <c r="AA18" s="83">
        <v>262.10000000000002</v>
      </c>
      <c r="AB18" s="83">
        <v>295.10000000000002</v>
      </c>
      <c r="AC18" s="84">
        <v>280.10000000000002</v>
      </c>
      <c r="AD18" s="83">
        <v>301.2</v>
      </c>
      <c r="AE18" s="84">
        <v>319.39999999999998</v>
      </c>
      <c r="AF18" s="190">
        <v>347.6</v>
      </c>
      <c r="AG18" s="191">
        <v>280.10000000000002</v>
      </c>
      <c r="AH18" s="84">
        <v>301.2</v>
      </c>
      <c r="AI18" s="84">
        <v>319.39999999999998</v>
      </c>
      <c r="AJ18" s="190">
        <v>347.6</v>
      </c>
      <c r="AK18" s="84">
        <v>373</v>
      </c>
      <c r="AL18" s="84">
        <v>405.7</v>
      </c>
      <c r="AM18" s="84">
        <v>444</v>
      </c>
      <c r="AN18" s="83">
        <v>470.59999999999991</v>
      </c>
      <c r="AO18" s="83">
        <v>471</v>
      </c>
      <c r="AP18" s="192">
        <v>468.1</v>
      </c>
      <c r="AQ18" s="192">
        <v>457.7</v>
      </c>
      <c r="AR18" s="192">
        <v>440.2</v>
      </c>
      <c r="AS18" s="192">
        <v>453.9</v>
      </c>
      <c r="AT18" s="193">
        <v>460.20000000000005</v>
      </c>
      <c r="AU18" s="193">
        <v>423.4</v>
      </c>
      <c r="AV18" s="193">
        <v>421.8</v>
      </c>
      <c r="AW18" s="192">
        <v>402.6</v>
      </c>
      <c r="AX18" s="192">
        <v>401.6</v>
      </c>
      <c r="AY18" s="192">
        <v>417.2</v>
      </c>
      <c r="AZ18" s="194">
        <v>458.7</v>
      </c>
      <c r="BA18" s="192">
        <v>1248.3</v>
      </c>
      <c r="BB18" s="192">
        <v>1693.3</v>
      </c>
      <c r="BC18" s="192">
        <v>1837</v>
      </c>
      <c r="BD18" s="192">
        <v>1759.3</v>
      </c>
      <c r="BE18" s="192">
        <v>402.6</v>
      </c>
      <c r="BF18" s="192">
        <v>401.6</v>
      </c>
      <c r="BG18" s="192">
        <v>417.2</v>
      </c>
      <c r="BH18" s="192">
        <v>458.7</v>
      </c>
      <c r="BI18" s="192">
        <v>504.5</v>
      </c>
      <c r="BJ18" s="193">
        <v>595.09999999999991</v>
      </c>
      <c r="BK18" s="193">
        <v>795.40000000000009</v>
      </c>
      <c r="BL18" s="193">
        <v>1037.1999999999998</v>
      </c>
      <c r="BM18" s="192">
        <v>1140.0999999999999</v>
      </c>
      <c r="BN18" s="192">
        <v>1176.5999999999999</v>
      </c>
      <c r="BO18" s="1322">
        <v>1221.8000000000002</v>
      </c>
      <c r="BP18" s="193">
        <v>1287.8</v>
      </c>
      <c r="BQ18" s="1322">
        <v>1261.9000000000001</v>
      </c>
      <c r="BR18" s="193">
        <v>1285.5999999999999</v>
      </c>
      <c r="BS18" s="193">
        <v>1329.1</v>
      </c>
      <c r="BT18" s="1322">
        <v>1295.4000000000001</v>
      </c>
      <c r="BU18" s="1322">
        <v>1241</v>
      </c>
      <c r="BV18" s="1322">
        <v>1214.2</v>
      </c>
      <c r="BW18" s="1322">
        <v>1164.8000000000002</v>
      </c>
      <c r="BX18" s="1322">
        <v>1157.1999999999998</v>
      </c>
      <c r="BY18" s="1322">
        <v>1152.0999999999999</v>
      </c>
      <c r="BZ18" s="195">
        <v>1211.5999999999999</v>
      </c>
    </row>
    <row r="19" spans="2:82" ht="19.5" customHeight="1">
      <c r="B19" s="247"/>
      <c r="C19" s="206"/>
      <c r="D19" s="1886" t="s">
        <v>21</v>
      </c>
      <c r="E19" s="1892"/>
      <c r="F19" s="208"/>
      <c r="H19" s="249" t="s">
        <v>242</v>
      </c>
      <c r="I19" s="90"/>
      <c r="J19" s="90"/>
      <c r="K19" s="90"/>
      <c r="L19" s="90"/>
      <c r="M19" s="90"/>
      <c r="N19" s="90"/>
      <c r="O19" s="90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4"/>
      <c r="AD19" s="83"/>
      <c r="AE19" s="84"/>
      <c r="AF19" s="190"/>
      <c r="AG19" s="191"/>
      <c r="AH19" s="84"/>
      <c r="AI19" s="84"/>
      <c r="AJ19" s="190"/>
      <c r="AK19" s="84"/>
      <c r="AL19" s="84"/>
      <c r="AM19" s="84"/>
      <c r="AN19" s="83"/>
      <c r="AO19" s="83"/>
      <c r="AP19" s="192"/>
      <c r="AQ19" s="192"/>
      <c r="AR19" s="192"/>
      <c r="AS19" s="192"/>
      <c r="AT19" s="193"/>
      <c r="AU19" s="193"/>
      <c r="AV19" s="193"/>
      <c r="AW19" s="192"/>
      <c r="AX19" s="192"/>
      <c r="AY19" s="192"/>
      <c r="AZ19" s="194"/>
      <c r="BA19" s="192"/>
      <c r="BB19" s="192"/>
      <c r="BC19" s="192"/>
      <c r="BD19" s="192"/>
      <c r="BE19" s="192"/>
      <c r="BF19" s="192"/>
      <c r="BG19" s="192"/>
      <c r="BH19" s="192"/>
      <c r="BI19" s="192">
        <v>384.1</v>
      </c>
      <c r="BJ19" s="193">
        <v>391.69999999999993</v>
      </c>
      <c r="BK19" s="193">
        <v>412.40000000000009</v>
      </c>
      <c r="BL19" s="193">
        <v>271.7</v>
      </c>
      <c r="BM19" s="192">
        <v>402.8</v>
      </c>
      <c r="BN19" s="192">
        <v>392.5</v>
      </c>
      <c r="BO19" s="1322">
        <v>385.3</v>
      </c>
      <c r="BP19" s="193">
        <v>353.9</v>
      </c>
      <c r="BQ19" s="1322">
        <v>377.2</v>
      </c>
      <c r="BR19" s="193">
        <v>372.1</v>
      </c>
      <c r="BS19" s="193">
        <v>368</v>
      </c>
      <c r="BT19" s="1322">
        <v>360.5</v>
      </c>
      <c r="BU19" s="1322">
        <v>382.1</v>
      </c>
      <c r="BV19" s="1322">
        <v>373.3</v>
      </c>
      <c r="BW19" s="1322">
        <v>373.4</v>
      </c>
      <c r="BX19" s="1322">
        <v>375.70000000000005</v>
      </c>
      <c r="BY19" s="1322">
        <v>403.1</v>
      </c>
      <c r="BZ19" s="195">
        <v>408.69999999999993</v>
      </c>
    </row>
    <row r="20" spans="2:82" ht="19.5" customHeight="1">
      <c r="B20" s="247"/>
      <c r="C20" s="206"/>
      <c r="D20" s="1886" t="s">
        <v>22</v>
      </c>
      <c r="E20" s="1892"/>
      <c r="F20" s="208"/>
      <c r="H20" s="196" t="s">
        <v>243</v>
      </c>
      <c r="I20" s="90">
        <v>15.7</v>
      </c>
      <c r="J20" s="90">
        <v>16.8</v>
      </c>
      <c r="K20" s="90">
        <v>14.7</v>
      </c>
      <c r="L20" s="90">
        <v>18</v>
      </c>
      <c r="M20" s="90">
        <v>18.600000000000001</v>
      </c>
      <c r="N20" s="90">
        <v>18.100000000000001</v>
      </c>
      <c r="O20" s="90">
        <v>19.3</v>
      </c>
      <c r="P20" s="83">
        <v>18.8</v>
      </c>
      <c r="Q20" s="83">
        <v>17.5</v>
      </c>
      <c r="R20" s="83">
        <v>19.7</v>
      </c>
      <c r="S20" s="83">
        <v>20.2</v>
      </c>
      <c r="T20" s="83">
        <v>18.7</v>
      </c>
      <c r="U20" s="83">
        <v>20.7</v>
      </c>
      <c r="V20" s="83">
        <v>21.9</v>
      </c>
      <c r="W20" s="83">
        <v>15.9</v>
      </c>
      <c r="X20" s="83">
        <v>16.899999999999999</v>
      </c>
      <c r="Y20" s="83">
        <v>14.1</v>
      </c>
      <c r="Z20" s="83">
        <v>15</v>
      </c>
      <c r="AA20" s="83">
        <v>15.2</v>
      </c>
      <c r="AB20" s="83">
        <v>15.6</v>
      </c>
      <c r="AC20" s="84">
        <v>17.600000000000001</v>
      </c>
      <c r="AD20" s="83">
        <v>19.399999999999999</v>
      </c>
      <c r="AE20" s="84">
        <v>19.3</v>
      </c>
      <c r="AF20" s="190">
        <v>22</v>
      </c>
      <c r="AG20" s="191">
        <v>17.600000000000001</v>
      </c>
      <c r="AH20" s="84">
        <v>19.399999999999999</v>
      </c>
      <c r="AI20" s="84">
        <v>19.3</v>
      </c>
      <c r="AJ20" s="190">
        <v>22</v>
      </c>
      <c r="AK20" s="84">
        <v>22.3</v>
      </c>
      <c r="AL20" s="84">
        <v>24.7</v>
      </c>
      <c r="AM20" s="84">
        <v>23.400000000000546</v>
      </c>
      <c r="AN20" s="83">
        <v>24.300000000000182</v>
      </c>
      <c r="AO20" s="83">
        <v>31.900000000000091</v>
      </c>
      <c r="AP20" s="192">
        <v>33.1</v>
      </c>
      <c r="AQ20" s="192">
        <v>30.7</v>
      </c>
      <c r="AR20" s="192">
        <v>28.6</v>
      </c>
      <c r="AS20" s="192">
        <v>28</v>
      </c>
      <c r="AT20" s="193">
        <v>21.299999999999955</v>
      </c>
      <c r="AU20" s="193">
        <v>17.899999999999999</v>
      </c>
      <c r="AV20" s="193">
        <v>20.100000000000001</v>
      </c>
      <c r="AW20" s="192">
        <v>18.5</v>
      </c>
      <c r="AX20" s="192">
        <v>18.499999999999432</v>
      </c>
      <c r="AY20" s="192">
        <v>20.6</v>
      </c>
      <c r="AZ20" s="194">
        <v>25</v>
      </c>
      <c r="BA20" s="192">
        <v>1514.9</v>
      </c>
      <c r="BB20" s="192">
        <v>1577.4000000000008</v>
      </c>
      <c r="BC20" s="192">
        <v>1643.2000000000003</v>
      </c>
      <c r="BD20" s="192">
        <v>1687</v>
      </c>
      <c r="BE20" s="192">
        <v>427.8</v>
      </c>
      <c r="BF20" s="192">
        <v>427.6</v>
      </c>
      <c r="BG20" s="192">
        <v>448.70000000000005</v>
      </c>
      <c r="BH20" s="192">
        <v>435.1</v>
      </c>
      <c r="BI20" s="192">
        <v>34.9</v>
      </c>
      <c r="BJ20" s="193">
        <v>41.1</v>
      </c>
      <c r="BK20" s="193">
        <v>59.2</v>
      </c>
      <c r="BL20" s="193">
        <v>71.8</v>
      </c>
      <c r="BM20" s="192">
        <v>156.9</v>
      </c>
      <c r="BN20" s="192">
        <v>128.5</v>
      </c>
      <c r="BO20" s="1322">
        <v>127.09999999999673</v>
      </c>
      <c r="BP20" s="193">
        <v>135</v>
      </c>
      <c r="BQ20" s="1322">
        <v>172.8</v>
      </c>
      <c r="BR20" s="193">
        <v>164.4</v>
      </c>
      <c r="BS20" s="193">
        <v>138.19999999999999</v>
      </c>
      <c r="BT20" s="1322">
        <v>160.4</v>
      </c>
      <c r="BU20" s="1322">
        <v>137.30000000000001</v>
      </c>
      <c r="BV20" s="1322">
        <v>264.8</v>
      </c>
      <c r="BW20" s="1322">
        <v>135.89999999999964</v>
      </c>
      <c r="BX20" s="1322">
        <v>165.39999999999782</v>
      </c>
      <c r="BY20" s="1322">
        <v>165.69999999999982</v>
      </c>
      <c r="BZ20" s="195">
        <v>322.89999999999964</v>
      </c>
    </row>
    <row r="21" spans="2:82" ht="19.5" customHeight="1">
      <c r="B21" s="247"/>
      <c r="C21" s="206"/>
      <c r="D21" s="1886" t="s">
        <v>26</v>
      </c>
      <c r="E21" s="1892"/>
      <c r="F21" s="208"/>
      <c r="H21" s="251" t="s">
        <v>247</v>
      </c>
      <c r="I21" s="252">
        <v>1791.5</v>
      </c>
      <c r="J21" s="252">
        <v>1763.3</v>
      </c>
      <c r="K21" s="252">
        <v>1733</v>
      </c>
      <c r="L21" s="252">
        <v>1750</v>
      </c>
      <c r="M21" s="252">
        <v>1650.6</v>
      </c>
      <c r="N21" s="252">
        <v>1649.4</v>
      </c>
      <c r="O21" s="252">
        <v>1577.5</v>
      </c>
      <c r="P21" s="253">
        <v>1645.3</v>
      </c>
      <c r="Q21" s="253">
        <v>1542.7</v>
      </c>
      <c r="R21" s="253">
        <v>1608.1</v>
      </c>
      <c r="S21" s="253">
        <v>1626.7</v>
      </c>
      <c r="T21" s="253">
        <v>1638.3</v>
      </c>
      <c r="U21" s="253">
        <v>1536.9</v>
      </c>
      <c r="V21" s="253">
        <v>1547.6</v>
      </c>
      <c r="W21" s="253">
        <v>1552.6</v>
      </c>
      <c r="X21" s="253">
        <v>1566.1</v>
      </c>
      <c r="Y21" s="253">
        <v>1506.3</v>
      </c>
      <c r="Z21" s="253">
        <v>1544.6</v>
      </c>
      <c r="AA21" s="253">
        <v>1600.8</v>
      </c>
      <c r="AB21" s="253">
        <v>1750.8000000000002</v>
      </c>
      <c r="AC21" s="254">
        <v>1726.4</v>
      </c>
      <c r="AD21" s="253">
        <v>1939.1</v>
      </c>
      <c r="AE21" s="254">
        <v>2021.5</v>
      </c>
      <c r="AF21" s="255">
        <v>2023</v>
      </c>
      <c r="AG21" s="256">
        <v>1849</v>
      </c>
      <c r="AH21" s="254">
        <v>2068.1999999999998</v>
      </c>
      <c r="AI21" s="254">
        <v>2163.6</v>
      </c>
      <c r="AJ21" s="255">
        <v>2165.8000000000002</v>
      </c>
      <c r="AK21" s="254">
        <v>2143.8000000000002</v>
      </c>
      <c r="AL21" s="254">
        <v>2196.4</v>
      </c>
      <c r="AM21" s="254">
        <v>2251.3000000000002</v>
      </c>
      <c r="AN21" s="253">
        <v>2313.3999999999996</v>
      </c>
      <c r="AO21" s="253">
        <v>2252.1</v>
      </c>
      <c r="AP21" s="257">
        <v>2297.1</v>
      </c>
      <c r="AQ21" s="257">
        <v>2319.4</v>
      </c>
      <c r="AR21" s="257">
        <v>2328.1999999999998</v>
      </c>
      <c r="AS21" s="257">
        <v>2349.1999999999998</v>
      </c>
      <c r="AT21" s="258">
        <v>2334</v>
      </c>
      <c r="AU21" s="258">
        <v>2460.1999999999998</v>
      </c>
      <c r="AV21" s="258">
        <v>2578.9</v>
      </c>
      <c r="AW21" s="257">
        <v>2642.3</v>
      </c>
      <c r="AX21" s="257">
        <v>2758.8</v>
      </c>
      <c r="AY21" s="257">
        <v>2854.2999999999993</v>
      </c>
      <c r="AZ21" s="259">
        <v>2974.2</v>
      </c>
      <c r="BA21" s="257">
        <v>6810</v>
      </c>
      <c r="BB21" s="257">
        <v>7422.2</v>
      </c>
      <c r="BC21" s="257">
        <v>7677.9</v>
      </c>
      <c r="BD21" s="257">
        <v>8122.5999999999995</v>
      </c>
      <c r="BE21" s="257">
        <v>2233</v>
      </c>
      <c r="BF21" s="257">
        <v>2349.7000000000003</v>
      </c>
      <c r="BG21" s="257">
        <v>2426.2000000000016</v>
      </c>
      <c r="BH21" s="257">
        <v>2564.1</v>
      </c>
      <c r="BI21" s="257">
        <v>2651.5</v>
      </c>
      <c r="BJ21" s="258">
        <v>2821.3</v>
      </c>
      <c r="BK21" s="258">
        <v>2927.9999999999991</v>
      </c>
      <c r="BL21" s="258">
        <v>3150.1</v>
      </c>
      <c r="BM21" s="257">
        <v>2823.9</v>
      </c>
      <c r="BN21" s="257">
        <v>3009.8</v>
      </c>
      <c r="BO21" s="1326">
        <v>3124.6</v>
      </c>
      <c r="BP21" s="258">
        <v>3222.6</v>
      </c>
      <c r="BQ21" s="1326">
        <v>3169.9</v>
      </c>
      <c r="BR21" s="258">
        <v>3226.3</v>
      </c>
      <c r="BS21" s="258">
        <v>3187.6</v>
      </c>
      <c r="BT21" s="1326">
        <v>3242.9</v>
      </c>
      <c r="BU21" s="1326">
        <v>3262.2</v>
      </c>
      <c r="BV21" s="1326">
        <v>3106.5</v>
      </c>
      <c r="BW21" s="1738">
        <v>3336.2</v>
      </c>
      <c r="BX21" s="1326">
        <v>3368.2000000000007</v>
      </c>
      <c r="BY21" s="1738">
        <v>3334.8</v>
      </c>
      <c r="BZ21" s="260">
        <v>3143.5</v>
      </c>
      <c r="CA21" s="83"/>
      <c r="CB21" s="83"/>
      <c r="CC21" s="83"/>
      <c r="CD21" s="83"/>
    </row>
    <row r="22" spans="2:82" ht="19.5" customHeight="1">
      <c r="B22" s="247"/>
      <c r="C22" s="206"/>
      <c r="D22" s="1886" t="s">
        <v>27</v>
      </c>
      <c r="E22" s="1892"/>
      <c r="F22" s="208"/>
      <c r="H22" s="1893"/>
      <c r="I22" s="1893"/>
      <c r="J22" s="1893"/>
      <c r="K22" s="1893"/>
      <c r="L22" s="1893"/>
      <c r="M22" s="1893"/>
      <c r="N22" s="1893"/>
      <c r="O22" s="1893"/>
      <c r="P22" s="1893"/>
      <c r="Q22" s="1893"/>
      <c r="R22" s="1893"/>
      <c r="S22" s="1893"/>
      <c r="T22" s="1893"/>
      <c r="U22" s="1893"/>
      <c r="V22" s="1893"/>
      <c r="W22" s="1893"/>
      <c r="X22" s="1893"/>
      <c r="Y22" s="1893"/>
      <c r="Z22" s="1893"/>
      <c r="AA22" s="1893"/>
      <c r="AB22" s="1893"/>
      <c r="AC22" s="1893"/>
      <c r="AD22" s="1893"/>
      <c r="AE22" s="1893"/>
      <c r="AF22" s="1893"/>
      <c r="AG22" s="1893"/>
      <c r="AH22" s="1893"/>
      <c r="AI22" s="1893"/>
      <c r="AJ22" s="1893"/>
      <c r="AK22" s="1893"/>
      <c r="AL22" s="1893"/>
      <c r="AM22" s="1893"/>
      <c r="AN22" s="1893"/>
      <c r="AO22" s="1893"/>
      <c r="AP22" s="1893"/>
      <c r="AQ22" s="1893"/>
      <c r="AR22" s="1893"/>
      <c r="AS22" s="1893"/>
      <c r="AT22" s="1893"/>
      <c r="AU22" s="1893"/>
      <c r="AV22" s="1893"/>
      <c r="AW22" s="1893"/>
      <c r="AX22" s="1893"/>
      <c r="AY22" s="1893"/>
      <c r="AZ22" s="1893"/>
      <c r="BA22" s="1893"/>
      <c r="BB22" s="1893"/>
      <c r="BC22" s="1893"/>
      <c r="BD22" s="1893"/>
      <c r="BE22" s="1893"/>
      <c r="BF22" s="1893"/>
      <c r="BG22" s="1893"/>
      <c r="BH22" s="1893"/>
      <c r="BI22" s="1893"/>
      <c r="BJ22" s="1893"/>
      <c r="BK22" s="1893"/>
      <c r="BL22" s="1893"/>
      <c r="BM22" s="1893"/>
      <c r="BN22" s="1893"/>
      <c r="BO22" s="1893"/>
      <c r="BP22" s="1893"/>
      <c r="BQ22" s="1893"/>
      <c r="BR22" s="1893"/>
      <c r="BS22" s="1576"/>
      <c r="BT22" s="1544"/>
      <c r="BU22" s="1596"/>
      <c r="BV22" s="1642"/>
      <c r="BW22" s="1732"/>
      <c r="BX22" s="1694"/>
      <c r="BY22" s="1792"/>
      <c r="BZ22" s="1716"/>
    </row>
    <row r="23" spans="2:82" ht="19.5" customHeight="1">
      <c r="B23" s="247"/>
      <c r="C23" s="206"/>
      <c r="D23" s="1882" t="s">
        <v>29</v>
      </c>
      <c r="E23" s="1883"/>
      <c r="F23" s="261"/>
      <c r="H23" s="1894"/>
      <c r="I23" s="1894"/>
      <c r="J23" s="1894"/>
      <c r="K23" s="1894"/>
      <c r="L23" s="1894"/>
      <c r="M23" s="1894"/>
      <c r="N23" s="1894"/>
      <c r="O23" s="1894"/>
      <c r="P23" s="1894"/>
      <c r="Q23" s="1894"/>
      <c r="R23" s="1894"/>
      <c r="S23" s="1894"/>
      <c r="T23" s="1894"/>
      <c r="U23" s="1894"/>
      <c r="V23" s="1894"/>
      <c r="W23" s="1894"/>
      <c r="X23" s="1894"/>
      <c r="Y23" s="1894"/>
      <c r="Z23" s="1894"/>
      <c r="AA23" s="1894"/>
      <c r="AB23" s="1894"/>
      <c r="AC23" s="1894"/>
      <c r="AD23" s="1894"/>
      <c r="AE23" s="1894"/>
      <c r="AF23" s="1894"/>
      <c r="AG23" s="1894"/>
      <c r="AH23" s="1894"/>
      <c r="AI23" s="1894"/>
      <c r="AJ23" s="1894"/>
      <c r="AK23" s="1894"/>
      <c r="AL23" s="1894"/>
      <c r="AM23" s="1894"/>
      <c r="AN23" s="1894"/>
      <c r="AO23" s="1894"/>
      <c r="AP23" s="1894"/>
      <c r="AQ23" s="1894"/>
      <c r="AR23" s="1894"/>
      <c r="AS23" s="1894"/>
      <c r="AT23" s="1894"/>
      <c r="AU23" s="1894"/>
      <c r="AV23" s="1894"/>
      <c r="AW23" s="1894"/>
      <c r="AX23" s="1894"/>
      <c r="AY23" s="1894"/>
      <c r="AZ23" s="1894"/>
      <c r="BA23" s="1894"/>
      <c r="BB23" s="1894"/>
      <c r="BC23" s="1894"/>
      <c r="BD23" s="1894"/>
      <c r="BE23" s="1894"/>
      <c r="BF23" s="1894"/>
      <c r="BG23" s="1894"/>
      <c r="BH23" s="1894"/>
      <c r="BI23" s="1894"/>
      <c r="BJ23" s="1894"/>
      <c r="BK23" s="1894"/>
      <c r="BL23" s="1894"/>
      <c r="BM23" s="1894"/>
      <c r="BN23" s="1894"/>
      <c r="BO23" s="1894"/>
      <c r="BP23" s="1894"/>
      <c r="BQ23" s="1894"/>
      <c r="BR23" s="1894"/>
      <c r="BS23" s="1576"/>
      <c r="BT23" s="1544"/>
      <c r="BU23" s="1596"/>
      <c r="BV23" s="1642"/>
      <c r="BW23" s="1732"/>
      <c r="BX23" s="1694"/>
      <c r="BY23" s="1792"/>
      <c r="BZ23" s="1716"/>
    </row>
    <row r="24" spans="2:82" ht="19.5" customHeight="1">
      <c r="B24" s="245"/>
      <c r="C24" s="206"/>
      <c r="D24" s="1882" t="s">
        <v>30</v>
      </c>
      <c r="E24" s="1883"/>
      <c r="F24" s="261"/>
      <c r="H24" s="264" t="s">
        <v>248</v>
      </c>
      <c r="I24" s="265"/>
      <c r="J24" s="265"/>
      <c r="K24" s="265"/>
      <c r="L24" s="265"/>
      <c r="M24" s="265"/>
      <c r="N24" s="265"/>
      <c r="O24" s="265"/>
      <c r="P24" s="265"/>
      <c r="Q24" s="265"/>
      <c r="R24" s="265"/>
      <c r="S24" s="265"/>
      <c r="T24" s="265"/>
      <c r="U24" s="265"/>
      <c r="V24" s="265"/>
      <c r="W24" s="265"/>
      <c r="X24" s="265"/>
      <c r="Y24" s="265"/>
      <c r="Z24" s="265"/>
      <c r="AA24" s="265"/>
      <c r="AB24" s="265"/>
      <c r="AC24" s="265"/>
      <c r="AD24" s="265"/>
      <c r="AE24" s="266"/>
      <c r="AF24" s="266"/>
      <c r="AP24" s="3"/>
      <c r="AQ24" s="3"/>
      <c r="AR24" s="3"/>
      <c r="AS24" s="3"/>
      <c r="AT24" s="263"/>
      <c r="AU24" s="263"/>
      <c r="AV24" s="26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</row>
    <row r="25" spans="2:82" ht="19.5" customHeight="1" thickBot="1">
      <c r="B25" s="245"/>
      <c r="C25" s="1875"/>
      <c r="D25" s="1875"/>
      <c r="E25" s="1890"/>
      <c r="F25" s="56"/>
      <c r="H25" s="267"/>
      <c r="I25" s="268" t="s">
        <v>40</v>
      </c>
      <c r="J25" s="268" t="s">
        <v>41</v>
      </c>
      <c r="K25" s="268" t="s">
        <v>42</v>
      </c>
      <c r="L25" s="268" t="s">
        <v>43</v>
      </c>
      <c r="M25" s="268" t="s">
        <v>44</v>
      </c>
      <c r="N25" s="268" t="s">
        <v>45</v>
      </c>
      <c r="O25" s="268" t="s">
        <v>46</v>
      </c>
      <c r="P25" s="268" t="s">
        <v>47</v>
      </c>
      <c r="Q25" s="268" t="s">
        <v>48</v>
      </c>
      <c r="R25" s="268" t="s">
        <v>49</v>
      </c>
      <c r="S25" s="268" t="s">
        <v>50</v>
      </c>
      <c r="T25" s="268" t="s">
        <v>51</v>
      </c>
      <c r="U25" s="268" t="s">
        <v>52</v>
      </c>
      <c r="V25" s="268" t="s">
        <v>53</v>
      </c>
      <c r="W25" s="268" t="s">
        <v>54</v>
      </c>
      <c r="X25" s="268" t="s">
        <v>55</v>
      </c>
      <c r="Y25" s="268" t="s">
        <v>56</v>
      </c>
      <c r="Z25" s="268" t="s">
        <v>57</v>
      </c>
      <c r="AA25" s="268" t="s">
        <v>58</v>
      </c>
      <c r="AB25" s="268" t="s">
        <v>59</v>
      </c>
      <c r="AC25" s="78" t="s">
        <v>60</v>
      </c>
      <c r="AD25" s="78" t="s">
        <v>61</v>
      </c>
      <c r="AE25" s="78" t="s">
        <v>62</v>
      </c>
      <c r="AF25" s="78" t="s">
        <v>63</v>
      </c>
      <c r="AG25" s="82"/>
      <c r="AH25" s="82"/>
      <c r="AI25" s="82"/>
      <c r="AJ25" s="82"/>
      <c r="AK25" s="78" t="s">
        <v>64</v>
      </c>
      <c r="AL25" s="78" t="s">
        <v>65</v>
      </c>
      <c r="AM25" s="78" t="s">
        <v>66</v>
      </c>
      <c r="AN25" s="78" t="s">
        <v>67</v>
      </c>
      <c r="AO25" s="78" t="s">
        <v>68</v>
      </c>
      <c r="AP25" s="269" t="s">
        <v>69</v>
      </c>
      <c r="AQ25" s="269" t="s">
        <v>70</v>
      </c>
      <c r="AR25" s="269" t="s">
        <v>71</v>
      </c>
      <c r="AS25" s="269" t="s">
        <v>72</v>
      </c>
      <c r="AT25" s="269" t="s">
        <v>73</v>
      </c>
      <c r="AU25" s="78" t="s">
        <v>74</v>
      </c>
      <c r="AV25" s="81" t="s">
        <v>75</v>
      </c>
      <c r="AW25" s="270"/>
      <c r="AX25" s="270"/>
      <c r="AY25" s="270"/>
      <c r="AZ25" s="270"/>
      <c r="BA25" s="271"/>
      <c r="BB25" s="271"/>
      <c r="BC25" s="272"/>
      <c r="BD25" s="270"/>
      <c r="BE25" s="81" t="s">
        <v>76</v>
      </c>
      <c r="BF25" s="81" t="s">
        <v>134</v>
      </c>
      <c r="BG25" s="81" t="s">
        <v>78</v>
      </c>
      <c r="BH25" s="81" t="s">
        <v>79</v>
      </c>
      <c r="BI25" s="81" t="s">
        <v>80</v>
      </c>
      <c r="BJ25" s="81" t="s">
        <v>81</v>
      </c>
      <c r="BK25" s="81" t="s">
        <v>82</v>
      </c>
      <c r="BL25" s="81" t="s">
        <v>83</v>
      </c>
      <c r="BM25" s="81" t="str">
        <f>BM9</f>
        <v>1Q23</v>
      </c>
      <c r="BN25" s="81" t="str">
        <f t="shared" ref="BN25:BV25" si="0">BN9</f>
        <v>2Q23</v>
      </c>
      <c r="BO25" s="81" t="str">
        <f t="shared" si="0"/>
        <v>3Q23</v>
      </c>
      <c r="BP25" s="81" t="str">
        <f t="shared" si="0"/>
        <v>4Q23</v>
      </c>
      <c r="BQ25" s="81" t="str">
        <f t="shared" si="0"/>
        <v>1Q24</v>
      </c>
      <c r="BR25" s="81" t="str">
        <f t="shared" si="0"/>
        <v>2Q24</v>
      </c>
      <c r="BS25" s="81" t="str">
        <f t="shared" si="0"/>
        <v>3Q24</v>
      </c>
      <c r="BT25" s="81" t="str">
        <f t="shared" si="0"/>
        <v>4Q24</v>
      </c>
      <c r="BU25" s="81" t="str">
        <f t="shared" si="0"/>
        <v>1Q25</v>
      </c>
      <c r="BV25" s="81" t="str">
        <f t="shared" si="0"/>
        <v>2Q25</v>
      </c>
      <c r="BW25" s="81" t="s">
        <v>855</v>
      </c>
      <c r="BX25" s="81" t="str">
        <f>BX9</f>
        <v>4Q25</v>
      </c>
      <c r="BY25" s="1778" t="str">
        <f>BY9</f>
        <v>1Q26</v>
      </c>
      <c r="BZ25" s="81" t="str">
        <f t="shared" ref="BZ25" si="1">BZ9</f>
        <v xml:space="preserve">2Q26(E) </v>
      </c>
    </row>
    <row r="26" spans="2:82" ht="19.5" customHeight="1">
      <c r="B26" s="245"/>
      <c r="C26" s="1875" t="s">
        <v>6</v>
      </c>
      <c r="D26" s="1875"/>
      <c r="E26" s="1890"/>
      <c r="H26" s="1327" t="s">
        <v>249</v>
      </c>
      <c r="I26" s="149">
        <v>2.5700000000000001E-2</v>
      </c>
      <c r="J26" s="149">
        <v>2.52E-2</v>
      </c>
      <c r="K26" s="149">
        <v>2.4199999999999999E-2</v>
      </c>
      <c r="L26" s="149">
        <v>2.3900000000000001E-2</v>
      </c>
      <c r="M26" s="149">
        <v>2.3699999999999999E-2</v>
      </c>
      <c r="N26" s="149">
        <v>2.2700000000000001E-2</v>
      </c>
      <c r="O26" s="149">
        <v>2.1499999999999998E-2</v>
      </c>
      <c r="P26" s="149">
        <v>2.1700000000000001E-2</v>
      </c>
      <c r="Q26" s="149">
        <v>2.1000000000000001E-2</v>
      </c>
      <c r="R26" s="149">
        <v>2.12E-2</v>
      </c>
      <c r="S26" s="149">
        <v>2.1499999999999998E-2</v>
      </c>
      <c r="T26" s="149">
        <v>2.07E-2</v>
      </c>
      <c r="U26" s="149">
        <v>0.02</v>
      </c>
      <c r="V26" s="149">
        <v>1.8800000000000001E-2</v>
      </c>
      <c r="W26" s="149">
        <v>1.8800000000000001E-2</v>
      </c>
      <c r="X26" s="149">
        <v>1.8100000000000002E-2</v>
      </c>
      <c r="Y26" s="149">
        <v>1.84E-2</v>
      </c>
      <c r="Z26" s="149">
        <v>1.8499999999999999E-2</v>
      </c>
      <c r="AA26" s="149">
        <v>1.8499999999999999E-2</v>
      </c>
      <c r="AB26" s="149">
        <v>1.89E-2</v>
      </c>
      <c r="AC26" s="148">
        <v>1.95E-2</v>
      </c>
      <c r="AD26" s="149">
        <v>0.02</v>
      </c>
      <c r="AE26" s="148">
        <v>2.0199999999999999E-2</v>
      </c>
      <c r="AF26" s="148">
        <v>1.9800000000000002E-2</v>
      </c>
      <c r="AK26" s="148">
        <v>2.01E-2</v>
      </c>
      <c r="AL26" s="148">
        <v>0.02</v>
      </c>
      <c r="AM26" s="148">
        <v>1.9900000000000001E-2</v>
      </c>
      <c r="AN26" s="149">
        <v>1.9800000000000002E-2</v>
      </c>
      <c r="AO26" s="149">
        <v>1.9800000000000002E-2</v>
      </c>
      <c r="AP26" s="275">
        <v>1.9699999999999999E-2</v>
      </c>
      <c r="AQ26" s="275">
        <v>1.9400000000000001E-2</v>
      </c>
      <c r="AR26" s="275">
        <v>1.8800000000000001E-2</v>
      </c>
      <c r="AS26" s="275">
        <v>1.83E-2</v>
      </c>
      <c r="AT26" s="276">
        <v>1.7399999999999999E-2</v>
      </c>
      <c r="AU26" s="276">
        <v>1.7299999999999999E-2</v>
      </c>
      <c r="AV26" s="276">
        <v>1.7500000000000002E-2</v>
      </c>
      <c r="AW26" s="275"/>
      <c r="AX26" s="275"/>
      <c r="AY26" s="275"/>
      <c r="AZ26" s="275"/>
      <c r="BA26" s="275"/>
      <c r="BB26" s="275"/>
      <c r="BC26" s="275"/>
      <c r="BD26" s="275"/>
      <c r="BE26" s="275">
        <v>1.8200000000000001E-2</v>
      </c>
      <c r="BF26" s="275">
        <v>1.8200000000000001E-2</v>
      </c>
      <c r="BG26" s="275">
        <v>1.83E-2</v>
      </c>
      <c r="BH26" s="275">
        <v>1.8499999999999999E-2</v>
      </c>
      <c r="BI26" s="275">
        <v>1.9099999999999999E-2</v>
      </c>
      <c r="BJ26" s="276">
        <v>1.9599999999999999E-2</v>
      </c>
      <c r="BK26" s="276">
        <v>1.9800000000000002E-2</v>
      </c>
      <c r="BL26" s="275">
        <v>1.9900000000000001E-2</v>
      </c>
      <c r="BM26" s="275">
        <v>2.0400000000000001E-2</v>
      </c>
      <c r="BN26" s="275">
        <v>2.1000000000000001E-2</v>
      </c>
      <c r="BO26" s="1327">
        <v>2.0899999999999998E-2</v>
      </c>
      <c r="BP26" s="276">
        <v>2.0799999999999999E-2</v>
      </c>
      <c r="BQ26" s="1327">
        <v>2.1100000000000001E-2</v>
      </c>
      <c r="BR26" s="276">
        <v>2.0799999999999999E-2</v>
      </c>
      <c r="BS26" s="276">
        <v>1.95E-2</v>
      </c>
      <c r="BT26" s="1327">
        <v>1.9800000000000002E-2</v>
      </c>
      <c r="BU26" s="1327">
        <v>2.01E-2</v>
      </c>
      <c r="BV26" s="1327">
        <v>1.9599999999999999E-2</v>
      </c>
      <c r="BW26" s="1327">
        <v>1.9599999999999999E-2</v>
      </c>
      <c r="BX26" s="1327">
        <v>1.95E-2</v>
      </c>
      <c r="BY26" s="1327">
        <v>1.9900000000000001E-2</v>
      </c>
      <c r="BZ26" s="277">
        <v>1.9429999999999999E-2</v>
      </c>
    </row>
    <row r="27" spans="2:82" ht="19.5" customHeight="1">
      <c r="B27" s="245"/>
      <c r="C27" s="230"/>
      <c r="D27" s="227"/>
      <c r="E27" s="273"/>
      <c r="F27" s="56"/>
      <c r="H27" s="1659" t="s">
        <v>250</v>
      </c>
      <c r="I27" s="167">
        <v>2.5700000000000001E-2</v>
      </c>
      <c r="J27" s="167">
        <v>2.5399999999999999E-2</v>
      </c>
      <c r="K27" s="167">
        <v>2.5000000000000001E-2</v>
      </c>
      <c r="L27" s="167">
        <v>2.4799999999999999E-2</v>
      </c>
      <c r="M27" s="167">
        <v>2.3699999999999999E-2</v>
      </c>
      <c r="N27" s="167">
        <v>2.3199999999999998E-2</v>
      </c>
      <c r="O27" s="167">
        <v>2.2599999999999999E-2</v>
      </c>
      <c r="P27" s="167">
        <v>2.24E-2</v>
      </c>
      <c r="Q27" s="167">
        <v>2.1000000000000001E-2</v>
      </c>
      <c r="R27" s="167">
        <v>2.1100000000000001E-2</v>
      </c>
      <c r="S27" s="167">
        <v>2.12E-2</v>
      </c>
      <c r="T27" s="167">
        <v>2.1100000000000001E-2</v>
      </c>
      <c r="U27" s="167">
        <v>0.02</v>
      </c>
      <c r="V27" s="167">
        <v>1.9400000000000001E-2</v>
      </c>
      <c r="W27" s="167">
        <v>1.9199999999999998E-2</v>
      </c>
      <c r="X27" s="167">
        <v>1.89E-2</v>
      </c>
      <c r="Y27" s="167">
        <v>1.84E-2</v>
      </c>
      <c r="Z27" s="167">
        <v>1.8499999999999999E-2</v>
      </c>
      <c r="AA27" s="167">
        <v>1.8499999999999999E-2</v>
      </c>
      <c r="AB27" s="167">
        <v>1.8599999999999998E-2</v>
      </c>
      <c r="AC27" s="279">
        <v>1.95E-2</v>
      </c>
      <c r="AD27" s="167">
        <v>1.9800000000000002E-2</v>
      </c>
      <c r="AE27" s="279">
        <v>1.9900000000000001E-2</v>
      </c>
      <c r="AF27" s="279">
        <v>1.9900000000000001E-2</v>
      </c>
      <c r="AK27" s="279">
        <v>2.01E-2</v>
      </c>
      <c r="AL27" s="279">
        <v>0.02</v>
      </c>
      <c r="AM27" s="279">
        <v>0.02</v>
      </c>
      <c r="AN27" s="167">
        <v>1.9900000000000001E-2</v>
      </c>
      <c r="AO27" s="167">
        <v>1.9800000000000002E-2</v>
      </c>
      <c r="AP27" s="280">
        <v>1.9699999999999999E-2</v>
      </c>
      <c r="AQ27" s="280">
        <v>1.9599999999999999E-2</v>
      </c>
      <c r="AR27" s="280">
        <v>1.9400000000000001E-2</v>
      </c>
      <c r="AS27" s="280">
        <v>1.83E-2</v>
      </c>
      <c r="AT27" s="281">
        <v>1.78E-2</v>
      </c>
      <c r="AU27" s="281">
        <v>1.77E-2</v>
      </c>
      <c r="AV27" s="281">
        <v>1.7600000000000001E-2</v>
      </c>
      <c r="AW27" s="275"/>
      <c r="AX27" s="275"/>
      <c r="AY27" s="275"/>
      <c r="AZ27" s="275"/>
      <c r="BA27" s="275"/>
      <c r="BB27" s="275"/>
      <c r="BC27" s="275"/>
      <c r="BD27" s="275"/>
      <c r="BE27" s="280">
        <v>1.8200000000000001E-2</v>
      </c>
      <c r="BF27" s="280">
        <v>1.8200000000000001E-2</v>
      </c>
      <c r="BG27" s="280">
        <v>1.8200000000000001E-2</v>
      </c>
      <c r="BH27" s="280">
        <v>1.83E-2</v>
      </c>
      <c r="BI27" s="280">
        <v>1.9099999999999999E-2</v>
      </c>
      <c r="BJ27" s="281">
        <v>1.9300000000000001E-2</v>
      </c>
      <c r="BK27" s="281">
        <v>1.95E-2</v>
      </c>
      <c r="BL27" s="280">
        <v>1.9599999999999999E-2</v>
      </c>
      <c r="BM27" s="280">
        <v>2.0400000000000001E-2</v>
      </c>
      <c r="BN27" s="280">
        <v>2.07E-2</v>
      </c>
      <c r="BO27" s="1328">
        <v>2.0799999999999999E-2</v>
      </c>
      <c r="BP27" s="281">
        <v>2.0799999999999999E-2</v>
      </c>
      <c r="BQ27" s="1328">
        <v>2.1100000000000001E-2</v>
      </c>
      <c r="BR27" s="281">
        <v>2.1000000000000001E-2</v>
      </c>
      <c r="BS27" s="281">
        <v>2.0500000000000001E-2</v>
      </c>
      <c r="BT27" s="1328">
        <v>2.0299999999999999E-2</v>
      </c>
      <c r="BU27" s="1328">
        <v>2.01E-2</v>
      </c>
      <c r="BV27" s="1328">
        <v>1.9800000000000002E-2</v>
      </c>
      <c r="BW27" s="1328">
        <v>1.9699999999999999E-2</v>
      </c>
      <c r="BX27" s="1328">
        <v>1.9699999999999999E-2</v>
      </c>
      <c r="BY27" s="1328">
        <v>1.9900000000000001E-2</v>
      </c>
      <c r="BZ27" s="277">
        <v>1.9650000000000001E-2</v>
      </c>
    </row>
    <row r="28" spans="2:82" ht="19.5" customHeight="1">
      <c r="B28" s="245"/>
      <c r="C28" s="1875" t="s">
        <v>7</v>
      </c>
      <c r="D28" s="1875"/>
      <c r="E28" s="1890"/>
      <c r="H28" s="284" t="s">
        <v>251</v>
      </c>
      <c r="I28" s="285"/>
      <c r="J28" s="285"/>
      <c r="K28" s="285"/>
      <c r="L28" s="285"/>
      <c r="M28" s="285"/>
      <c r="N28" s="285"/>
      <c r="O28" s="285"/>
      <c r="P28" s="285"/>
      <c r="Q28" s="285"/>
      <c r="R28" s="285"/>
      <c r="S28" s="285"/>
      <c r="T28" s="285"/>
      <c r="U28" s="285"/>
      <c r="V28" s="285"/>
      <c r="W28" s="285"/>
      <c r="X28" s="285"/>
      <c r="Y28" s="285"/>
      <c r="Z28" s="285"/>
      <c r="AA28" s="285"/>
      <c r="AB28" s="285"/>
      <c r="AC28" s="285"/>
      <c r="AD28" s="285"/>
      <c r="AE28" s="286"/>
      <c r="AF28" s="286"/>
      <c r="AG28" s="286"/>
      <c r="AH28" s="286"/>
      <c r="AI28" s="286"/>
      <c r="AJ28" s="285"/>
      <c r="AP28" s="3"/>
      <c r="AQ28" s="3"/>
      <c r="AR28" s="3"/>
      <c r="AS28" s="3"/>
      <c r="AT28" s="263"/>
      <c r="AU28" s="263"/>
      <c r="AV28" s="26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1410"/>
      <c r="BR28" s="3"/>
      <c r="BS28" s="3"/>
      <c r="BT28" s="3"/>
      <c r="BU28" s="3"/>
      <c r="BV28" s="3"/>
      <c r="BW28" s="3"/>
      <c r="BX28" s="3"/>
      <c r="BY28" s="3"/>
      <c r="BZ28" s="1770"/>
    </row>
    <row r="29" spans="2:82" ht="19.5" customHeight="1">
      <c r="B29" s="245"/>
      <c r="C29" s="56"/>
      <c r="D29" s="235"/>
      <c r="E29" s="283"/>
      <c r="F29" s="56"/>
      <c r="H29" s="287"/>
      <c r="I29" s="285"/>
      <c r="J29" s="285"/>
      <c r="K29" s="285"/>
      <c r="L29" s="285"/>
      <c r="M29" s="285"/>
      <c r="N29" s="285"/>
      <c r="O29" s="285"/>
      <c r="P29" s="285"/>
      <c r="Q29" s="285"/>
      <c r="R29" s="285"/>
      <c r="S29" s="285"/>
      <c r="T29" s="285"/>
      <c r="U29" s="285"/>
      <c r="V29" s="285"/>
      <c r="W29" s="285"/>
      <c r="X29" s="285"/>
      <c r="Y29" s="285"/>
      <c r="Z29" s="285"/>
      <c r="AA29" s="285"/>
      <c r="AB29" s="285"/>
      <c r="AC29" s="285"/>
      <c r="AD29" s="285"/>
      <c r="AE29" s="286"/>
      <c r="AF29" s="286"/>
      <c r="AG29" s="286"/>
      <c r="AH29" s="286"/>
      <c r="AI29" s="286"/>
      <c r="AJ29" s="285"/>
      <c r="AP29" s="3"/>
      <c r="AQ29" s="3"/>
      <c r="AR29" s="3"/>
      <c r="AS29" s="3"/>
      <c r="AT29" s="263"/>
      <c r="AU29" s="263"/>
      <c r="AV29" s="26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</row>
    <row r="30" spans="2:82" ht="19.5" customHeight="1">
      <c r="B30" s="245"/>
      <c r="C30" s="1875" t="s">
        <v>31</v>
      </c>
      <c r="D30" s="1875"/>
      <c r="E30" s="1890"/>
      <c r="F30" s="75"/>
      <c r="H30" s="240"/>
      <c r="I30" s="285"/>
      <c r="J30" s="285"/>
      <c r="K30" s="285"/>
      <c r="L30" s="285"/>
      <c r="M30" s="285"/>
      <c r="N30" s="285"/>
      <c r="O30" s="285"/>
      <c r="P30" s="285"/>
      <c r="Q30" s="285"/>
      <c r="R30" s="285"/>
      <c r="S30" s="285"/>
      <c r="T30" s="285"/>
      <c r="U30" s="285"/>
      <c r="V30" s="285"/>
      <c r="W30" s="285"/>
      <c r="X30" s="285"/>
      <c r="Y30" s="285"/>
      <c r="Z30" s="285"/>
      <c r="AA30" s="285"/>
      <c r="AB30" s="285"/>
      <c r="AC30" s="285"/>
      <c r="AD30" s="285"/>
      <c r="AE30" s="286"/>
      <c r="AF30" s="286"/>
      <c r="AG30" s="286"/>
      <c r="AH30" s="286"/>
      <c r="AI30" s="286"/>
      <c r="AJ30" s="285"/>
      <c r="AP30" s="3"/>
      <c r="AQ30" s="3"/>
      <c r="AR30" s="3"/>
      <c r="AS30" s="3"/>
      <c r="AT30" s="263"/>
      <c r="AU30" s="263"/>
      <c r="AV30" s="26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</row>
    <row r="31" spans="2:82" ht="19.5" customHeight="1">
      <c r="B31" s="245"/>
      <c r="C31" s="56"/>
      <c r="D31" s="235"/>
      <c r="E31" s="283"/>
      <c r="F31" s="56"/>
      <c r="H31" s="264" t="s">
        <v>252</v>
      </c>
      <c r="I31" s="265"/>
      <c r="J31" s="265"/>
      <c r="K31" s="265"/>
      <c r="L31" s="265"/>
      <c r="M31" s="265"/>
      <c r="N31" s="265"/>
      <c r="O31" s="265"/>
      <c r="P31" s="265"/>
      <c r="Q31" s="265"/>
      <c r="R31" s="265"/>
      <c r="S31" s="265"/>
      <c r="T31" s="265"/>
      <c r="U31" s="265"/>
      <c r="V31" s="265"/>
      <c r="W31" s="265"/>
      <c r="X31" s="265"/>
      <c r="Y31" s="265"/>
      <c r="Z31" s="265"/>
      <c r="AA31" s="265"/>
      <c r="AB31" s="265"/>
      <c r="AC31" s="265"/>
      <c r="AD31" s="265"/>
      <c r="AE31" s="266"/>
      <c r="AF31" s="266"/>
      <c r="AG31" s="286"/>
      <c r="AH31" s="286"/>
      <c r="AI31" s="286"/>
      <c r="AJ31" s="285"/>
      <c r="AP31" s="3"/>
      <c r="AQ31" s="3"/>
      <c r="AR31" s="3"/>
      <c r="AS31" s="3"/>
      <c r="AT31" s="263"/>
      <c r="AU31" s="263"/>
      <c r="AV31" s="26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</row>
    <row r="32" spans="2:82" ht="19.5" customHeight="1" thickBot="1">
      <c r="B32" s="245"/>
      <c r="C32" s="1875" t="s">
        <v>17</v>
      </c>
      <c r="D32" s="1875"/>
      <c r="E32" s="1890"/>
      <c r="F32" s="75"/>
      <c r="H32" s="267" t="s">
        <v>39</v>
      </c>
      <c r="I32" s="268" t="s">
        <v>40</v>
      </c>
      <c r="J32" s="268" t="s">
        <v>41</v>
      </c>
      <c r="K32" s="268" t="s">
        <v>42</v>
      </c>
      <c r="L32" s="268" t="s">
        <v>43</v>
      </c>
      <c r="M32" s="268" t="s">
        <v>44</v>
      </c>
      <c r="N32" s="268" t="s">
        <v>45</v>
      </c>
      <c r="O32" s="268" t="s">
        <v>46</v>
      </c>
      <c r="P32" s="268" t="s">
        <v>47</v>
      </c>
      <c r="Q32" s="268" t="s">
        <v>48</v>
      </c>
      <c r="R32" s="268" t="s">
        <v>49</v>
      </c>
      <c r="S32" s="268" t="s">
        <v>50</v>
      </c>
      <c r="T32" s="268" t="s">
        <v>51</v>
      </c>
      <c r="U32" s="268" t="s">
        <v>52</v>
      </c>
      <c r="V32" s="268" t="s">
        <v>53</v>
      </c>
      <c r="W32" s="268" t="s">
        <v>54</v>
      </c>
      <c r="X32" s="268" t="s">
        <v>55</v>
      </c>
      <c r="Y32" s="268" t="s">
        <v>56</v>
      </c>
      <c r="Z32" s="268" t="s">
        <v>57</v>
      </c>
      <c r="AA32" s="268" t="s">
        <v>58</v>
      </c>
      <c r="AB32" s="268" t="s">
        <v>128</v>
      </c>
      <c r="AC32" s="288" t="s">
        <v>129</v>
      </c>
      <c r="AD32" s="78" t="s">
        <v>61</v>
      </c>
      <c r="AE32" s="78" t="s">
        <v>62</v>
      </c>
      <c r="AF32" s="78" t="s">
        <v>63</v>
      </c>
      <c r="AG32" s="82"/>
      <c r="AH32" s="82"/>
      <c r="AI32" s="82"/>
      <c r="AJ32" s="82"/>
      <c r="AK32" s="78" t="s">
        <v>64</v>
      </c>
      <c r="AL32" s="78" t="s">
        <v>65</v>
      </c>
      <c r="AM32" s="78" t="s">
        <v>66</v>
      </c>
      <c r="AN32" s="78" t="s">
        <v>67</v>
      </c>
      <c r="AO32" s="78" t="s">
        <v>68</v>
      </c>
      <c r="AP32" s="269" t="s">
        <v>69</v>
      </c>
      <c r="AQ32" s="269" t="s">
        <v>70</v>
      </c>
      <c r="AR32" s="269" t="s">
        <v>71</v>
      </c>
      <c r="AS32" s="269" t="s">
        <v>72</v>
      </c>
      <c r="AT32" s="269" t="s">
        <v>73</v>
      </c>
      <c r="AU32" s="78" t="s">
        <v>74</v>
      </c>
      <c r="AV32" s="81" t="s">
        <v>75</v>
      </c>
      <c r="AW32" s="270"/>
      <c r="AX32" s="270"/>
      <c r="AY32" s="270"/>
      <c r="AZ32" s="270"/>
      <c r="BA32" s="271"/>
      <c r="BB32" s="271"/>
      <c r="BC32" s="272"/>
      <c r="BD32" s="270"/>
      <c r="BE32" s="81" t="s">
        <v>76</v>
      </c>
      <c r="BF32" s="81" t="s">
        <v>134</v>
      </c>
      <c r="BG32" s="81" t="s">
        <v>78</v>
      </c>
      <c r="BH32" s="81" t="s">
        <v>79</v>
      </c>
      <c r="BI32" s="81" t="s">
        <v>80</v>
      </c>
      <c r="BJ32" s="81" t="s">
        <v>81</v>
      </c>
      <c r="BK32" s="81" t="s">
        <v>82</v>
      </c>
      <c r="BL32" s="81" t="s">
        <v>83</v>
      </c>
      <c r="BM32" s="81" t="str">
        <f>BM9</f>
        <v>1Q23</v>
      </c>
      <c r="BN32" s="81" t="str">
        <f t="shared" ref="BN32:BV32" si="2">BN9</f>
        <v>2Q23</v>
      </c>
      <c r="BO32" s="81" t="str">
        <f t="shared" si="2"/>
        <v>3Q23</v>
      </c>
      <c r="BP32" s="81" t="str">
        <f t="shared" si="2"/>
        <v>4Q23</v>
      </c>
      <c r="BQ32" s="81" t="str">
        <f t="shared" si="2"/>
        <v>1Q24</v>
      </c>
      <c r="BR32" s="81" t="str">
        <f t="shared" si="2"/>
        <v>2Q24</v>
      </c>
      <c r="BS32" s="81" t="str">
        <f t="shared" si="2"/>
        <v>3Q24</v>
      </c>
      <c r="BT32" s="81" t="str">
        <f t="shared" si="2"/>
        <v>4Q24</v>
      </c>
      <c r="BU32" s="81" t="str">
        <f t="shared" si="2"/>
        <v>1Q25</v>
      </c>
      <c r="BV32" s="81" t="str">
        <f t="shared" si="2"/>
        <v>2Q25</v>
      </c>
      <c r="BW32" s="81" t="s">
        <v>855</v>
      </c>
      <c r="BX32" s="81" t="str">
        <f>BX25</f>
        <v>4Q25</v>
      </c>
      <c r="BY32" s="1778" t="str">
        <f>BY25</f>
        <v>1Q26</v>
      </c>
      <c r="BZ32" s="81" t="str">
        <f t="shared" ref="BZ32" si="3">BZ9</f>
        <v xml:space="preserve">2Q26(E) </v>
      </c>
    </row>
    <row r="33" spans="2:78" ht="19.5" customHeight="1">
      <c r="B33" s="245"/>
      <c r="C33" s="56"/>
      <c r="D33" s="235"/>
      <c r="E33" s="283"/>
      <c r="F33" s="56"/>
      <c r="H33" s="1322" t="s">
        <v>253</v>
      </c>
      <c r="I33" s="90">
        <v>245128.4</v>
      </c>
      <c r="J33" s="83">
        <v>247449.2</v>
      </c>
      <c r="K33" s="83">
        <v>250459.5</v>
      </c>
      <c r="L33" s="83">
        <v>247771.3</v>
      </c>
      <c r="M33" s="83">
        <v>242955.7</v>
      </c>
      <c r="N33" s="83">
        <v>241967</v>
      </c>
      <c r="O33" s="83">
        <v>246272.1</v>
      </c>
      <c r="P33" s="83">
        <v>250366.6</v>
      </c>
      <c r="Q33" s="83">
        <v>248850.4</v>
      </c>
      <c r="R33" s="83">
        <v>249767.8</v>
      </c>
      <c r="S33" s="83">
        <v>249721.7</v>
      </c>
      <c r="T33" s="83">
        <v>255578.8</v>
      </c>
      <c r="U33" s="83">
        <v>256985.1</v>
      </c>
      <c r="V33" s="83">
        <v>260372.7</v>
      </c>
      <c r="W33" s="83">
        <v>263866.59999999998</v>
      </c>
      <c r="X33" s="83">
        <v>273144.8</v>
      </c>
      <c r="Y33" s="83">
        <v>271175.5</v>
      </c>
      <c r="Z33" s="83">
        <v>274545.3</v>
      </c>
      <c r="AA33" s="83">
        <v>278962.09999999998</v>
      </c>
      <c r="AB33" s="83">
        <v>283946.7</v>
      </c>
      <c r="AC33" s="84">
        <v>284375</v>
      </c>
      <c r="AD33" s="83">
        <v>288377.90000000002</v>
      </c>
      <c r="AE33" s="84">
        <v>294674</v>
      </c>
      <c r="AF33" s="84">
        <v>306878.09999999998</v>
      </c>
      <c r="AK33" s="91">
        <v>308631.90000000002</v>
      </c>
      <c r="AL33" s="91">
        <v>315185.59999999998</v>
      </c>
      <c r="AM33" s="91">
        <v>323789.5556829925</v>
      </c>
      <c r="AN33" s="90">
        <v>335749.7</v>
      </c>
      <c r="AO33" s="290">
        <v>339412.85944491869</v>
      </c>
      <c r="AP33" s="291">
        <v>342565.8</v>
      </c>
      <c r="AQ33" s="291">
        <v>348025.8</v>
      </c>
      <c r="AR33" s="291">
        <v>358998.5</v>
      </c>
      <c r="AS33" s="291">
        <v>368901.7</v>
      </c>
      <c r="AT33" s="292">
        <v>386595.5</v>
      </c>
      <c r="AU33" s="292">
        <v>394100.1</v>
      </c>
      <c r="AV33" s="292">
        <v>401637.8</v>
      </c>
      <c r="AW33" s="293"/>
      <c r="AX33" s="293"/>
      <c r="AY33" s="293"/>
      <c r="AZ33" s="293"/>
      <c r="BA33" s="293"/>
      <c r="BB33" s="293"/>
      <c r="BC33" s="293"/>
      <c r="BD33" s="293"/>
      <c r="BE33" s="291">
        <v>402421.7</v>
      </c>
      <c r="BF33" s="291">
        <v>407869.5</v>
      </c>
      <c r="BG33" s="291">
        <v>420531.6</v>
      </c>
      <c r="BH33" s="291">
        <v>435568.2</v>
      </c>
      <c r="BI33" s="291">
        <v>445480.9842718463</v>
      </c>
      <c r="BJ33" s="292">
        <v>452097.31529379095</v>
      </c>
      <c r="BK33" s="292">
        <v>464495.7</v>
      </c>
      <c r="BL33" s="291">
        <v>481921.8</v>
      </c>
      <c r="BM33" s="291">
        <v>469207.7</v>
      </c>
      <c r="BN33" s="291">
        <v>468190.1</v>
      </c>
      <c r="BO33" s="1329">
        <v>474893.6</v>
      </c>
      <c r="BP33" s="292">
        <v>485193.9</v>
      </c>
      <c r="BQ33" s="1329">
        <v>487089.2</v>
      </c>
      <c r="BR33" s="292">
        <v>494330.78507012635</v>
      </c>
      <c r="BS33" s="292">
        <v>504009.5</v>
      </c>
      <c r="BT33" s="1322">
        <v>509728.5</v>
      </c>
      <c r="BU33" s="1322">
        <v>513931</v>
      </c>
      <c r="BV33" s="1322">
        <v>515654.2</v>
      </c>
      <c r="BW33" s="1322">
        <v>514855.1</v>
      </c>
      <c r="BX33" s="1322">
        <v>526723.69999999995</v>
      </c>
      <c r="BY33" s="1322">
        <v>529992.52100898908</v>
      </c>
      <c r="BZ33" s="195">
        <v>538116.97438026534</v>
      </c>
    </row>
    <row r="34" spans="2:78" ht="19.5" customHeight="1">
      <c r="B34" s="245"/>
      <c r="C34" s="1873" t="s">
        <v>8</v>
      </c>
      <c r="D34" s="1873"/>
      <c r="E34" s="1874"/>
      <c r="F34" s="75"/>
      <c r="H34" s="1660" t="s">
        <v>254</v>
      </c>
      <c r="I34" s="90">
        <v>3419.6</v>
      </c>
      <c r="J34" s="83">
        <v>3396.3</v>
      </c>
      <c r="K34" s="83">
        <v>3363.2</v>
      </c>
      <c r="L34" s="83">
        <v>3224.3</v>
      </c>
      <c r="M34" s="83">
        <v>2996.3</v>
      </c>
      <c r="N34" s="83">
        <v>2862.6</v>
      </c>
      <c r="O34" s="83">
        <v>2812.5</v>
      </c>
      <c r="P34" s="83">
        <v>2822</v>
      </c>
      <c r="Q34" s="83">
        <v>2682.5</v>
      </c>
      <c r="R34" s="83">
        <v>2671.8</v>
      </c>
      <c r="S34" s="83">
        <v>2628</v>
      </c>
      <c r="T34" s="83">
        <v>2570.3000000000002</v>
      </c>
      <c r="U34" s="83">
        <v>2429.5</v>
      </c>
      <c r="V34" s="83">
        <v>2300.8000000000002</v>
      </c>
      <c r="W34" s="83">
        <v>2251.6</v>
      </c>
      <c r="X34" s="83">
        <v>2231.1</v>
      </c>
      <c r="Y34" s="83">
        <v>2183.1999999999998</v>
      </c>
      <c r="Z34" s="83">
        <v>2168.9</v>
      </c>
      <c r="AA34" s="83">
        <v>2176.1999999999998</v>
      </c>
      <c r="AB34" s="83">
        <v>2202</v>
      </c>
      <c r="AC34" s="84">
        <v>2195.6</v>
      </c>
      <c r="AD34" s="83">
        <v>2278.5</v>
      </c>
      <c r="AE34" s="84">
        <v>2369.4</v>
      </c>
      <c r="AF34" s="84">
        <v>2463.1999999999998</v>
      </c>
      <c r="AK34" s="84">
        <v>2507.6</v>
      </c>
      <c r="AL34" s="84">
        <v>2641.4</v>
      </c>
      <c r="AM34" s="84">
        <v>2778.2</v>
      </c>
      <c r="AN34" s="83">
        <v>2906.1</v>
      </c>
      <c r="AO34" s="83">
        <v>2924.2</v>
      </c>
      <c r="AP34" s="192">
        <v>2956.6</v>
      </c>
      <c r="AQ34" s="192">
        <v>2941.5</v>
      </c>
      <c r="AR34" s="192">
        <v>2896.9</v>
      </c>
      <c r="AS34" s="192">
        <v>2846.5</v>
      </c>
      <c r="AT34" s="193">
        <v>2762.8</v>
      </c>
      <c r="AU34" s="193">
        <v>2670.5</v>
      </c>
      <c r="AV34" s="193">
        <v>2631.5</v>
      </c>
      <c r="AW34" s="192"/>
      <c r="AX34" s="192"/>
      <c r="AY34" s="192"/>
      <c r="AZ34" s="192"/>
      <c r="BA34" s="192"/>
      <c r="BB34" s="192"/>
      <c r="BC34" s="192"/>
      <c r="BD34" s="192"/>
      <c r="BE34" s="192">
        <v>2581.6999999999998</v>
      </c>
      <c r="BF34" s="192">
        <v>2606.8000000000002</v>
      </c>
      <c r="BG34" s="192">
        <v>2703.5</v>
      </c>
      <c r="BH34" s="192">
        <v>2910.7</v>
      </c>
      <c r="BI34" s="192">
        <v>3102.3</v>
      </c>
      <c r="BJ34" s="193">
        <v>3405.5602184609997</v>
      </c>
      <c r="BK34" s="193">
        <v>3990.1</v>
      </c>
      <c r="BL34" s="192">
        <v>4913.7</v>
      </c>
      <c r="BM34" s="192">
        <v>5333.2</v>
      </c>
      <c r="BN34" s="192">
        <v>5536.6</v>
      </c>
      <c r="BO34" s="1322">
        <v>5752.1</v>
      </c>
      <c r="BP34" s="193">
        <v>5995.1</v>
      </c>
      <c r="BQ34" s="1322">
        <v>5921.5</v>
      </c>
      <c r="BR34" s="193">
        <v>5863.8</v>
      </c>
      <c r="BS34" s="193">
        <v>5870.7</v>
      </c>
      <c r="BT34" s="1322">
        <v>5841.3</v>
      </c>
      <c r="BU34" s="1322">
        <v>5653.7</v>
      </c>
      <c r="BV34" s="1322">
        <v>5492.1</v>
      </c>
      <c r="BW34" s="1322">
        <v>5365.5</v>
      </c>
      <c r="BX34" s="1322">
        <v>5380.9</v>
      </c>
      <c r="BY34" s="1322">
        <v>5320.5007905389994</v>
      </c>
      <c r="BZ34" s="195">
        <v>5443.9277103349359</v>
      </c>
    </row>
    <row r="35" spans="2:78" ht="19.5" customHeight="1">
      <c r="B35" s="245"/>
      <c r="C35" s="227"/>
      <c r="D35" s="227"/>
      <c r="E35" s="273"/>
      <c r="F35" s="56"/>
      <c r="H35" s="1661" t="s">
        <v>255</v>
      </c>
      <c r="I35" s="172">
        <v>5.6000000000000001E-2</v>
      </c>
      <c r="J35" s="149">
        <v>5.5100000000000003E-2</v>
      </c>
      <c r="K35" s="149">
        <v>5.33E-2</v>
      </c>
      <c r="L35" s="149">
        <v>5.1799999999999999E-2</v>
      </c>
      <c r="M35" s="149">
        <v>0.05</v>
      </c>
      <c r="N35" s="149">
        <v>4.7500000000000001E-2</v>
      </c>
      <c r="O35" s="149">
        <v>4.53E-2</v>
      </c>
      <c r="P35" s="149">
        <v>4.4699999999999997E-2</v>
      </c>
      <c r="Q35" s="149">
        <v>4.3700000000000003E-2</v>
      </c>
      <c r="R35" s="149">
        <v>4.2900000000000001E-2</v>
      </c>
      <c r="S35" s="149">
        <v>4.1799999999999997E-2</v>
      </c>
      <c r="T35" s="149">
        <v>3.9899999999999998E-2</v>
      </c>
      <c r="U35" s="149">
        <v>3.8300000000000001E-2</v>
      </c>
      <c r="V35" s="149">
        <v>3.5400000000000001E-2</v>
      </c>
      <c r="W35" s="149">
        <v>3.39E-2</v>
      </c>
      <c r="X35" s="149">
        <v>3.2399999999999998E-2</v>
      </c>
      <c r="Y35" s="149">
        <v>3.2399999999999998E-2</v>
      </c>
      <c r="Z35" s="149">
        <v>3.1800000000000002E-2</v>
      </c>
      <c r="AA35" s="149">
        <v>3.1E-2</v>
      </c>
      <c r="AB35" s="149">
        <v>3.09E-2</v>
      </c>
      <c r="AC35" s="148">
        <v>3.1300000000000001E-2</v>
      </c>
      <c r="AD35" s="149">
        <v>3.1699999999999999E-2</v>
      </c>
      <c r="AE35" s="148">
        <v>3.1899999999999998E-2</v>
      </c>
      <c r="AF35" s="148">
        <v>3.1800000000000002E-2</v>
      </c>
      <c r="AK35" s="148">
        <v>3.3000000000000002E-2</v>
      </c>
      <c r="AL35" s="148">
        <v>3.3599999999999998E-2</v>
      </c>
      <c r="AM35" s="148">
        <v>3.3990364388886453E-2</v>
      </c>
      <c r="AN35" s="149">
        <v>3.4299999999999997E-2</v>
      </c>
      <c r="AO35" s="149">
        <v>3.49E-2</v>
      </c>
      <c r="AP35" s="275">
        <v>3.4599999999999999E-2</v>
      </c>
      <c r="AQ35" s="275">
        <v>3.3500000000000002E-2</v>
      </c>
      <c r="AR35" s="275">
        <v>3.2000000000000001E-2</v>
      </c>
      <c r="AS35" s="275">
        <v>3.1E-2</v>
      </c>
      <c r="AT35" s="276">
        <v>2.87E-2</v>
      </c>
      <c r="AU35" s="276">
        <v>2.7E-2</v>
      </c>
      <c r="AV35" s="276">
        <v>2.6100000000000002E-2</v>
      </c>
      <c r="AW35" s="275"/>
      <c r="AX35" s="275"/>
      <c r="AY35" s="275"/>
      <c r="AZ35" s="275"/>
      <c r="BA35" s="275"/>
      <c r="BB35" s="275"/>
      <c r="BC35" s="275"/>
      <c r="BD35" s="275"/>
      <c r="BE35" s="275">
        <v>2.5999999999999999E-2</v>
      </c>
      <c r="BF35" s="275">
        <v>2.5600000000000001E-2</v>
      </c>
      <c r="BG35" s="275">
        <v>2.5499999999999998E-2</v>
      </c>
      <c r="BH35" s="275">
        <v>2.6499999999999999E-2</v>
      </c>
      <c r="BI35" s="275">
        <v>2.8199999999999999E-2</v>
      </c>
      <c r="BJ35" s="276">
        <v>3.0200000000000001E-2</v>
      </c>
      <c r="BK35" s="276">
        <v>3.4099999999999998E-2</v>
      </c>
      <c r="BL35" s="275">
        <v>4.0500000000000001E-2</v>
      </c>
      <c r="BM35" s="275">
        <v>4.6100000000000002E-2</v>
      </c>
      <c r="BN35" s="275">
        <v>4.7399999999999998E-2</v>
      </c>
      <c r="BO35" s="1327">
        <v>4.8099999999999997E-2</v>
      </c>
      <c r="BP35" s="276">
        <v>4.9000000000000002E-2</v>
      </c>
      <c r="BQ35" s="1327">
        <v>4.8899999999999999E-2</v>
      </c>
      <c r="BR35" s="276">
        <v>4.7699999999999999E-2</v>
      </c>
      <c r="BS35" s="276">
        <v>4.6300000000000001E-2</v>
      </c>
      <c r="BT35" s="1327">
        <v>4.5600000000000002E-2</v>
      </c>
      <c r="BU35" s="1327">
        <v>4.4600000000000001E-2</v>
      </c>
      <c r="BV35" s="1327">
        <v>4.2700000000000002E-2</v>
      </c>
      <c r="BW35" s="1327">
        <v>4.1300000000000003E-2</v>
      </c>
      <c r="BX35" s="1327">
        <v>4.0500000000000001E-2</v>
      </c>
      <c r="BY35" s="1327">
        <v>4.07E-2</v>
      </c>
      <c r="BZ35" s="277">
        <v>4.0599999999999997E-2</v>
      </c>
    </row>
    <row r="36" spans="2:78" ht="19.5" customHeight="1">
      <c r="B36" s="245"/>
      <c r="C36" s="1875" t="s">
        <v>25</v>
      </c>
      <c r="D36" s="1875"/>
      <c r="E36" s="1890"/>
      <c r="H36" s="1322" t="s">
        <v>256</v>
      </c>
      <c r="I36" s="90">
        <v>236263.4</v>
      </c>
      <c r="J36" s="83">
        <v>238982.9</v>
      </c>
      <c r="K36" s="83">
        <v>241805.9</v>
      </c>
      <c r="L36" s="83">
        <v>238497.5</v>
      </c>
      <c r="M36" s="83">
        <v>233548.5</v>
      </c>
      <c r="N36" s="83">
        <v>232794.7</v>
      </c>
      <c r="O36" s="83">
        <v>237097.7</v>
      </c>
      <c r="P36" s="83">
        <v>240782.2</v>
      </c>
      <c r="Q36" s="83">
        <v>239502.1</v>
      </c>
      <c r="R36" s="83">
        <v>239003.6</v>
      </c>
      <c r="S36" s="83">
        <v>238397</v>
      </c>
      <c r="T36" s="83">
        <v>243837.7</v>
      </c>
      <c r="U36" s="83">
        <v>246060.5</v>
      </c>
      <c r="V36" s="83">
        <v>248065.1</v>
      </c>
      <c r="W36" s="83">
        <v>251594.7</v>
      </c>
      <c r="X36" s="83">
        <v>259947.6</v>
      </c>
      <c r="Y36" s="83">
        <v>259773.3</v>
      </c>
      <c r="Z36" s="83">
        <v>264553.90000000002</v>
      </c>
      <c r="AA36" s="83">
        <v>269177.3</v>
      </c>
      <c r="AB36" s="83">
        <v>273299</v>
      </c>
      <c r="AC36" s="84">
        <v>273337.40000000002</v>
      </c>
      <c r="AD36" s="83">
        <v>277667.8</v>
      </c>
      <c r="AE36" s="84">
        <v>284358.2</v>
      </c>
      <c r="AF36" s="84">
        <v>296724.7</v>
      </c>
      <c r="AK36" s="84">
        <v>299532.40000000002</v>
      </c>
      <c r="AL36" s="84">
        <v>307061.8</v>
      </c>
      <c r="AM36" s="84">
        <v>312509.36259061686</v>
      </c>
      <c r="AN36" s="83">
        <v>322808.8</v>
      </c>
      <c r="AO36" s="83">
        <v>325930.27960073866</v>
      </c>
      <c r="AP36" s="192">
        <v>328606.51905800268</v>
      </c>
      <c r="AQ36" s="192">
        <v>333741.3</v>
      </c>
      <c r="AR36" s="192">
        <v>344137.6</v>
      </c>
      <c r="AS36" s="192">
        <v>355553.1</v>
      </c>
      <c r="AT36" s="193">
        <v>375681.3</v>
      </c>
      <c r="AU36" s="193">
        <v>381609.7</v>
      </c>
      <c r="AV36" s="193">
        <v>389144</v>
      </c>
      <c r="AW36" s="192"/>
      <c r="AX36" s="192"/>
      <c r="AY36" s="192"/>
      <c r="AZ36" s="192"/>
      <c r="BA36" s="192"/>
      <c r="BB36" s="192"/>
      <c r="BC36" s="192"/>
      <c r="BD36" s="192"/>
      <c r="BE36" s="192">
        <v>389863</v>
      </c>
      <c r="BF36" s="192">
        <v>396246.3</v>
      </c>
      <c r="BG36" s="192">
        <v>408582.7</v>
      </c>
      <c r="BH36" s="192">
        <v>424532.4</v>
      </c>
      <c r="BI36" s="192">
        <v>434048.5</v>
      </c>
      <c r="BJ36" s="193">
        <v>442832.45928068395</v>
      </c>
      <c r="BK36" s="193">
        <v>454801.5</v>
      </c>
      <c r="BL36" s="192">
        <v>471665.9</v>
      </c>
      <c r="BM36" s="192">
        <v>456034.8</v>
      </c>
      <c r="BN36" s="192">
        <v>454524.7</v>
      </c>
      <c r="BO36" s="1322">
        <v>461122.6</v>
      </c>
      <c r="BP36" s="193">
        <v>470606.1</v>
      </c>
      <c r="BQ36" s="1322">
        <v>473544.4</v>
      </c>
      <c r="BR36" s="193">
        <v>480464.3</v>
      </c>
      <c r="BS36" s="193">
        <v>490241.5</v>
      </c>
      <c r="BT36" s="1322">
        <v>494689.8</v>
      </c>
      <c r="BU36" s="1322">
        <v>499354.67750682298</v>
      </c>
      <c r="BV36" s="1322">
        <v>502017.3</v>
      </c>
      <c r="BW36" s="1322">
        <v>499398.40000000002</v>
      </c>
      <c r="BX36" s="1322">
        <v>511638.2</v>
      </c>
      <c r="BY36" s="1322">
        <v>515182.35067264334</v>
      </c>
      <c r="BZ36" s="195">
        <v>526071.12545270077</v>
      </c>
    </row>
    <row r="37" spans="2:78" ht="19.5" customHeight="1">
      <c r="B37" s="245"/>
      <c r="C37" s="235"/>
      <c r="D37" s="235"/>
      <c r="E37" s="283"/>
      <c r="F37" s="56"/>
      <c r="H37" s="1660" t="s">
        <v>257</v>
      </c>
      <c r="I37" s="90">
        <v>1850.7</v>
      </c>
      <c r="J37" s="83">
        <v>1843.8</v>
      </c>
      <c r="K37" s="83">
        <v>1837</v>
      </c>
      <c r="L37" s="83">
        <v>1732.8</v>
      </c>
      <c r="M37" s="83">
        <v>1574.7</v>
      </c>
      <c r="N37" s="83">
        <v>1493.7</v>
      </c>
      <c r="O37" s="83">
        <v>1476.8</v>
      </c>
      <c r="P37" s="83">
        <v>1452.5</v>
      </c>
      <c r="Q37" s="83">
        <v>1393.6</v>
      </c>
      <c r="R37" s="83">
        <v>1351.9</v>
      </c>
      <c r="S37" s="83">
        <v>1276.7</v>
      </c>
      <c r="T37" s="83">
        <v>1235.4000000000001</v>
      </c>
      <c r="U37" s="83">
        <v>1159.7</v>
      </c>
      <c r="V37" s="83">
        <v>1078</v>
      </c>
      <c r="W37" s="83">
        <v>1003</v>
      </c>
      <c r="X37" s="83">
        <v>983.4</v>
      </c>
      <c r="Y37" s="83">
        <v>939.5</v>
      </c>
      <c r="Z37" s="83">
        <v>906.5</v>
      </c>
      <c r="AA37" s="83">
        <v>876.4</v>
      </c>
      <c r="AB37" s="83">
        <v>853.8</v>
      </c>
      <c r="AC37" s="84">
        <v>829.2</v>
      </c>
      <c r="AD37" s="83">
        <v>839</v>
      </c>
      <c r="AE37" s="84">
        <v>868.2</v>
      </c>
      <c r="AF37" s="84">
        <v>931.7</v>
      </c>
      <c r="AK37" s="84">
        <v>979.4</v>
      </c>
      <c r="AL37" s="84">
        <v>1073.5999999999999</v>
      </c>
      <c r="AM37" s="84">
        <v>1150.9518606440001</v>
      </c>
      <c r="AN37" s="83">
        <v>1233.2</v>
      </c>
      <c r="AO37" s="83">
        <v>1264.162923136</v>
      </c>
      <c r="AP37" s="192">
        <v>1277.9986527200001</v>
      </c>
      <c r="AQ37" s="192">
        <v>1243.5999999999999</v>
      </c>
      <c r="AR37" s="192">
        <v>1200</v>
      </c>
      <c r="AS37" s="192">
        <v>1168.7</v>
      </c>
      <c r="AT37" s="193">
        <v>1089.7</v>
      </c>
      <c r="AU37" s="193">
        <v>955.7</v>
      </c>
      <c r="AV37" s="193">
        <v>861.4</v>
      </c>
      <c r="AW37" s="192"/>
      <c r="AX37" s="192"/>
      <c r="AY37" s="192"/>
      <c r="AZ37" s="192"/>
      <c r="BA37" s="192"/>
      <c r="BB37" s="192"/>
      <c r="BC37" s="192"/>
      <c r="BD37" s="192"/>
      <c r="BE37" s="192">
        <v>779</v>
      </c>
      <c r="BF37" s="192">
        <v>757.3</v>
      </c>
      <c r="BG37" s="192">
        <v>769</v>
      </c>
      <c r="BH37" s="192">
        <v>880.4</v>
      </c>
      <c r="BI37" s="192">
        <v>1008.4</v>
      </c>
      <c r="BJ37" s="193">
        <v>1201.5277874569999</v>
      </c>
      <c r="BK37" s="193">
        <v>1673.7</v>
      </c>
      <c r="BL37" s="192">
        <v>2495.6999999999998</v>
      </c>
      <c r="BM37" s="192">
        <v>2972.4</v>
      </c>
      <c r="BN37" s="192">
        <v>3080.9</v>
      </c>
      <c r="BO37" s="1322">
        <v>3251.3</v>
      </c>
      <c r="BP37" s="193">
        <v>3446</v>
      </c>
      <c r="BQ37" s="1322">
        <v>3360.3</v>
      </c>
      <c r="BR37" s="193">
        <v>3308.3</v>
      </c>
      <c r="BS37" s="193">
        <v>3395.6</v>
      </c>
      <c r="BT37" s="1322">
        <v>3308.5</v>
      </c>
      <c r="BU37" s="1322">
        <v>3110</v>
      </c>
      <c r="BV37" s="1322">
        <v>2977.3</v>
      </c>
      <c r="BW37" s="1322">
        <v>2819.7</v>
      </c>
      <c r="BX37" s="1322">
        <v>2789.2</v>
      </c>
      <c r="BY37" s="1322">
        <v>2722.7749070740001</v>
      </c>
      <c r="BZ37" s="195">
        <v>2837.0234002070001</v>
      </c>
    </row>
    <row r="38" spans="2:78" ht="19.5" customHeight="1">
      <c r="B38" s="245"/>
      <c r="C38" s="1875" t="s">
        <v>32</v>
      </c>
      <c r="D38" s="1875"/>
      <c r="E38" s="1890"/>
      <c r="F38" s="75"/>
      <c r="H38" s="1661" t="s">
        <v>255</v>
      </c>
      <c r="I38" s="172">
        <v>3.1399999999999997E-2</v>
      </c>
      <c r="J38" s="149">
        <v>3.09E-2</v>
      </c>
      <c r="K38" s="149">
        <v>3.0099999999999998E-2</v>
      </c>
      <c r="L38" s="149">
        <v>2.8899999999999999E-2</v>
      </c>
      <c r="M38" s="149">
        <v>2.7300000000000001E-2</v>
      </c>
      <c r="N38" s="149">
        <v>2.5700000000000001E-2</v>
      </c>
      <c r="O38" s="149">
        <v>2.47E-2</v>
      </c>
      <c r="P38" s="149">
        <v>2.3900000000000001E-2</v>
      </c>
      <c r="Q38" s="149">
        <v>2.3599999999999999E-2</v>
      </c>
      <c r="R38" s="149">
        <v>2.2700000000000001E-2</v>
      </c>
      <c r="S38" s="149">
        <v>2.12E-2</v>
      </c>
      <c r="T38" s="149">
        <v>2.01E-2</v>
      </c>
      <c r="U38" s="149">
        <v>1.9099999999999999E-2</v>
      </c>
      <c r="V38" s="149">
        <v>1.7399999999999999E-2</v>
      </c>
      <c r="W38" s="149">
        <v>1.5800000000000002E-2</v>
      </c>
      <c r="X38" s="149">
        <v>1.4999999999999999E-2</v>
      </c>
      <c r="Y38" s="149">
        <v>1.4500000000000001E-2</v>
      </c>
      <c r="Z38" s="149">
        <v>1.38E-2</v>
      </c>
      <c r="AA38" s="149">
        <v>1.2999999999999999E-2</v>
      </c>
      <c r="AB38" s="149">
        <v>1.24E-2</v>
      </c>
      <c r="AC38" s="148">
        <v>1.23E-2</v>
      </c>
      <c r="AD38" s="149">
        <v>1.21E-2</v>
      </c>
      <c r="AE38" s="148">
        <v>1.21E-2</v>
      </c>
      <c r="AF38" s="148">
        <v>1.2500000000000001E-2</v>
      </c>
      <c r="AK38" s="148">
        <v>1.3299999999999999E-2</v>
      </c>
      <c r="AL38" s="148">
        <v>1.4E-2</v>
      </c>
      <c r="AM38" s="148">
        <v>1.4611646722481459E-2</v>
      </c>
      <c r="AN38" s="149">
        <v>1.52E-2</v>
      </c>
      <c r="AO38" s="149">
        <v>1.5699999999999999E-2</v>
      </c>
      <c r="AP38" s="275">
        <v>1.5599999999999999E-2</v>
      </c>
      <c r="AQ38" s="275">
        <v>1.4800000000000001E-2</v>
      </c>
      <c r="AR38" s="275">
        <v>1.38E-2</v>
      </c>
      <c r="AS38" s="275">
        <v>1.32E-2</v>
      </c>
      <c r="AT38" s="276">
        <v>1.17E-2</v>
      </c>
      <c r="AU38" s="276">
        <v>0.01</v>
      </c>
      <c r="AV38" s="276">
        <v>8.8000000000000005E-3</v>
      </c>
      <c r="AW38" s="275"/>
      <c r="AX38" s="275"/>
      <c r="AY38" s="275"/>
      <c r="AZ38" s="275"/>
      <c r="BA38" s="275"/>
      <c r="BB38" s="275"/>
      <c r="BC38" s="275"/>
      <c r="BD38" s="275"/>
      <c r="BE38" s="275">
        <v>8.0999999999999996E-3</v>
      </c>
      <c r="BF38" s="275">
        <v>7.7000000000000002E-3</v>
      </c>
      <c r="BG38" s="275">
        <v>7.4999999999999997E-3</v>
      </c>
      <c r="BH38" s="275">
        <v>8.2000000000000007E-3</v>
      </c>
      <c r="BI38" s="275">
        <v>9.4000000000000004E-3</v>
      </c>
      <c r="BJ38" s="276">
        <v>1.09E-2</v>
      </c>
      <c r="BK38" s="276">
        <v>1.46E-2</v>
      </c>
      <c r="BL38" s="275">
        <v>2.1000000000000001E-2</v>
      </c>
      <c r="BM38" s="275">
        <v>2.64E-2</v>
      </c>
      <c r="BN38" s="275">
        <v>2.7199999999999998E-2</v>
      </c>
      <c r="BO38" s="1327">
        <v>2.8000000000000001E-2</v>
      </c>
      <c r="BP38" s="276">
        <v>2.9100000000000001E-2</v>
      </c>
      <c r="BQ38" s="1327">
        <v>2.8500000000000001E-2</v>
      </c>
      <c r="BR38" s="276">
        <v>2.7699999999999999E-2</v>
      </c>
      <c r="BS38" s="276">
        <v>2.76E-2</v>
      </c>
      <c r="BT38" s="1327">
        <v>2.6599999999999999E-2</v>
      </c>
      <c r="BU38" s="1327">
        <v>2.53E-2</v>
      </c>
      <c r="BV38" s="1327">
        <v>2.3800000000000002E-2</v>
      </c>
      <c r="BW38" s="1327">
        <v>2.24E-2</v>
      </c>
      <c r="BX38" s="1327">
        <v>2.1600000000000001E-2</v>
      </c>
      <c r="BY38" s="1327">
        <v>2.1399999999999999E-2</v>
      </c>
      <c r="BZ38" s="277">
        <v>2.1600000000000001E-2</v>
      </c>
    </row>
    <row r="39" spans="2:78" ht="19.5" customHeight="1" thickBot="1">
      <c r="B39" s="296"/>
      <c r="C39" s="297"/>
      <c r="D39" s="297"/>
      <c r="E39" s="298"/>
      <c r="H39" s="1330" t="s">
        <v>258</v>
      </c>
      <c r="I39" s="300">
        <v>2.46E-2</v>
      </c>
      <c r="J39" s="301">
        <v>2.4199999999999999E-2</v>
      </c>
      <c r="K39" s="301">
        <v>2.3199999999999998E-2</v>
      </c>
      <c r="L39" s="301">
        <v>2.29E-2</v>
      </c>
      <c r="M39" s="301">
        <v>2.2700000000000001E-2</v>
      </c>
      <c r="N39" s="301">
        <v>2.18E-2</v>
      </c>
      <c r="O39" s="301">
        <v>2.06E-2</v>
      </c>
      <c r="P39" s="301">
        <v>2.0799999999999999E-2</v>
      </c>
      <c r="Q39" s="301">
        <v>2.01E-2</v>
      </c>
      <c r="R39" s="301">
        <v>2.0199999999999999E-2</v>
      </c>
      <c r="S39" s="301">
        <v>2.06E-2</v>
      </c>
      <c r="T39" s="301">
        <v>1.9800000000000002E-2</v>
      </c>
      <c r="U39" s="301">
        <v>1.9199999999999998E-2</v>
      </c>
      <c r="V39" s="301">
        <v>1.7999999999999999E-2</v>
      </c>
      <c r="W39" s="301">
        <v>1.8100000000000002E-2</v>
      </c>
      <c r="X39" s="301">
        <v>1.7399999999999999E-2</v>
      </c>
      <c r="Y39" s="301">
        <v>1.7899999999999999E-2</v>
      </c>
      <c r="Z39" s="301">
        <v>1.7999999999999999E-2</v>
      </c>
      <c r="AA39" s="301">
        <v>1.7999999999999999E-2</v>
      </c>
      <c r="AB39" s="301">
        <v>1.8499999999999999E-2</v>
      </c>
      <c r="AC39" s="302">
        <v>1.9E-2</v>
      </c>
      <c r="AD39" s="301">
        <v>1.9599999999999999E-2</v>
      </c>
      <c r="AE39" s="302">
        <v>1.9800000000000002E-2</v>
      </c>
      <c r="AF39" s="302">
        <v>1.9300000000000001E-2</v>
      </c>
      <c r="AK39" s="302">
        <v>1.9699999999999999E-2</v>
      </c>
      <c r="AL39" s="302">
        <v>1.9599999999999999E-2</v>
      </c>
      <c r="AM39" s="302">
        <v>1.9400000000000001E-2</v>
      </c>
      <c r="AN39" s="301">
        <v>1.9199999999999998E-2</v>
      </c>
      <c r="AO39" s="301">
        <v>1.9199999999999998E-2</v>
      </c>
      <c r="AP39" s="303">
        <v>1.9E-2</v>
      </c>
      <c r="AQ39" s="303">
        <v>1.8700000000000001E-2</v>
      </c>
      <c r="AR39" s="303">
        <v>1.8200000000000001E-2</v>
      </c>
      <c r="AS39" s="303">
        <v>1.78E-2</v>
      </c>
      <c r="AT39" s="304">
        <v>1.7100000000000001E-2</v>
      </c>
      <c r="AU39" s="304">
        <v>1.7000000000000001E-2</v>
      </c>
      <c r="AV39" s="304">
        <v>1.7299999999999999E-2</v>
      </c>
      <c r="AW39" s="305"/>
      <c r="AX39" s="305"/>
      <c r="AY39" s="305"/>
      <c r="AZ39" s="305"/>
      <c r="BA39" s="305"/>
      <c r="BB39" s="305"/>
      <c r="BC39" s="305"/>
      <c r="BD39" s="305"/>
      <c r="BE39" s="303">
        <v>1.7899999999999999E-2</v>
      </c>
      <c r="BF39" s="303">
        <v>1.7999999999999999E-2</v>
      </c>
      <c r="BG39" s="303">
        <v>1.7999999999999999E-2</v>
      </c>
      <c r="BH39" s="303">
        <v>1.83E-2</v>
      </c>
      <c r="BI39" s="303">
        <v>1.8800000000000001E-2</v>
      </c>
      <c r="BJ39" s="304">
        <v>1.9300000000000001E-2</v>
      </c>
      <c r="BK39" s="304">
        <v>1.95E-2</v>
      </c>
      <c r="BL39" s="303">
        <v>1.95E-2</v>
      </c>
      <c r="BM39" s="303">
        <v>1.9699999999999999E-2</v>
      </c>
      <c r="BN39" s="303">
        <v>2.0199999999999999E-2</v>
      </c>
      <c r="BO39" s="1330">
        <v>2.01E-2</v>
      </c>
      <c r="BP39" s="304">
        <v>0.02</v>
      </c>
      <c r="BQ39" s="1330">
        <v>2.0400000000000001E-2</v>
      </c>
      <c r="BR39" s="304">
        <v>0.02</v>
      </c>
      <c r="BS39" s="304">
        <v>1.8800000000000001E-2</v>
      </c>
      <c r="BT39" s="1330">
        <v>1.9E-2</v>
      </c>
      <c r="BU39" s="1330">
        <v>1.9400000000000001E-2</v>
      </c>
      <c r="BV39" s="1330">
        <v>1.89E-2</v>
      </c>
      <c r="BW39" s="1739">
        <v>1.89E-2</v>
      </c>
      <c r="BX39" s="1330">
        <v>1.89E-2</v>
      </c>
      <c r="BY39" s="1739">
        <v>1.9300000000000001E-2</v>
      </c>
      <c r="BZ39" s="306">
        <v>1.89E-2</v>
      </c>
    </row>
    <row r="40" spans="2:78" ht="19.5" customHeight="1" thickTop="1">
      <c r="H40" s="1331" t="s">
        <v>259</v>
      </c>
      <c r="I40" s="308">
        <v>2.5700000000000001E-2</v>
      </c>
      <c r="J40" s="309">
        <v>2.52E-2</v>
      </c>
      <c r="K40" s="309">
        <v>2.4199999999999999E-2</v>
      </c>
      <c r="L40" s="309">
        <v>2.3900000000000001E-2</v>
      </c>
      <c r="M40" s="309">
        <v>2.3699999999999999E-2</v>
      </c>
      <c r="N40" s="309">
        <v>2.2700000000000001E-2</v>
      </c>
      <c r="O40" s="309">
        <v>2.1499999999999998E-2</v>
      </c>
      <c r="P40" s="309">
        <v>2.1700000000000001E-2</v>
      </c>
      <c r="Q40" s="309">
        <v>2.1000000000000001E-2</v>
      </c>
      <c r="R40" s="309">
        <v>2.12E-2</v>
      </c>
      <c r="S40" s="309">
        <v>2.1499999999999998E-2</v>
      </c>
      <c r="T40" s="309">
        <v>2.07E-2</v>
      </c>
      <c r="U40" s="309">
        <v>0.02</v>
      </c>
      <c r="V40" s="309">
        <v>1.8800000000000001E-2</v>
      </c>
      <c r="W40" s="309">
        <v>1.8800000000000001E-2</v>
      </c>
      <c r="X40" s="309">
        <v>1.8100000000000002E-2</v>
      </c>
      <c r="Y40" s="309">
        <v>1.84E-2</v>
      </c>
      <c r="Z40" s="309">
        <v>1.8499999999999999E-2</v>
      </c>
      <c r="AA40" s="309">
        <v>1.8499999999999999E-2</v>
      </c>
      <c r="AB40" s="309">
        <v>1.89E-2</v>
      </c>
      <c r="AC40" s="310">
        <v>1.95E-2</v>
      </c>
      <c r="AD40" s="309">
        <v>0.02</v>
      </c>
      <c r="AE40" s="310">
        <v>2.0199999999999999E-2</v>
      </c>
      <c r="AF40" s="310">
        <v>1.9800000000000002E-2</v>
      </c>
      <c r="AK40" s="302">
        <v>2.01E-2</v>
      </c>
      <c r="AL40" s="302">
        <v>0.02</v>
      </c>
      <c r="AM40" s="302">
        <v>1.9887758477950629E-2</v>
      </c>
      <c r="AN40" s="301">
        <v>1.9800000000000002E-2</v>
      </c>
      <c r="AO40" s="301">
        <v>1.9800000000000002E-2</v>
      </c>
      <c r="AP40" s="311">
        <v>1.9699999999999999E-2</v>
      </c>
      <c r="AQ40" s="311">
        <v>1.9400000000000001E-2</v>
      </c>
      <c r="AR40" s="311">
        <v>1.8800000000000001E-2</v>
      </c>
      <c r="AS40" s="311">
        <v>1.83E-2</v>
      </c>
      <c r="AT40" s="312">
        <v>1.7399999999999999E-2</v>
      </c>
      <c r="AU40" s="312">
        <v>1.7299999999999999E-2</v>
      </c>
      <c r="AV40" s="312">
        <v>1.7500000000000002E-2</v>
      </c>
      <c r="AW40" s="305"/>
      <c r="AX40" s="305"/>
      <c r="AY40" s="305"/>
      <c r="AZ40" s="305"/>
      <c r="BA40" s="305"/>
      <c r="BB40" s="305"/>
      <c r="BC40" s="305"/>
      <c r="BD40" s="305"/>
      <c r="BE40" s="311">
        <v>1.8200000000000001E-2</v>
      </c>
      <c r="BF40" s="311">
        <v>1.8200000000000001E-2</v>
      </c>
      <c r="BG40" s="311">
        <v>1.83E-2</v>
      </c>
      <c r="BH40" s="311">
        <v>1.8499999999999999E-2</v>
      </c>
      <c r="BI40" s="311">
        <v>1.9099999999999999E-2</v>
      </c>
      <c r="BJ40" s="312">
        <v>1.9599999999999999E-2</v>
      </c>
      <c r="BK40" s="312">
        <v>1.9800000000000002E-2</v>
      </c>
      <c r="BL40" s="311">
        <v>1.9900000000000001E-2</v>
      </c>
      <c r="BM40" s="311">
        <v>2.0400000000000001E-2</v>
      </c>
      <c r="BN40" s="311">
        <v>2.1000000000000001E-2</v>
      </c>
      <c r="BO40" s="1331">
        <v>2.0899999999999998E-2</v>
      </c>
      <c r="BP40" s="312">
        <v>2.0799999999999999E-2</v>
      </c>
      <c r="BQ40" s="1331">
        <v>2.1100000000000001E-2</v>
      </c>
      <c r="BR40" s="312">
        <v>2.0789999999999999E-2</v>
      </c>
      <c r="BS40" s="312">
        <v>1.95E-2</v>
      </c>
      <c r="BT40" s="1331">
        <v>1.9800000000000002E-2</v>
      </c>
      <c r="BU40" s="1331">
        <v>2.01E-2</v>
      </c>
      <c r="BV40" s="1331">
        <v>1.9599999999999999E-2</v>
      </c>
      <c r="BW40" s="1331">
        <v>1.9599999999999999E-2</v>
      </c>
      <c r="BX40" s="1331">
        <v>1.95E-2</v>
      </c>
      <c r="BY40" s="1331">
        <v>1.9900000000000001E-2</v>
      </c>
      <c r="BZ40" s="313">
        <v>1.9400000000000001E-2</v>
      </c>
    </row>
    <row r="41" spans="2:78" ht="19.5" customHeight="1">
      <c r="H41" s="284" t="s">
        <v>260</v>
      </c>
      <c r="I41" s="314"/>
      <c r="J41" s="314"/>
      <c r="K41" s="314"/>
      <c r="L41" s="314"/>
      <c r="M41" s="314"/>
      <c r="N41" s="314"/>
      <c r="O41" s="314"/>
      <c r="P41" s="314"/>
      <c r="Q41" s="314"/>
      <c r="R41" s="314"/>
      <c r="S41" s="314"/>
      <c r="T41" s="314"/>
      <c r="U41" s="314"/>
      <c r="V41" s="314"/>
      <c r="W41" s="314"/>
      <c r="X41" s="314"/>
      <c r="Y41" s="314"/>
      <c r="Z41" s="314"/>
      <c r="AA41" s="314"/>
      <c r="AB41" s="314"/>
      <c r="AC41" s="314"/>
      <c r="AD41" s="314"/>
      <c r="AE41" s="314"/>
      <c r="AF41" s="314"/>
      <c r="AG41" s="315"/>
      <c r="AH41" s="315"/>
      <c r="AI41" s="315"/>
      <c r="AJ41" s="315"/>
      <c r="AP41" s="3"/>
      <c r="AQ41" s="3"/>
      <c r="AR41" s="3"/>
      <c r="AS41" s="3"/>
      <c r="AT41" s="263"/>
      <c r="AU41" s="263"/>
      <c r="AV41" s="263"/>
      <c r="AW41" s="3"/>
      <c r="AX41" s="3"/>
      <c r="AY41" s="3"/>
      <c r="AZ41" s="3"/>
      <c r="BA41" s="3"/>
      <c r="BB41" s="3"/>
      <c r="BC41" s="3"/>
      <c r="BD41" s="275"/>
      <c r="BE41" s="275"/>
      <c r="BF41" s="275"/>
      <c r="BG41" s="275"/>
      <c r="BH41" s="275"/>
      <c r="BI41" s="275"/>
      <c r="BJ41" s="275"/>
      <c r="BK41" s="275"/>
      <c r="BL41" s="275"/>
      <c r="BM41" s="275"/>
      <c r="BN41" s="275"/>
      <c r="BO41" s="275"/>
      <c r="BP41" s="275"/>
      <c r="BQ41" s="1327"/>
      <c r="BR41" s="275"/>
      <c r="BS41" s="275"/>
      <c r="BT41" s="275"/>
      <c r="BU41" s="275"/>
      <c r="BV41" s="1327"/>
      <c r="BW41" s="1327"/>
      <c r="BX41" s="275"/>
      <c r="BY41" s="275"/>
      <c r="BZ41" s="275"/>
    </row>
    <row r="42" spans="2:78" ht="19.5" customHeight="1">
      <c r="H42" s="316" t="s">
        <v>261</v>
      </c>
      <c r="I42" s="136"/>
      <c r="J42" s="136"/>
      <c r="K42" s="136"/>
      <c r="L42" s="136"/>
      <c r="M42" s="136"/>
      <c r="N42" s="136"/>
      <c r="O42" s="136"/>
      <c r="P42" s="136"/>
      <c r="Q42" s="136"/>
      <c r="R42" s="136"/>
      <c r="S42" s="136"/>
      <c r="T42" s="136"/>
      <c r="U42" s="136"/>
      <c r="V42" s="136"/>
      <c r="W42" s="136"/>
      <c r="X42" s="136"/>
      <c r="Y42" s="136"/>
      <c r="Z42" s="136"/>
      <c r="AA42" s="136"/>
      <c r="AB42" s="136"/>
      <c r="AC42" s="136"/>
      <c r="AD42" s="136"/>
      <c r="AE42" s="136"/>
      <c r="AF42" s="136"/>
      <c r="AG42" s="137"/>
      <c r="AH42" s="137"/>
      <c r="AI42" s="137"/>
      <c r="AJ42" s="137"/>
      <c r="AP42" s="3"/>
      <c r="AQ42" s="3"/>
      <c r="AR42" s="3"/>
      <c r="AS42" s="3"/>
      <c r="AT42" s="263"/>
      <c r="AU42" s="263"/>
      <c r="AV42" s="26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</row>
    <row r="43" spans="2:78" ht="19.5" customHeight="1">
      <c r="H43" s="317" t="s">
        <v>262</v>
      </c>
      <c r="I43" s="136"/>
      <c r="J43" s="136"/>
      <c r="K43" s="136"/>
      <c r="L43" s="136"/>
      <c r="M43" s="136"/>
      <c r="N43" s="136"/>
      <c r="O43" s="136"/>
      <c r="P43" s="136"/>
      <c r="Q43" s="136"/>
      <c r="R43" s="136"/>
      <c r="S43" s="136"/>
      <c r="T43" s="136"/>
      <c r="U43" s="136"/>
      <c r="V43" s="136"/>
      <c r="W43" s="136"/>
      <c r="X43" s="136"/>
      <c r="Y43" s="136"/>
      <c r="Z43" s="136"/>
      <c r="AA43" s="136"/>
      <c r="AB43" s="136"/>
      <c r="AC43" s="136"/>
      <c r="AD43" s="136"/>
      <c r="AE43" s="136"/>
      <c r="AF43" s="136"/>
      <c r="AG43" s="137"/>
      <c r="AH43" s="137"/>
      <c r="AI43" s="137"/>
      <c r="AJ43" s="137"/>
      <c r="AP43" s="3"/>
      <c r="AQ43" s="3"/>
      <c r="AR43" s="3"/>
      <c r="AS43" s="3"/>
      <c r="AT43" s="263"/>
      <c r="AU43" s="263"/>
      <c r="AV43" s="26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</row>
    <row r="44" spans="2:78" ht="19.5" customHeight="1">
      <c r="H44" s="318"/>
      <c r="I44" s="136"/>
      <c r="J44" s="136"/>
      <c r="K44" s="136"/>
      <c r="L44" s="136"/>
      <c r="M44" s="136"/>
      <c r="N44" s="136"/>
      <c r="O44" s="136"/>
      <c r="P44" s="136"/>
      <c r="Q44" s="136"/>
      <c r="R44" s="136"/>
      <c r="S44" s="136"/>
      <c r="T44" s="136"/>
      <c r="U44" s="136"/>
      <c r="V44" s="136"/>
      <c r="W44" s="136"/>
      <c r="X44" s="136"/>
      <c r="Y44" s="136"/>
      <c r="Z44" s="136"/>
      <c r="AA44" s="136"/>
      <c r="AB44" s="136"/>
      <c r="AC44" s="136"/>
      <c r="AD44" s="136"/>
      <c r="AE44" s="136"/>
      <c r="AF44" s="136"/>
      <c r="AG44" s="137"/>
      <c r="AH44" s="137"/>
      <c r="AI44" s="137"/>
      <c r="AJ44" s="137"/>
      <c r="AP44" s="3"/>
      <c r="AQ44" s="3"/>
      <c r="AR44" s="3"/>
      <c r="AS44" s="3"/>
      <c r="AT44" s="263"/>
      <c r="AU44" s="263"/>
      <c r="AV44" s="26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</row>
    <row r="45" spans="2:78" ht="1.5" customHeight="1">
      <c r="H45" s="287"/>
      <c r="I45" s="136"/>
      <c r="J45" s="136"/>
      <c r="K45" s="136"/>
      <c r="L45" s="136"/>
      <c r="M45" s="136"/>
      <c r="N45" s="136"/>
      <c r="O45" s="136"/>
      <c r="P45" s="136"/>
      <c r="Q45" s="136"/>
      <c r="R45" s="136"/>
      <c r="S45" s="136"/>
      <c r="T45" s="136"/>
      <c r="U45" s="136"/>
      <c r="V45" s="136"/>
      <c r="W45" s="136"/>
      <c r="X45" s="136"/>
      <c r="Y45" s="136"/>
      <c r="Z45" s="136"/>
      <c r="AA45" s="136"/>
      <c r="AB45" s="136"/>
      <c r="AC45" s="136"/>
      <c r="AD45" s="136"/>
      <c r="AE45" s="136"/>
      <c r="AF45" s="136"/>
      <c r="AG45" s="137"/>
      <c r="AH45" s="137"/>
      <c r="AI45" s="137"/>
      <c r="AJ45" s="137"/>
      <c r="AP45" s="3"/>
      <c r="AQ45" s="3"/>
      <c r="AR45" s="3"/>
      <c r="AS45" s="3"/>
      <c r="AT45" s="263"/>
      <c r="AU45" s="263"/>
      <c r="AV45" s="26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</row>
    <row r="46" spans="2:78" ht="19.5" customHeight="1">
      <c r="H46" s="264" t="s">
        <v>263</v>
      </c>
      <c r="I46" s="265"/>
      <c r="J46" s="265"/>
      <c r="K46" s="265"/>
      <c r="L46" s="265"/>
      <c r="M46" s="265"/>
      <c r="N46" s="265"/>
      <c r="O46" s="265"/>
      <c r="P46" s="265"/>
      <c r="Q46" s="265"/>
      <c r="R46" s="265"/>
      <c r="S46" s="265"/>
      <c r="T46" s="265"/>
      <c r="U46" s="265"/>
      <c r="V46" s="265"/>
      <c r="W46" s="265"/>
      <c r="X46" s="265"/>
      <c r="Y46" s="265"/>
      <c r="Z46" s="265"/>
      <c r="AA46" s="265"/>
      <c r="AB46" s="265"/>
      <c r="AC46" s="265"/>
      <c r="AD46" s="265"/>
      <c r="AE46" s="265"/>
      <c r="AF46" s="265"/>
      <c r="AG46" s="286"/>
      <c r="AH46" s="286"/>
      <c r="AI46" s="286"/>
      <c r="AJ46" s="286"/>
      <c r="AP46" s="3"/>
      <c r="AQ46" s="3"/>
      <c r="AR46" s="3"/>
      <c r="AS46" s="3"/>
      <c r="AT46" s="263"/>
      <c r="AU46" s="263"/>
      <c r="AV46" s="26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</row>
    <row r="47" spans="2:78" ht="19.5" customHeight="1" thickBot="1">
      <c r="H47" s="267" t="s">
        <v>39</v>
      </c>
      <c r="I47" s="268" t="s">
        <v>40</v>
      </c>
      <c r="J47" s="268" t="s">
        <v>41</v>
      </c>
      <c r="K47" s="268" t="s">
        <v>42</v>
      </c>
      <c r="L47" s="268" t="s">
        <v>43</v>
      </c>
      <c r="M47" s="268" t="s">
        <v>44</v>
      </c>
      <c r="N47" s="268" t="s">
        <v>45</v>
      </c>
      <c r="O47" s="268" t="s">
        <v>46</v>
      </c>
      <c r="P47" s="268" t="s">
        <v>47</v>
      </c>
      <c r="Q47" s="268" t="s">
        <v>48</v>
      </c>
      <c r="R47" s="268" t="s">
        <v>49</v>
      </c>
      <c r="S47" s="268" t="s">
        <v>50</v>
      </c>
      <c r="T47" s="268" t="s">
        <v>51</v>
      </c>
      <c r="U47" s="268" t="s">
        <v>52</v>
      </c>
      <c r="V47" s="268" t="s">
        <v>53</v>
      </c>
      <c r="W47" s="268" t="s">
        <v>54</v>
      </c>
      <c r="X47" s="268" t="s">
        <v>55</v>
      </c>
      <c r="Y47" s="268" t="s">
        <v>56</v>
      </c>
      <c r="Z47" s="268" t="s">
        <v>57</v>
      </c>
      <c r="AA47" s="268" t="s">
        <v>58</v>
      </c>
      <c r="AB47" s="268" t="s">
        <v>128</v>
      </c>
      <c r="AC47" s="288" t="s">
        <v>129</v>
      </c>
      <c r="AD47" s="78" t="s">
        <v>61</v>
      </c>
      <c r="AE47" s="78" t="s">
        <v>62</v>
      </c>
      <c r="AF47" s="78" t="s">
        <v>63</v>
      </c>
      <c r="AG47" s="198"/>
      <c r="AH47" s="198"/>
      <c r="AI47" s="198"/>
      <c r="AJ47" s="198"/>
      <c r="AK47" s="78" t="s">
        <v>64</v>
      </c>
      <c r="AL47" s="78" t="s">
        <v>65</v>
      </c>
      <c r="AM47" s="78" t="s">
        <v>66</v>
      </c>
      <c r="AN47" s="78" t="s">
        <v>67</v>
      </c>
      <c r="AO47" s="78" t="s">
        <v>68</v>
      </c>
      <c r="AP47" s="269" t="s">
        <v>69</v>
      </c>
      <c r="AQ47" s="269" t="s">
        <v>70</v>
      </c>
      <c r="AR47" s="269" t="s">
        <v>71</v>
      </c>
      <c r="AS47" s="269" t="s">
        <v>72</v>
      </c>
      <c r="AT47" s="269" t="s">
        <v>73</v>
      </c>
      <c r="AU47" s="78" t="s">
        <v>74</v>
      </c>
      <c r="AV47" s="81" t="s">
        <v>75</v>
      </c>
      <c r="AW47" s="270"/>
      <c r="AX47" s="270"/>
      <c r="AY47" s="270"/>
      <c r="AZ47" s="270"/>
      <c r="BA47" s="271"/>
      <c r="BB47" s="271"/>
      <c r="BC47" s="272"/>
      <c r="BD47" s="270"/>
      <c r="BE47" s="81" t="s">
        <v>76</v>
      </c>
      <c r="BF47" s="81" t="s">
        <v>134</v>
      </c>
      <c r="BG47" s="81" t="s">
        <v>78</v>
      </c>
      <c r="BH47" s="81" t="s">
        <v>79</v>
      </c>
      <c r="BI47" s="81" t="s">
        <v>80</v>
      </c>
      <c r="BJ47" s="81" t="s">
        <v>81</v>
      </c>
      <c r="BK47" s="81" t="s">
        <v>82</v>
      </c>
      <c r="BL47" s="81" t="s">
        <v>83</v>
      </c>
      <c r="BM47" s="81" t="str">
        <f>BM9</f>
        <v>1Q23</v>
      </c>
      <c r="BN47" s="81" t="str">
        <f t="shared" ref="BN47:BV47" si="4">BN9</f>
        <v>2Q23</v>
      </c>
      <c r="BO47" s="81" t="str">
        <f t="shared" si="4"/>
        <v>3Q23</v>
      </c>
      <c r="BP47" s="81" t="str">
        <f t="shared" si="4"/>
        <v>4Q23</v>
      </c>
      <c r="BQ47" s="81" t="str">
        <f t="shared" si="4"/>
        <v>1Q24</v>
      </c>
      <c r="BR47" s="81" t="str">
        <f t="shared" si="4"/>
        <v>2Q24</v>
      </c>
      <c r="BS47" s="81" t="str">
        <f t="shared" si="4"/>
        <v>3Q24</v>
      </c>
      <c r="BT47" s="81" t="str">
        <f t="shared" si="4"/>
        <v>4Q24</v>
      </c>
      <c r="BU47" s="81" t="str">
        <f t="shared" si="4"/>
        <v>1Q25</v>
      </c>
      <c r="BV47" s="81" t="str">
        <f t="shared" si="4"/>
        <v>2Q25</v>
      </c>
      <c r="BW47" s="81" t="s">
        <v>855</v>
      </c>
      <c r="BX47" s="1778" t="str">
        <f>BX32</f>
        <v>4Q25</v>
      </c>
      <c r="BY47" s="1778" t="str">
        <f>BY32</f>
        <v>1Q26</v>
      </c>
      <c r="BZ47" s="81" t="str">
        <f t="shared" ref="BZ47" si="5">BZ9</f>
        <v xml:space="preserve">2Q26(E) </v>
      </c>
    </row>
    <row r="48" spans="2:78" ht="19.5" customHeight="1">
      <c r="H48" s="1322" t="s">
        <v>253</v>
      </c>
      <c r="I48" s="83">
        <v>247186.7</v>
      </c>
      <c r="J48" s="83">
        <v>249604.6</v>
      </c>
      <c r="K48" s="83">
        <v>252578.4</v>
      </c>
      <c r="L48" s="83">
        <v>249865.8</v>
      </c>
      <c r="M48" s="83">
        <v>244941.4</v>
      </c>
      <c r="N48" s="83">
        <v>244031.9</v>
      </c>
      <c r="O48" s="83">
        <v>248363.2</v>
      </c>
      <c r="P48" s="83">
        <v>252431.7</v>
      </c>
      <c r="Q48" s="83">
        <v>250816</v>
      </c>
      <c r="R48" s="83">
        <v>251745.2</v>
      </c>
      <c r="S48" s="83">
        <v>251721.60000000001</v>
      </c>
      <c r="T48" s="83">
        <v>257561.9</v>
      </c>
      <c r="U48" s="83">
        <v>258910.9</v>
      </c>
      <c r="V48" s="83">
        <v>262402.09999999998</v>
      </c>
      <c r="W48" s="83">
        <v>265923.40000000002</v>
      </c>
      <c r="X48" s="83">
        <v>275211.40000000002</v>
      </c>
      <c r="Y48" s="83">
        <v>273208.7</v>
      </c>
      <c r="Z48" s="83">
        <v>276737.2</v>
      </c>
      <c r="AA48" s="83">
        <v>281250.7</v>
      </c>
      <c r="AB48" s="83">
        <v>286235.3</v>
      </c>
      <c r="AC48" s="84">
        <v>286726.40000000002</v>
      </c>
      <c r="AD48" s="83">
        <v>290972.59999999998</v>
      </c>
      <c r="AE48" s="84">
        <v>297374.90000000002</v>
      </c>
      <c r="AF48" s="84">
        <v>309739.09999999998</v>
      </c>
      <c r="AG48" s="83"/>
      <c r="AH48" s="83"/>
      <c r="AI48" s="83"/>
      <c r="AJ48" s="83"/>
      <c r="AK48" s="91">
        <v>311503.90000000002</v>
      </c>
      <c r="AL48" s="91">
        <v>318298.90000000002</v>
      </c>
      <c r="AM48" s="91">
        <v>327010.02611734474</v>
      </c>
      <c r="AN48" s="90">
        <v>339058.3</v>
      </c>
      <c r="AO48" s="90">
        <v>342711.89024439902</v>
      </c>
      <c r="AP48" s="293">
        <v>346077.1</v>
      </c>
      <c r="AQ48" s="293">
        <v>351563.9</v>
      </c>
      <c r="AR48" s="293">
        <v>362637.6</v>
      </c>
      <c r="AS48" s="293">
        <v>372456.7</v>
      </c>
      <c r="AT48" s="319">
        <v>390042.2</v>
      </c>
      <c r="AU48" s="319">
        <v>397744.9</v>
      </c>
      <c r="AV48" s="319">
        <v>405436.2</v>
      </c>
      <c r="AW48" s="293"/>
      <c r="AX48" s="293"/>
      <c r="AY48" s="293"/>
      <c r="AZ48" s="293"/>
      <c r="BA48" s="293"/>
      <c r="BB48" s="293"/>
      <c r="BC48" s="293"/>
      <c r="BD48" s="293"/>
      <c r="BE48" s="293">
        <v>406069.9</v>
      </c>
      <c r="BF48" s="293">
        <v>411929.4</v>
      </c>
      <c r="BG48" s="293">
        <v>424552.8</v>
      </c>
      <c r="BH48" s="293">
        <v>439779.4</v>
      </c>
      <c r="BI48" s="293">
        <v>449770.9</v>
      </c>
      <c r="BJ48" s="319">
        <v>456765.18385234039</v>
      </c>
      <c r="BK48" s="319">
        <v>469356.6</v>
      </c>
      <c r="BL48" s="293">
        <v>486910.3</v>
      </c>
      <c r="BM48" s="293">
        <v>473985.4</v>
      </c>
      <c r="BN48" s="293">
        <v>473015.8</v>
      </c>
      <c r="BO48" s="1332">
        <v>479792.8</v>
      </c>
      <c r="BP48" s="319">
        <v>490215.8</v>
      </c>
      <c r="BQ48" s="1332">
        <v>491992.9</v>
      </c>
      <c r="BR48" s="319">
        <v>499437.6</v>
      </c>
      <c r="BS48" s="319">
        <v>509240.7</v>
      </c>
      <c r="BT48" s="1332">
        <v>514989.2</v>
      </c>
      <c r="BU48" s="1332">
        <v>519257</v>
      </c>
      <c r="BV48" s="1332">
        <v>521135.5</v>
      </c>
      <c r="BW48" s="1332">
        <v>520383.5</v>
      </c>
      <c r="BX48" s="1332">
        <v>532367.1</v>
      </c>
      <c r="BY48" s="1332">
        <v>535637.84331604862</v>
      </c>
      <c r="BZ48" s="320">
        <v>543930.03425094788</v>
      </c>
    </row>
    <row r="49" spans="8:78" ht="19.5" customHeight="1">
      <c r="H49" s="1660" t="s">
        <v>254</v>
      </c>
      <c r="I49" s="83">
        <v>3680.3</v>
      </c>
      <c r="J49" s="83">
        <v>3667.2</v>
      </c>
      <c r="K49" s="83">
        <v>3630.5</v>
      </c>
      <c r="L49" s="83">
        <v>3484.5</v>
      </c>
      <c r="M49" s="83">
        <v>3223.6</v>
      </c>
      <c r="N49" s="83">
        <v>3105.6</v>
      </c>
      <c r="O49" s="83">
        <v>3072.9</v>
      </c>
      <c r="P49" s="83">
        <v>3086.9</v>
      </c>
      <c r="Q49" s="83">
        <v>2917.6</v>
      </c>
      <c r="R49" s="83">
        <v>2909.6</v>
      </c>
      <c r="S49" s="83">
        <v>2875.2</v>
      </c>
      <c r="T49" s="83">
        <v>2831.2</v>
      </c>
      <c r="U49" s="83">
        <v>2677.7</v>
      </c>
      <c r="V49" s="83">
        <v>2558.5</v>
      </c>
      <c r="W49" s="83">
        <v>2514.3000000000002</v>
      </c>
      <c r="X49" s="83">
        <v>2498.1</v>
      </c>
      <c r="Y49" s="83">
        <v>2430.4</v>
      </c>
      <c r="Z49" s="83">
        <v>2432.4</v>
      </c>
      <c r="AA49" s="83">
        <v>2447.6</v>
      </c>
      <c r="AB49" s="83">
        <v>2481.6</v>
      </c>
      <c r="AC49" s="84">
        <v>2480.4</v>
      </c>
      <c r="AD49" s="83">
        <v>2582.4</v>
      </c>
      <c r="AE49" s="84">
        <v>2682.3</v>
      </c>
      <c r="AF49" s="84">
        <v>2781.9</v>
      </c>
      <c r="AG49" s="83"/>
      <c r="AH49" s="83"/>
      <c r="AI49" s="83"/>
      <c r="AJ49" s="83"/>
      <c r="AK49" s="84">
        <v>2836.5</v>
      </c>
      <c r="AL49" s="84">
        <v>2979.7</v>
      </c>
      <c r="AM49" s="84">
        <v>3121.8</v>
      </c>
      <c r="AN49" s="83">
        <v>3291.3</v>
      </c>
      <c r="AO49" s="83">
        <v>3275.2</v>
      </c>
      <c r="AP49" s="192">
        <v>3302</v>
      </c>
      <c r="AQ49" s="192">
        <v>3296.5</v>
      </c>
      <c r="AR49" s="192">
        <v>3277.5</v>
      </c>
      <c r="AS49" s="192">
        <v>3193.8</v>
      </c>
      <c r="AT49" s="193">
        <v>3138.9</v>
      </c>
      <c r="AU49" s="193">
        <v>3042</v>
      </c>
      <c r="AV49" s="193">
        <v>3024.5</v>
      </c>
      <c r="AW49" s="192"/>
      <c r="AX49" s="192"/>
      <c r="AY49" s="192"/>
      <c r="AZ49" s="192"/>
      <c r="BA49" s="192"/>
      <c r="BB49" s="192"/>
      <c r="BC49" s="192"/>
      <c r="BD49" s="192"/>
      <c r="BE49" s="192">
        <v>2976.6</v>
      </c>
      <c r="BF49" s="192">
        <v>3007</v>
      </c>
      <c r="BG49" s="192">
        <v>3095.2</v>
      </c>
      <c r="BH49" s="192">
        <v>3353.9</v>
      </c>
      <c r="BI49" s="192">
        <v>3503</v>
      </c>
      <c r="BJ49" s="319">
        <v>3834.2812922470002</v>
      </c>
      <c r="BK49" s="319">
        <v>4426.8</v>
      </c>
      <c r="BL49" s="293">
        <v>5350.9</v>
      </c>
      <c r="BM49" s="293">
        <v>5777.7</v>
      </c>
      <c r="BN49" s="293">
        <v>5980.8</v>
      </c>
      <c r="BO49" s="1332">
        <v>6198.8</v>
      </c>
      <c r="BP49" s="319">
        <v>6469.4</v>
      </c>
      <c r="BQ49" s="1332">
        <v>6381.5</v>
      </c>
      <c r="BR49" s="319">
        <v>6309.5</v>
      </c>
      <c r="BS49" s="319">
        <v>6327.9</v>
      </c>
      <c r="BT49" s="1332">
        <v>6287.5</v>
      </c>
      <c r="BU49" s="1332">
        <v>6066</v>
      </c>
      <c r="BV49" s="1332">
        <v>5899</v>
      </c>
      <c r="BW49" s="1332">
        <v>5779.5</v>
      </c>
      <c r="BX49" s="1332">
        <v>5803.1</v>
      </c>
      <c r="BY49" s="1332">
        <v>5741.0793239639997</v>
      </c>
      <c r="BZ49" s="320">
        <v>5862.0181422519354</v>
      </c>
    </row>
    <row r="50" spans="8:78" ht="19.5" customHeight="1">
      <c r="H50" s="1661" t="s">
        <v>255</v>
      </c>
      <c r="I50" s="149">
        <v>5.9700000000000003E-2</v>
      </c>
      <c r="J50" s="149">
        <v>5.8900000000000001E-2</v>
      </c>
      <c r="K50" s="149">
        <v>5.7000000000000002E-2</v>
      </c>
      <c r="L50" s="149">
        <v>5.5500000000000001E-2</v>
      </c>
      <c r="M50" s="149">
        <v>5.3400000000000003E-2</v>
      </c>
      <c r="N50" s="149">
        <v>5.0999999999999997E-2</v>
      </c>
      <c r="O50" s="149">
        <v>4.9099999999999998E-2</v>
      </c>
      <c r="P50" s="149">
        <v>4.8500000000000001E-2</v>
      </c>
      <c r="Q50" s="149">
        <v>4.7199999999999999E-2</v>
      </c>
      <c r="R50" s="149">
        <v>4.6399999999999997E-2</v>
      </c>
      <c r="S50" s="149">
        <v>4.53E-2</v>
      </c>
      <c r="T50" s="149">
        <v>4.36E-2</v>
      </c>
      <c r="U50" s="149">
        <v>4.19E-2</v>
      </c>
      <c r="V50" s="149">
        <v>3.9100000000000003E-2</v>
      </c>
      <c r="W50" s="149">
        <v>3.7499999999999999E-2</v>
      </c>
      <c r="X50" s="149">
        <v>3.5999999999999997E-2</v>
      </c>
      <c r="Y50" s="149">
        <v>3.5799999999999998E-2</v>
      </c>
      <c r="Z50" s="149">
        <v>3.5400000000000001E-2</v>
      </c>
      <c r="AA50" s="149">
        <v>3.4599999999999999E-2</v>
      </c>
      <c r="AB50" s="149">
        <v>3.4500000000000003E-2</v>
      </c>
      <c r="AC50" s="148">
        <v>3.5099999999999999E-2</v>
      </c>
      <c r="AD50" s="149">
        <v>3.56E-2</v>
      </c>
      <c r="AE50" s="148">
        <v>3.5799999999999998E-2</v>
      </c>
      <c r="AF50" s="148">
        <v>3.56E-2</v>
      </c>
      <c r="AG50" s="83"/>
      <c r="AH50" s="83"/>
      <c r="AI50" s="83"/>
      <c r="AJ50" s="83"/>
      <c r="AK50" s="148">
        <v>3.6900000000000002E-2</v>
      </c>
      <c r="AL50" s="148">
        <v>3.7499999999999999E-2</v>
      </c>
      <c r="AM50" s="148">
        <v>3.7900000000000003E-2</v>
      </c>
      <c r="AN50" s="149">
        <v>3.85E-2</v>
      </c>
      <c r="AO50" s="149">
        <v>3.8800000000000001E-2</v>
      </c>
      <c r="AP50" s="275">
        <v>3.8300000000000001E-2</v>
      </c>
      <c r="AQ50" s="275">
        <v>3.7199999999999997E-2</v>
      </c>
      <c r="AR50" s="275">
        <v>3.5900000000000001E-2</v>
      </c>
      <c r="AS50" s="275">
        <v>3.4500000000000003E-2</v>
      </c>
      <c r="AT50" s="276">
        <v>3.2399999999999998E-2</v>
      </c>
      <c r="AU50" s="276">
        <v>3.04E-2</v>
      </c>
      <c r="AV50" s="276">
        <v>2.9700000000000001E-2</v>
      </c>
      <c r="AW50" s="275"/>
      <c r="AX50" s="275"/>
      <c r="AY50" s="275"/>
      <c r="AZ50" s="275"/>
      <c r="BA50" s="275"/>
      <c r="BB50" s="275"/>
      <c r="BC50" s="275"/>
      <c r="BD50" s="275"/>
      <c r="BE50" s="275">
        <v>2.9700000000000001E-2</v>
      </c>
      <c r="BF50" s="275">
        <v>2.93E-2</v>
      </c>
      <c r="BG50" s="275">
        <v>2.8899999999999999E-2</v>
      </c>
      <c r="BH50" s="275">
        <v>3.0300000000000001E-2</v>
      </c>
      <c r="BI50" s="275">
        <v>3.1600000000000003E-2</v>
      </c>
      <c r="BJ50" s="276">
        <v>3.3700000000000001E-2</v>
      </c>
      <c r="BK50" s="276">
        <v>3.7400000000000003E-2</v>
      </c>
      <c r="BL50" s="275">
        <v>4.36E-2</v>
      </c>
      <c r="BM50" s="275">
        <v>4.9399999999999999E-2</v>
      </c>
      <c r="BN50" s="275">
        <v>5.0700000000000002E-2</v>
      </c>
      <c r="BO50" s="1327">
        <v>5.1299999999999998E-2</v>
      </c>
      <c r="BP50" s="276">
        <v>5.2400000000000002E-2</v>
      </c>
      <c r="BQ50" s="1327">
        <v>5.2200000000000003E-2</v>
      </c>
      <c r="BR50" s="276">
        <v>5.0799999999999998E-2</v>
      </c>
      <c r="BS50" s="276">
        <v>4.9399999999999999E-2</v>
      </c>
      <c r="BT50" s="1327">
        <v>4.8599999999999997E-2</v>
      </c>
      <c r="BU50" s="1327">
        <v>4.7399999999999998E-2</v>
      </c>
      <c r="BV50" s="1327">
        <v>4.5400000000000003E-2</v>
      </c>
      <c r="BW50" s="1327">
        <v>4.41E-2</v>
      </c>
      <c r="BX50" s="1327">
        <v>4.3200000000000002E-2</v>
      </c>
      <c r="BY50" s="1327">
        <v>4.3499999999999997E-2</v>
      </c>
      <c r="BZ50" s="277">
        <v>4.3200000000000002E-2</v>
      </c>
    </row>
    <row r="51" spans="8:78" ht="19.5" customHeight="1">
      <c r="H51" s="1322" t="s">
        <v>256</v>
      </c>
      <c r="I51" s="83">
        <v>236263.4</v>
      </c>
      <c r="J51" s="83">
        <v>238982.9</v>
      </c>
      <c r="K51" s="83">
        <v>241805.9</v>
      </c>
      <c r="L51" s="83">
        <v>238497.5</v>
      </c>
      <c r="M51" s="83">
        <v>233548.5</v>
      </c>
      <c r="N51" s="83">
        <v>232794.7</v>
      </c>
      <c r="O51" s="83">
        <v>237097.7</v>
      </c>
      <c r="P51" s="83">
        <v>240782.2</v>
      </c>
      <c r="Q51" s="83">
        <v>239502.1</v>
      </c>
      <c r="R51" s="83">
        <v>239003.6</v>
      </c>
      <c r="S51" s="83">
        <v>238397</v>
      </c>
      <c r="T51" s="83">
        <v>243837.7</v>
      </c>
      <c r="U51" s="83">
        <v>246060.5</v>
      </c>
      <c r="V51" s="83">
        <v>248065.1</v>
      </c>
      <c r="W51" s="83">
        <v>251594.7</v>
      </c>
      <c r="X51" s="83">
        <v>259947.6</v>
      </c>
      <c r="Y51" s="83">
        <v>259773.3</v>
      </c>
      <c r="Z51" s="83">
        <v>264553.90000000002</v>
      </c>
      <c r="AA51" s="83">
        <v>269177.3</v>
      </c>
      <c r="AB51" s="83">
        <v>273299</v>
      </c>
      <c r="AC51" s="84">
        <v>273337.40000000002</v>
      </c>
      <c r="AD51" s="83">
        <v>277667.8</v>
      </c>
      <c r="AE51" s="84">
        <v>284358.2</v>
      </c>
      <c r="AF51" s="84">
        <v>296724.7</v>
      </c>
      <c r="AG51" s="83"/>
      <c r="AH51" s="83"/>
      <c r="AI51" s="83"/>
      <c r="AJ51" s="83"/>
      <c r="AK51" s="84">
        <v>299532.40000000002</v>
      </c>
      <c r="AL51" s="84">
        <v>307061.76370294008</v>
      </c>
      <c r="AM51" s="84">
        <v>312509.36259061686</v>
      </c>
      <c r="AN51" s="83">
        <v>322808.8</v>
      </c>
      <c r="AO51" s="83">
        <v>325930.27960073866</v>
      </c>
      <c r="AP51" s="192">
        <v>328606.51905800268</v>
      </c>
      <c r="AQ51" s="192">
        <v>333741.3</v>
      </c>
      <c r="AR51" s="192">
        <v>344137.6</v>
      </c>
      <c r="AS51" s="192">
        <v>355553.1</v>
      </c>
      <c r="AT51" s="193">
        <v>375681.3</v>
      </c>
      <c r="AU51" s="193">
        <v>381609.7</v>
      </c>
      <c r="AV51" s="193">
        <v>389144</v>
      </c>
      <c r="AW51" s="192"/>
      <c r="AX51" s="192"/>
      <c r="AY51" s="192"/>
      <c r="AZ51" s="192"/>
      <c r="BA51" s="192"/>
      <c r="BB51" s="192"/>
      <c r="BC51" s="192"/>
      <c r="BD51" s="192"/>
      <c r="BE51" s="192">
        <v>389863</v>
      </c>
      <c r="BF51" s="192">
        <v>396246.3</v>
      </c>
      <c r="BG51" s="192">
        <v>408582.7</v>
      </c>
      <c r="BH51" s="192">
        <v>424532.4</v>
      </c>
      <c r="BI51" s="192">
        <v>434048.5</v>
      </c>
      <c r="BJ51" s="319">
        <v>442832.45928068395</v>
      </c>
      <c r="BK51" s="319">
        <v>454801.5</v>
      </c>
      <c r="BL51" s="293">
        <v>471665.9</v>
      </c>
      <c r="BM51" s="293">
        <v>456034.8</v>
      </c>
      <c r="BN51" s="293">
        <v>454524.7</v>
      </c>
      <c r="BO51" s="1332">
        <v>461122.6</v>
      </c>
      <c r="BP51" s="319">
        <v>470606.1</v>
      </c>
      <c r="BQ51" s="1332">
        <v>473544.4</v>
      </c>
      <c r="BR51" s="319">
        <v>480464.3</v>
      </c>
      <c r="BS51" s="319">
        <v>490241.5</v>
      </c>
      <c r="BT51" s="1332">
        <v>494689.8</v>
      </c>
      <c r="BU51" s="1332">
        <v>499354.6</v>
      </c>
      <c r="BV51" s="1332">
        <v>502017.3</v>
      </c>
      <c r="BW51" s="1332">
        <v>499398.40000000002</v>
      </c>
      <c r="BX51" s="1332">
        <v>511638.2</v>
      </c>
      <c r="BY51" s="1332">
        <v>515182.35067264334</v>
      </c>
      <c r="BZ51" s="320">
        <v>526071.12545270077</v>
      </c>
    </row>
    <row r="52" spans="8:78" ht="19.5" customHeight="1">
      <c r="H52" s="1660" t="s">
        <v>257</v>
      </c>
      <c r="I52" s="83">
        <v>1850.7</v>
      </c>
      <c r="J52" s="83">
        <v>1843.8</v>
      </c>
      <c r="K52" s="83">
        <v>1837</v>
      </c>
      <c r="L52" s="83">
        <v>1732.8</v>
      </c>
      <c r="M52" s="83">
        <v>1574.7</v>
      </c>
      <c r="N52" s="83">
        <v>1493.7</v>
      </c>
      <c r="O52" s="83">
        <v>1476.8</v>
      </c>
      <c r="P52" s="83">
        <v>1452.5</v>
      </c>
      <c r="Q52" s="83">
        <v>1393.63</v>
      </c>
      <c r="R52" s="83">
        <v>1351.9</v>
      </c>
      <c r="S52" s="83">
        <v>1276.7</v>
      </c>
      <c r="T52" s="83">
        <v>1235.4000000000001</v>
      </c>
      <c r="U52" s="83">
        <v>1159.7</v>
      </c>
      <c r="V52" s="83">
        <v>1078</v>
      </c>
      <c r="W52" s="83">
        <v>1003</v>
      </c>
      <c r="X52" s="83">
        <v>983.4</v>
      </c>
      <c r="Y52" s="83">
        <v>939.5</v>
      </c>
      <c r="Z52" s="83">
        <v>906.5</v>
      </c>
      <c r="AA52" s="83">
        <v>876.4</v>
      </c>
      <c r="AB52" s="83">
        <v>853.8</v>
      </c>
      <c r="AC52" s="84">
        <v>829.2</v>
      </c>
      <c r="AD52" s="83">
        <v>839</v>
      </c>
      <c r="AE52" s="84">
        <v>868.2</v>
      </c>
      <c r="AF52" s="84">
        <v>931.7</v>
      </c>
      <c r="AG52" s="83"/>
      <c r="AH52" s="83"/>
      <c r="AI52" s="83"/>
      <c r="AJ52" s="83"/>
      <c r="AK52" s="84">
        <v>979.4</v>
      </c>
      <c r="AL52" s="84">
        <v>1073.5999999999999</v>
      </c>
      <c r="AM52" s="84">
        <v>1150.951612438</v>
      </c>
      <c r="AN52" s="83">
        <v>1233.2</v>
      </c>
      <c r="AO52" s="83">
        <v>1264.162923136</v>
      </c>
      <c r="AP52" s="192">
        <v>1277.9986527200001</v>
      </c>
      <c r="AQ52" s="192">
        <v>1243.5999999999999</v>
      </c>
      <c r="AR52" s="192">
        <v>1200</v>
      </c>
      <c r="AS52" s="192">
        <v>1168.7</v>
      </c>
      <c r="AT52" s="193">
        <v>1089.7</v>
      </c>
      <c r="AU52" s="193">
        <v>955.7</v>
      </c>
      <c r="AV52" s="193">
        <v>861.4</v>
      </c>
      <c r="AW52" s="192"/>
      <c r="AX52" s="192"/>
      <c r="AY52" s="192"/>
      <c r="AZ52" s="192"/>
      <c r="BA52" s="192"/>
      <c r="BB52" s="192"/>
      <c r="BC52" s="192"/>
      <c r="BD52" s="192"/>
      <c r="BE52" s="192">
        <v>779</v>
      </c>
      <c r="BF52" s="192">
        <v>757.3</v>
      </c>
      <c r="BG52" s="192">
        <v>769</v>
      </c>
      <c r="BH52" s="192">
        <v>880.4</v>
      </c>
      <c r="BI52" s="192">
        <v>1008.4</v>
      </c>
      <c r="BJ52" s="319">
        <v>1201.5277874569999</v>
      </c>
      <c r="BK52" s="319">
        <v>1673.7</v>
      </c>
      <c r="BL52" s="293">
        <v>2495.6999999999998</v>
      </c>
      <c r="BM52" s="293">
        <v>2972.4</v>
      </c>
      <c r="BN52" s="293">
        <v>3080.9</v>
      </c>
      <c r="BO52" s="1332">
        <v>3251.3</v>
      </c>
      <c r="BP52" s="319">
        <v>3446</v>
      </c>
      <c r="BQ52" s="1332">
        <v>3360.3</v>
      </c>
      <c r="BR52" s="319">
        <v>3308.3</v>
      </c>
      <c r="BS52" s="319">
        <v>3395.6</v>
      </c>
      <c r="BT52" s="1332">
        <v>3308.5</v>
      </c>
      <c r="BU52" s="1332">
        <v>3110</v>
      </c>
      <c r="BV52" s="1332">
        <v>2977.3</v>
      </c>
      <c r="BW52" s="1332">
        <v>2819.7</v>
      </c>
      <c r="BX52" s="1332">
        <v>2789.2</v>
      </c>
      <c r="BY52" s="1332">
        <v>2722.7749070740001</v>
      </c>
      <c r="BZ52" s="320">
        <v>2837.0234002070001</v>
      </c>
    </row>
    <row r="53" spans="8:78" ht="19.5" customHeight="1">
      <c r="H53" s="1661" t="s">
        <v>255</v>
      </c>
      <c r="I53" s="149">
        <v>3.1399999999999997E-2</v>
      </c>
      <c r="J53" s="149">
        <v>3.09E-2</v>
      </c>
      <c r="K53" s="149">
        <v>3.0099999999999998E-2</v>
      </c>
      <c r="L53" s="149">
        <v>2.8899999999999999E-2</v>
      </c>
      <c r="M53" s="149">
        <v>2.7300000000000001E-2</v>
      </c>
      <c r="N53" s="149">
        <v>2.5700000000000001E-2</v>
      </c>
      <c r="O53" s="149">
        <v>2.47E-2</v>
      </c>
      <c r="P53" s="149">
        <v>2.3900000000000001E-2</v>
      </c>
      <c r="Q53" s="149">
        <v>2.3599999999999999E-2</v>
      </c>
      <c r="R53" s="149">
        <v>2.2700000000000001E-2</v>
      </c>
      <c r="S53" s="149">
        <v>2.12E-2</v>
      </c>
      <c r="T53" s="149">
        <v>2.01E-2</v>
      </c>
      <c r="U53" s="149">
        <v>1.9099999999999999E-2</v>
      </c>
      <c r="V53" s="149">
        <v>1.7399999999999999E-2</v>
      </c>
      <c r="W53" s="149">
        <v>1.5800000000000002E-2</v>
      </c>
      <c r="X53" s="149">
        <v>1.4999999999999999E-2</v>
      </c>
      <c r="Y53" s="149">
        <v>1.4500000000000001E-2</v>
      </c>
      <c r="Z53" s="149">
        <v>1.38E-2</v>
      </c>
      <c r="AA53" s="149">
        <v>1.2999999999999999E-2</v>
      </c>
      <c r="AB53" s="149">
        <v>1.24E-2</v>
      </c>
      <c r="AC53" s="148">
        <v>1.23E-2</v>
      </c>
      <c r="AD53" s="149">
        <v>1.21E-2</v>
      </c>
      <c r="AE53" s="148">
        <v>1.21E-2</v>
      </c>
      <c r="AF53" s="148">
        <v>1.2500000000000001E-2</v>
      </c>
      <c r="AG53" s="83"/>
      <c r="AH53" s="83"/>
      <c r="AI53" s="83"/>
      <c r="AJ53" s="83"/>
      <c r="AK53" s="148">
        <v>1.3299999999999999E-2</v>
      </c>
      <c r="AL53" s="148">
        <v>1.4E-2</v>
      </c>
      <c r="AM53" s="148">
        <v>1.4611643571438822E-2</v>
      </c>
      <c r="AN53" s="149">
        <v>1.52E-2</v>
      </c>
      <c r="AO53" s="149">
        <v>1.5699999999999999E-2</v>
      </c>
      <c r="AP53" s="275">
        <v>1.5599999999999999E-2</v>
      </c>
      <c r="AQ53" s="275">
        <v>1.4800000000000001E-2</v>
      </c>
      <c r="AR53" s="275">
        <v>1.38E-2</v>
      </c>
      <c r="AS53" s="275">
        <v>1.32E-2</v>
      </c>
      <c r="AT53" s="276">
        <v>1.17E-2</v>
      </c>
      <c r="AU53" s="276">
        <v>0.01</v>
      </c>
      <c r="AV53" s="276">
        <v>8.8000000000000005E-3</v>
      </c>
      <c r="AW53" s="275"/>
      <c r="AX53" s="275"/>
      <c r="AY53" s="275"/>
      <c r="AZ53" s="275"/>
      <c r="BA53" s="275"/>
      <c r="BB53" s="275"/>
      <c r="BC53" s="275"/>
      <c r="BD53" s="275"/>
      <c r="BE53" s="275">
        <v>8.0999999999999996E-3</v>
      </c>
      <c r="BF53" s="275">
        <v>7.7000000000000002E-3</v>
      </c>
      <c r="BG53" s="275">
        <v>7.4999999999999997E-3</v>
      </c>
      <c r="BH53" s="275">
        <v>8.2000000000000007E-3</v>
      </c>
      <c r="BI53" s="275">
        <v>9.4000000000000004E-3</v>
      </c>
      <c r="BJ53" s="276">
        <v>1.09E-2</v>
      </c>
      <c r="BK53" s="276">
        <v>1.46E-2</v>
      </c>
      <c r="BL53" s="275">
        <v>2.1000000000000001E-2</v>
      </c>
      <c r="BM53" s="275">
        <v>2.64E-2</v>
      </c>
      <c r="BN53" s="275">
        <v>2.7199999999999998E-2</v>
      </c>
      <c r="BO53" s="1327">
        <v>2.8000000000000001E-2</v>
      </c>
      <c r="BP53" s="276">
        <v>2.9100000000000001E-2</v>
      </c>
      <c r="BQ53" s="1327">
        <v>2.8500000000000001E-2</v>
      </c>
      <c r="BR53" s="276">
        <v>2.7699999999999999E-2</v>
      </c>
      <c r="BS53" s="276">
        <v>2.76E-2</v>
      </c>
      <c r="BT53" s="1327">
        <v>2.6599999999999999E-2</v>
      </c>
      <c r="BU53" s="1327">
        <v>2.53E-2</v>
      </c>
      <c r="BV53" s="1327">
        <v>2.3800000000000002E-2</v>
      </c>
      <c r="BW53" s="1327">
        <v>2.24E-2</v>
      </c>
      <c r="BX53" s="1327">
        <v>2.1600000000000001E-2</v>
      </c>
      <c r="BY53" s="1327">
        <v>2.1399999999999999E-2</v>
      </c>
      <c r="BZ53" s="277">
        <v>2.1600000000000001E-2</v>
      </c>
    </row>
    <row r="54" spans="8:78" ht="19.5" customHeight="1">
      <c r="H54" s="1330" t="s">
        <v>258</v>
      </c>
      <c r="I54" s="301">
        <v>2.8299999999999999E-2</v>
      </c>
      <c r="J54" s="301">
        <v>2.8000000000000001E-2</v>
      </c>
      <c r="K54" s="301">
        <v>2.69E-2</v>
      </c>
      <c r="L54" s="301">
        <v>2.6599999999999999E-2</v>
      </c>
      <c r="M54" s="301">
        <v>2.6100000000000002E-2</v>
      </c>
      <c r="N54" s="301">
        <v>2.53E-2</v>
      </c>
      <c r="O54" s="301">
        <v>2.4400000000000002E-2</v>
      </c>
      <c r="P54" s="301">
        <v>2.46E-2</v>
      </c>
      <c r="Q54" s="301">
        <v>2.3599999999999999E-2</v>
      </c>
      <c r="R54" s="301">
        <v>2.3699999999999999E-2</v>
      </c>
      <c r="S54" s="301">
        <v>2.41E-2</v>
      </c>
      <c r="T54" s="301">
        <v>2.35E-2</v>
      </c>
      <c r="U54" s="301">
        <v>2.2800000000000001E-2</v>
      </c>
      <c r="V54" s="301">
        <v>2.1700000000000001E-2</v>
      </c>
      <c r="W54" s="301">
        <v>2.1700000000000001E-2</v>
      </c>
      <c r="X54" s="301">
        <v>2.1000000000000001E-2</v>
      </c>
      <c r="Y54" s="301">
        <v>2.1299999999999999E-2</v>
      </c>
      <c r="Z54" s="301">
        <v>2.1600000000000001E-2</v>
      </c>
      <c r="AA54" s="301">
        <v>2.1600000000000001E-2</v>
      </c>
      <c r="AB54" s="301">
        <v>2.2100000000000002E-2</v>
      </c>
      <c r="AC54" s="302">
        <v>2.2800000000000001E-2</v>
      </c>
      <c r="AD54" s="301">
        <v>2.35E-2</v>
      </c>
      <c r="AE54" s="302">
        <v>2.3699999999999999E-2</v>
      </c>
      <c r="AF54" s="302">
        <v>2.3099999999999999E-2</v>
      </c>
      <c r="AG54" s="83"/>
      <c r="AH54" s="83"/>
      <c r="AI54" s="83"/>
      <c r="AJ54" s="83"/>
      <c r="AK54" s="302">
        <v>2.3699999999999999E-2</v>
      </c>
      <c r="AL54" s="302">
        <v>2.35E-2</v>
      </c>
      <c r="AM54" s="302">
        <v>2.3300000000000001E-2</v>
      </c>
      <c r="AN54" s="301">
        <v>2.3400000000000001E-2</v>
      </c>
      <c r="AO54" s="301">
        <v>2.3E-2</v>
      </c>
      <c r="AP54" s="303">
        <v>2.2700000000000001E-2</v>
      </c>
      <c r="AQ54" s="303">
        <v>2.24E-2</v>
      </c>
      <c r="AR54" s="303">
        <v>2.1999999999999999E-2</v>
      </c>
      <c r="AS54" s="303">
        <v>2.1299999999999999E-2</v>
      </c>
      <c r="AT54" s="304">
        <v>2.07E-2</v>
      </c>
      <c r="AU54" s="304">
        <v>2.0500000000000001E-2</v>
      </c>
      <c r="AV54" s="304">
        <v>2.0899999999999998E-2</v>
      </c>
      <c r="AW54" s="305"/>
      <c r="AX54" s="305"/>
      <c r="AY54" s="305"/>
      <c r="AZ54" s="305"/>
      <c r="BA54" s="305"/>
      <c r="BB54" s="305"/>
      <c r="BC54" s="305"/>
      <c r="BD54" s="305"/>
      <c r="BE54" s="303">
        <v>2.1600000000000001E-2</v>
      </c>
      <c r="BF54" s="303">
        <v>2.1600000000000001E-2</v>
      </c>
      <c r="BG54" s="303">
        <v>2.1499999999999998E-2</v>
      </c>
      <c r="BH54" s="303">
        <v>2.1999999999999999E-2</v>
      </c>
      <c r="BI54" s="303">
        <v>2.2200000000000001E-2</v>
      </c>
      <c r="BJ54" s="304">
        <v>2.2800000000000001E-2</v>
      </c>
      <c r="BK54" s="304">
        <v>2.2800000000000001E-2</v>
      </c>
      <c r="BL54" s="303">
        <v>2.2599999999999999E-2</v>
      </c>
      <c r="BM54" s="303">
        <v>2.3E-2</v>
      </c>
      <c r="BN54" s="303">
        <v>2.35E-2</v>
      </c>
      <c r="BO54" s="1330">
        <v>2.3300000000000001E-2</v>
      </c>
      <c r="BP54" s="304">
        <v>2.3300000000000001E-2</v>
      </c>
      <c r="BQ54" s="1330">
        <v>2.3599999999999999E-2</v>
      </c>
      <c r="BR54" s="304">
        <v>2.3099999999999999E-2</v>
      </c>
      <c r="BS54" s="304">
        <v>2.1899999999999999E-2</v>
      </c>
      <c r="BT54" s="1330">
        <v>2.1999999999999999E-2</v>
      </c>
      <c r="BU54" s="1330">
        <v>2.2100000000000002E-2</v>
      </c>
      <c r="BV54" s="1330">
        <v>2.1600000000000001E-2</v>
      </c>
      <c r="BW54" s="1739">
        <v>2.1700000000000001E-2</v>
      </c>
      <c r="BX54" s="1330">
        <v>2.1600000000000001E-2</v>
      </c>
      <c r="BY54" s="1739">
        <v>2.1999999999999999E-2</v>
      </c>
      <c r="BZ54" s="1637">
        <v>2.1600000000000001E-2</v>
      </c>
    </row>
    <row r="55" spans="8:78" ht="19.5" customHeight="1">
      <c r="H55" s="1331" t="s">
        <v>259</v>
      </c>
      <c r="I55" s="321">
        <v>2.9700000000000001E-2</v>
      </c>
      <c r="J55" s="321">
        <v>2.93E-2</v>
      </c>
      <c r="K55" s="321">
        <v>2.8199999999999999E-2</v>
      </c>
      <c r="L55" s="321">
        <v>2.7900000000000001E-2</v>
      </c>
      <c r="M55" s="321">
        <v>2.7300000000000001E-2</v>
      </c>
      <c r="N55" s="321">
        <v>2.6499999999999999E-2</v>
      </c>
      <c r="O55" s="321">
        <v>2.5499999999999998E-2</v>
      </c>
      <c r="P55" s="321">
        <v>2.5700000000000001E-2</v>
      </c>
      <c r="Q55" s="321">
        <v>2.46E-2</v>
      </c>
      <c r="R55" s="321">
        <v>2.4799999999999999E-2</v>
      </c>
      <c r="S55" s="321">
        <v>2.52E-2</v>
      </c>
      <c r="T55" s="321">
        <v>2.46E-2</v>
      </c>
      <c r="U55" s="321">
        <v>2.3800000000000002E-2</v>
      </c>
      <c r="V55" s="321">
        <v>2.2599999999999999E-2</v>
      </c>
      <c r="W55" s="321">
        <v>2.2499999999999999E-2</v>
      </c>
      <c r="X55" s="321">
        <v>2.18E-2</v>
      </c>
      <c r="Y55" s="321">
        <v>2.1899999999999999E-2</v>
      </c>
      <c r="Z55" s="321">
        <v>2.2200000000000001E-2</v>
      </c>
      <c r="AA55" s="321">
        <v>2.2200000000000001E-2</v>
      </c>
      <c r="AB55" s="321">
        <v>2.2599999999999999E-2</v>
      </c>
      <c r="AC55" s="322">
        <v>2.3400000000000001E-2</v>
      </c>
      <c r="AD55" s="321">
        <v>2.4E-2</v>
      </c>
      <c r="AE55" s="322">
        <v>2.4199999999999999E-2</v>
      </c>
      <c r="AF55" s="322">
        <v>2.3699999999999999E-2</v>
      </c>
      <c r="AG55" s="83"/>
      <c r="AH55" s="83"/>
      <c r="AI55" s="83"/>
      <c r="AJ55" s="83"/>
      <c r="AK55" s="322">
        <v>2.4199999999999999E-2</v>
      </c>
      <c r="AL55" s="322">
        <v>2.4E-2</v>
      </c>
      <c r="AM55" s="322">
        <v>2.3900000000000001E-2</v>
      </c>
      <c r="AN55" s="321">
        <v>2.41E-2</v>
      </c>
      <c r="AO55" s="321">
        <v>2.3800000000000002E-2</v>
      </c>
      <c r="AP55" s="311">
        <v>2.35E-2</v>
      </c>
      <c r="AQ55" s="311">
        <v>2.3199999999999998E-2</v>
      </c>
      <c r="AR55" s="311">
        <v>2.2700000000000001E-2</v>
      </c>
      <c r="AS55" s="311">
        <v>2.1899999999999999E-2</v>
      </c>
      <c r="AT55" s="312">
        <v>2.1100000000000001E-2</v>
      </c>
      <c r="AU55" s="312">
        <v>2.0899999999999998E-2</v>
      </c>
      <c r="AV55" s="312">
        <v>2.12E-2</v>
      </c>
      <c r="AW55" s="305"/>
      <c r="AX55" s="305"/>
      <c r="AY55" s="305"/>
      <c r="AZ55" s="305"/>
      <c r="BA55" s="305"/>
      <c r="BB55" s="305"/>
      <c r="BC55" s="305"/>
      <c r="BD55" s="305"/>
      <c r="BE55" s="311">
        <v>2.1899999999999999E-2</v>
      </c>
      <c r="BF55" s="311">
        <v>2.1899999999999999E-2</v>
      </c>
      <c r="BG55" s="311">
        <v>2.1700000000000001E-2</v>
      </c>
      <c r="BH55" s="311">
        <v>2.23E-2</v>
      </c>
      <c r="BI55" s="311">
        <v>2.2499999999999999E-2</v>
      </c>
      <c r="BJ55" s="312">
        <v>2.3099999999999999E-2</v>
      </c>
      <c r="BK55" s="312">
        <v>2.3300000000000001E-2</v>
      </c>
      <c r="BL55" s="311">
        <v>2.3300000000000001E-2</v>
      </c>
      <c r="BM55" s="311">
        <v>2.4E-2</v>
      </c>
      <c r="BN55" s="311">
        <v>2.46E-2</v>
      </c>
      <c r="BO55" s="1331">
        <v>2.4400000000000002E-2</v>
      </c>
      <c r="BP55" s="312">
        <v>2.4500000000000001E-2</v>
      </c>
      <c r="BQ55" s="1331">
        <v>2.47E-2</v>
      </c>
      <c r="BR55" s="312">
        <v>2.4199999999999999E-2</v>
      </c>
      <c r="BS55" s="312">
        <v>2.29E-2</v>
      </c>
      <c r="BT55" s="1331">
        <v>2.3E-2</v>
      </c>
      <c r="BU55" s="1331">
        <v>2.3099999999999999E-2</v>
      </c>
      <c r="BV55" s="1331">
        <v>2.2499999999999999E-2</v>
      </c>
      <c r="BW55" s="1331">
        <v>2.2599999999999999E-2</v>
      </c>
      <c r="BX55" s="1331">
        <v>2.2499999999999999E-2</v>
      </c>
      <c r="BY55" s="1331">
        <v>2.29E-2</v>
      </c>
      <c r="BZ55" s="1638">
        <v>2.23E-2</v>
      </c>
    </row>
    <row r="56" spans="8:78" ht="19.5" customHeight="1">
      <c r="H56" s="284" t="s">
        <v>260</v>
      </c>
      <c r="I56" s="136"/>
      <c r="J56" s="136"/>
      <c r="K56" s="136"/>
      <c r="L56" s="136"/>
      <c r="M56" s="136"/>
      <c r="N56" s="136"/>
      <c r="O56" s="136"/>
      <c r="P56" s="136"/>
      <c r="Q56" s="136"/>
      <c r="R56" s="136"/>
      <c r="S56" s="136"/>
      <c r="T56" s="136"/>
      <c r="U56" s="136"/>
      <c r="V56" s="136"/>
      <c r="W56" s="136"/>
      <c r="X56" s="136"/>
      <c r="Y56" s="136"/>
      <c r="Z56" s="136"/>
      <c r="AA56" s="136"/>
      <c r="AB56" s="136"/>
      <c r="AC56" s="136"/>
      <c r="AD56" s="179"/>
      <c r="AE56" s="179"/>
      <c r="AF56" s="179"/>
      <c r="AG56" s="179"/>
      <c r="AI56" s="48"/>
      <c r="BD56" s="149"/>
      <c r="BE56" s="149"/>
      <c r="BF56" s="149"/>
      <c r="BG56" s="149"/>
      <c r="BH56" s="149"/>
      <c r="BI56" s="149"/>
      <c r="BJ56" s="149"/>
      <c r="BK56" s="149"/>
      <c r="BL56" s="149"/>
      <c r="BM56" s="149"/>
      <c r="BN56" s="149"/>
      <c r="BO56" s="149"/>
      <c r="BP56" s="149"/>
      <c r="BQ56" s="1382"/>
      <c r="BR56" s="149"/>
      <c r="BS56" s="149"/>
      <c r="BT56" s="149"/>
      <c r="BU56" s="149"/>
      <c r="BV56" s="149"/>
      <c r="BW56" s="149"/>
      <c r="BX56" s="149"/>
      <c r="BY56" s="149"/>
      <c r="BZ56" s="149"/>
    </row>
    <row r="57" spans="8:78" ht="19.5" customHeight="1">
      <c r="H57" s="316" t="s">
        <v>261</v>
      </c>
      <c r="I57" s="179"/>
      <c r="J57" s="179"/>
      <c r="K57" s="179"/>
      <c r="L57" s="179"/>
      <c r="M57" s="179"/>
      <c r="N57" s="179"/>
      <c r="O57" s="179"/>
      <c r="P57" s="179"/>
      <c r="Q57" s="179"/>
      <c r="R57" s="179"/>
      <c r="S57" s="179"/>
      <c r="T57" s="179"/>
      <c r="U57" s="179"/>
      <c r="V57" s="179"/>
      <c r="W57" s="179"/>
      <c r="X57" s="179"/>
      <c r="Y57" s="179"/>
      <c r="Z57" s="179"/>
      <c r="AA57" s="179"/>
      <c r="AB57" s="179"/>
      <c r="AC57" s="179"/>
      <c r="AD57" s="179"/>
      <c r="AE57" s="179"/>
      <c r="AF57" s="179"/>
      <c r="AG57" s="179"/>
      <c r="AH57" s="179"/>
      <c r="AI57" s="180"/>
      <c r="AJ57" s="179"/>
      <c r="AK57" s="179"/>
      <c r="AL57" s="179"/>
      <c r="AM57" s="179"/>
      <c r="AN57" s="179"/>
      <c r="AO57" s="179"/>
      <c r="AP57" s="179"/>
      <c r="AQ57" s="179"/>
      <c r="AR57" s="179"/>
      <c r="AS57" s="179"/>
      <c r="AT57" s="179"/>
      <c r="AU57" s="179"/>
      <c r="AV57" s="179"/>
      <c r="AW57" s="179"/>
      <c r="AX57" s="179"/>
      <c r="AY57" s="179"/>
      <c r="AZ57" s="179"/>
      <c r="BA57" s="179"/>
      <c r="BB57" s="179"/>
      <c r="BC57" s="179"/>
      <c r="BD57" s="179"/>
      <c r="BE57" s="179"/>
      <c r="BF57" s="179"/>
      <c r="BG57" s="179"/>
      <c r="BH57" s="179"/>
      <c r="BI57" s="179"/>
      <c r="BJ57" s="179"/>
      <c r="BK57" s="179"/>
      <c r="BL57" s="179"/>
      <c r="BM57" s="179"/>
      <c r="BN57" s="179"/>
      <c r="BO57" s="179"/>
      <c r="BP57" s="179"/>
      <c r="BQ57" s="1480"/>
      <c r="BR57" s="179"/>
      <c r="BS57" s="179"/>
      <c r="BT57" s="179"/>
      <c r="BU57" s="179"/>
      <c r="BV57" s="179"/>
      <c r="BW57" s="179"/>
      <c r="BX57" s="179"/>
      <c r="BY57" s="179"/>
      <c r="BZ57" s="179"/>
    </row>
    <row r="58" spans="8:78" ht="19.5" customHeight="1">
      <c r="H58" s="317" t="s">
        <v>262</v>
      </c>
      <c r="I58" s="179"/>
      <c r="J58" s="179"/>
      <c r="K58" s="179"/>
      <c r="L58" s="179"/>
      <c r="M58" s="179"/>
      <c r="N58" s="179"/>
      <c r="O58" s="179"/>
      <c r="P58" s="179"/>
      <c r="Q58" s="179"/>
      <c r="R58" s="179"/>
      <c r="S58" s="179"/>
      <c r="T58" s="179"/>
      <c r="U58" s="179"/>
      <c r="V58" s="179"/>
      <c r="W58" s="179"/>
      <c r="X58" s="179"/>
      <c r="Y58" s="179"/>
      <c r="Z58" s="179"/>
      <c r="AA58" s="179"/>
      <c r="AB58" s="179"/>
      <c r="AC58" s="179"/>
      <c r="AD58" s="179"/>
      <c r="AE58" s="179"/>
      <c r="AF58" s="179"/>
      <c r="AG58" s="179"/>
      <c r="AH58" s="179"/>
      <c r="AI58" s="180"/>
      <c r="AJ58" s="179"/>
      <c r="AK58" s="179"/>
      <c r="AL58" s="179"/>
      <c r="AM58" s="179"/>
      <c r="AN58" s="179"/>
      <c r="AO58" s="179"/>
      <c r="AP58" s="179"/>
      <c r="AQ58" s="179"/>
      <c r="AR58" s="179"/>
      <c r="AS58" s="179"/>
      <c r="AT58" s="179"/>
      <c r="AU58" s="179"/>
      <c r="AV58" s="179"/>
      <c r="AW58" s="179"/>
      <c r="AX58" s="179"/>
      <c r="AY58" s="179"/>
      <c r="AZ58" s="179"/>
      <c r="BA58" s="179"/>
      <c r="BB58" s="179"/>
      <c r="BC58" s="179"/>
      <c r="BD58" s="179"/>
      <c r="BE58" s="179"/>
      <c r="BF58" s="179"/>
      <c r="BG58" s="179"/>
      <c r="BH58" s="179"/>
      <c r="BI58" s="179"/>
      <c r="BJ58" s="179"/>
      <c r="BK58" s="179"/>
      <c r="BL58" s="179"/>
      <c r="BM58" s="179"/>
      <c r="BN58" s="179"/>
      <c r="BO58" s="179"/>
      <c r="BP58" s="179"/>
      <c r="BQ58" s="179"/>
      <c r="BR58" s="179"/>
      <c r="BS58" s="179"/>
      <c r="BT58" s="179"/>
      <c r="BU58" s="179"/>
      <c r="BV58" s="179"/>
      <c r="BW58" s="179"/>
      <c r="BX58" s="179"/>
      <c r="BY58" s="179"/>
      <c r="BZ58" s="179"/>
    </row>
    <row r="59" spans="8:78" ht="19.5" customHeight="1">
      <c r="H59" s="287"/>
      <c r="I59" s="179"/>
      <c r="J59" s="179"/>
      <c r="K59" s="179"/>
      <c r="L59" s="179"/>
      <c r="M59" s="179"/>
      <c r="N59" s="179"/>
      <c r="O59" s="179"/>
      <c r="P59" s="179"/>
      <c r="Q59" s="179"/>
      <c r="R59" s="179"/>
      <c r="S59" s="179"/>
      <c r="T59" s="179"/>
      <c r="U59" s="179"/>
      <c r="V59" s="179"/>
      <c r="W59" s="179"/>
      <c r="X59" s="179"/>
      <c r="Y59" s="179"/>
      <c r="Z59" s="179"/>
      <c r="AA59" s="179"/>
      <c r="AB59" s="179"/>
      <c r="AC59" s="179"/>
      <c r="AD59" s="179"/>
      <c r="AE59" s="179"/>
      <c r="AF59" s="179"/>
      <c r="AG59" s="179"/>
      <c r="AH59" s="179"/>
      <c r="AI59" s="180"/>
      <c r="AJ59" s="179"/>
      <c r="AK59" s="179"/>
      <c r="AL59" s="179"/>
      <c r="AM59" s="179"/>
      <c r="AN59" s="179"/>
      <c r="AO59" s="179"/>
      <c r="AP59" s="179"/>
      <c r="AQ59" s="179"/>
      <c r="AR59" s="179"/>
      <c r="AS59" s="179"/>
      <c r="AT59" s="179"/>
      <c r="AU59" s="179"/>
      <c r="AV59" s="179"/>
      <c r="AW59" s="179"/>
      <c r="AX59" s="179"/>
      <c r="AY59" s="179"/>
      <c r="AZ59" s="179"/>
      <c r="BA59" s="179"/>
      <c r="BB59" s="179"/>
      <c r="BC59" s="179"/>
      <c r="BD59" s="179"/>
      <c r="BE59" s="179"/>
      <c r="BF59" s="179"/>
      <c r="BG59" s="179"/>
      <c r="BH59" s="179"/>
      <c r="BI59" s="179"/>
      <c r="BJ59" s="179"/>
      <c r="BK59" s="179"/>
      <c r="BL59" s="179"/>
      <c r="BM59" s="179"/>
      <c r="BN59" s="179"/>
      <c r="BO59" s="179"/>
      <c r="BP59" s="179"/>
      <c r="BQ59" s="179"/>
      <c r="BR59" s="179"/>
      <c r="BS59" s="179"/>
      <c r="BT59" s="179"/>
      <c r="BU59" s="179"/>
      <c r="BV59" s="179"/>
      <c r="BW59" s="179"/>
      <c r="BX59" s="179"/>
      <c r="BY59" s="179"/>
      <c r="BZ59" s="179"/>
    </row>
  </sheetData>
  <mergeCells count="27">
    <mergeCell ref="H22:BR23"/>
    <mergeCell ref="C12:E12"/>
    <mergeCell ref="B4:E4"/>
    <mergeCell ref="C8:E8"/>
    <mergeCell ref="BA8:BH8"/>
    <mergeCell ref="BI8:BL8"/>
    <mergeCell ref="C10:E10"/>
    <mergeCell ref="D13:E13"/>
    <mergeCell ref="D14:E14"/>
    <mergeCell ref="D16:E16"/>
    <mergeCell ref="D17:E17"/>
    <mergeCell ref="D18:E18"/>
    <mergeCell ref="C34:E34"/>
    <mergeCell ref="C36:E36"/>
    <mergeCell ref="C38:E38"/>
    <mergeCell ref="D15:F15"/>
    <mergeCell ref="D24:E24"/>
    <mergeCell ref="C25:E25"/>
    <mergeCell ref="C26:E26"/>
    <mergeCell ref="C28:E28"/>
    <mergeCell ref="C30:E30"/>
    <mergeCell ref="C32:E32"/>
    <mergeCell ref="D19:E19"/>
    <mergeCell ref="D20:E20"/>
    <mergeCell ref="D21:E21"/>
    <mergeCell ref="D22:E22"/>
    <mergeCell ref="D23:E23"/>
  </mergeCells>
  <phoneticPr fontId="3" type="noConversion"/>
  <hyperlinks>
    <hyperlink ref="C12" location="G_IS!A1" display="KB Financial Group" xr:uid="{00000000-0004-0000-0500-000000000000}"/>
    <hyperlink ref="D16:E16" location="G_Fee!A1" display="Fee and Commission Income" xr:uid="{00000000-0004-0000-0500-000001000000}"/>
    <hyperlink ref="D17:E17" location="G_Other!A1" display="Other Operating Income" xr:uid="{00000000-0004-0000-0500-000002000000}"/>
    <hyperlink ref="D18:E18" location="G_Provision!A1" display="Provision for Credit Losses" xr:uid="{00000000-0004-0000-0500-000003000000}"/>
    <hyperlink ref="D19:E19" location="'G_G&amp;A'!A1" display="General &amp; Administrative Expenses" xr:uid="{00000000-0004-0000-0500-000004000000}"/>
    <hyperlink ref="D20:E20" location="G_AQ!A1" display="Asset Quality" xr:uid="{00000000-0004-0000-0500-000005000000}"/>
    <hyperlink ref="D21:E21" location="G_CAR!A1" display="Capital Adequacy" xr:uid="{00000000-0004-0000-0500-000006000000}"/>
    <hyperlink ref="D22:E22" location="G_Structure!A1" display="Organizational Structure" xr:uid="{00000000-0004-0000-0500-000007000000}"/>
    <hyperlink ref="D14:E14" location="G_BS!A1" display="Condensed Balance Sheet" xr:uid="{00000000-0004-0000-0500-000008000000}"/>
    <hyperlink ref="C10" location="Hightlights!A1" display="Highlights" xr:uid="{00000000-0004-0000-0500-000009000000}"/>
    <hyperlink ref="C10:E10" location="'Financial Highlights'!A1" display="Finanial Highlights" xr:uid="{00000000-0004-0000-0500-00000A000000}"/>
    <hyperlink ref="C26" location="B_IS!A1" display="KB Kookmin Bank" xr:uid="{00000000-0004-0000-0500-00000B000000}"/>
    <hyperlink ref="C28" location="S_IS!A1" display="KB Securities" xr:uid="{00000000-0004-0000-0500-00000C000000}"/>
    <hyperlink ref="C32" location="C_IS!A1" display="KB Kookmin Card" xr:uid="{00000000-0004-0000-0500-00000D000000}"/>
    <hyperlink ref="C36" location="Other_IS!A1" display="Other Subsidiaries" xr:uid="{00000000-0004-0000-0500-00000E000000}"/>
    <hyperlink ref="C38" location="Contacts!A1" display="Contacts" xr:uid="{00000000-0004-0000-0500-00000F000000}"/>
    <hyperlink ref="C30" location="I_Key!A1" display="KB Insurance" xr:uid="{00000000-0004-0000-0500-000010000000}"/>
    <hyperlink ref="D13:E13" location="G_IS!A1" display="Condensed Income Statement" xr:uid="{00000000-0004-0000-0500-000011000000}"/>
    <hyperlink ref="D23:E23" location="G_Employees!A1" display="Employees / Branches" xr:uid="{00000000-0004-0000-0500-000012000000}"/>
    <hyperlink ref="D24:E24" location="'G_Credit Rating'!A1" display="Credit Ratings" xr:uid="{00000000-0004-0000-0500-000013000000}"/>
    <hyperlink ref="C34:E34" location="L_IS!A1" display="KB Life Insurance" xr:uid="{00000000-0004-0000-0500-000014000000}"/>
    <hyperlink ref="C8:E8" location="Disclaimer!A1" display="Disclaimer" xr:uid="{00000000-0004-0000-0500-000015000000}"/>
  </hyperlinks>
  <pageMargins left="0.39370078740157483" right="0.39370078740157483" top="0.47244094488188981" bottom="0.47244094488188981" header="0.31496062992125984" footer="0.31496062992125984"/>
  <pageSetup paperSize="9" scale="57" fitToHeight="0" orientation="landscape" r:id="rId1"/>
  <headerFooter alignWithMargins="0"/>
  <rowBreaks count="1" manualBreakCount="1">
    <brk id="43" max="75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autoPageBreaks="0"/>
  </sheetPr>
  <dimension ref="B1:BR67"/>
  <sheetViews>
    <sheetView showGridLines="0" view="pageBreakPreview" zoomScale="70" zoomScaleNormal="70" zoomScaleSheetLayoutView="70" workbookViewId="0">
      <selection activeCell="D17" sqref="D17:E17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34" width="13.75" style="38" hidden="1" customWidth="1"/>
    <col min="35" max="35" width="13.75" style="48" hidden="1" customWidth="1"/>
    <col min="36" max="52" width="13.75" style="38" hidden="1" customWidth="1"/>
    <col min="53" max="56" width="17.375" style="38" hidden="1" customWidth="1"/>
    <col min="57" max="57" width="15.125" style="38" hidden="1" customWidth="1"/>
    <col min="58" max="62" width="15.125" style="38" customWidth="1"/>
    <col min="63" max="63" width="15.125" style="1728" customWidth="1"/>
    <col min="64" max="64" width="15.125" style="38" customWidth="1"/>
    <col min="65" max="65" width="15.125" style="1776" customWidth="1"/>
    <col min="66" max="66" width="15.125" style="38" customWidth="1"/>
    <col min="67" max="16384" width="10.75" style="38"/>
  </cols>
  <sheetData>
    <row r="1" spans="2:68" ht="5.25" customHeight="1"/>
    <row r="2" spans="2:68" ht="28.5" customHeight="1">
      <c r="H2" s="39"/>
    </row>
    <row r="3" spans="2:68" ht="3" customHeight="1">
      <c r="H3" s="40"/>
    </row>
    <row r="4" spans="2:68" ht="30" customHeight="1">
      <c r="B4" s="1879" t="s">
        <v>37</v>
      </c>
      <c r="C4" s="1879"/>
      <c r="D4" s="1879"/>
      <c r="E4" s="1879"/>
      <c r="F4" s="42"/>
      <c r="G4" s="42"/>
      <c r="H4" s="64" t="s">
        <v>264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</row>
    <row r="5" spans="2:68" ht="18" customHeight="1">
      <c r="B5" s="222"/>
      <c r="C5" s="222"/>
      <c r="D5" s="222"/>
      <c r="E5" s="222"/>
      <c r="H5" s="224"/>
      <c r="AI5" s="38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9"/>
    </row>
    <row r="6" spans="2:68" ht="3" customHeight="1" thickBot="1">
      <c r="H6" s="40"/>
    </row>
    <row r="7" spans="2:68" ht="12" customHeight="1" thickTop="1">
      <c r="B7" s="185"/>
      <c r="C7" s="67"/>
      <c r="D7" s="67"/>
      <c r="E7" s="6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J7" s="48"/>
      <c r="AK7" s="48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225"/>
      <c r="AW7" s="225"/>
      <c r="AX7" s="225"/>
      <c r="AY7" s="226"/>
      <c r="AZ7" s="226"/>
      <c r="BA7" s="226"/>
      <c r="BB7" s="226"/>
      <c r="BC7" s="226"/>
      <c r="BD7" s="226"/>
      <c r="BE7" s="226"/>
      <c r="BF7" s="226"/>
      <c r="BG7" s="226"/>
      <c r="BH7" s="226"/>
      <c r="BI7" s="226"/>
      <c r="BJ7" s="226"/>
      <c r="BK7" s="226"/>
      <c r="BL7" s="226"/>
      <c r="BM7" s="226"/>
      <c r="BN7" s="226"/>
    </row>
    <row r="8" spans="2:68" ht="19.5" customHeight="1" thickBot="1">
      <c r="B8" s="74"/>
      <c r="C8" s="1875" t="s">
        <v>2</v>
      </c>
      <c r="D8" s="1875"/>
      <c r="E8" s="1876"/>
      <c r="F8" s="56"/>
      <c r="H8" s="77" t="s">
        <v>39</v>
      </c>
      <c r="I8" s="186" t="s">
        <v>40</v>
      </c>
      <c r="J8" s="78" t="s">
        <v>41</v>
      </c>
      <c r="K8" s="78" t="s">
        <v>42</v>
      </c>
      <c r="L8" s="78" t="s">
        <v>43</v>
      </c>
      <c r="M8" s="78" t="s">
        <v>44</v>
      </c>
      <c r="N8" s="78" t="s">
        <v>45</v>
      </c>
      <c r="O8" s="78" t="s">
        <v>46</v>
      </c>
      <c r="P8" s="78" t="s">
        <v>47</v>
      </c>
      <c r="Q8" s="78" t="s">
        <v>48</v>
      </c>
      <c r="R8" s="78" t="s">
        <v>49</v>
      </c>
      <c r="S8" s="78" t="s">
        <v>50</v>
      </c>
      <c r="T8" s="78" t="s">
        <v>51</v>
      </c>
      <c r="U8" s="78" t="s">
        <v>52</v>
      </c>
      <c r="V8" s="78" t="s">
        <v>53</v>
      </c>
      <c r="W8" s="78" t="s">
        <v>54</v>
      </c>
      <c r="X8" s="78" t="s">
        <v>55</v>
      </c>
      <c r="Y8" s="78" t="s">
        <v>56</v>
      </c>
      <c r="Z8" s="78" t="s">
        <v>57</v>
      </c>
      <c r="AA8" s="78" t="s">
        <v>58</v>
      </c>
      <c r="AB8" s="78" t="s">
        <v>128</v>
      </c>
      <c r="AC8" s="78" t="s">
        <v>129</v>
      </c>
      <c r="AD8" s="78" t="s">
        <v>61</v>
      </c>
      <c r="AE8" s="78" t="s">
        <v>62</v>
      </c>
      <c r="AF8" s="78" t="s">
        <v>63</v>
      </c>
      <c r="AG8" s="78" t="s">
        <v>64</v>
      </c>
      <c r="AH8" s="78" t="s">
        <v>65</v>
      </c>
      <c r="AI8" s="78" t="s">
        <v>66</v>
      </c>
      <c r="AJ8" s="78" t="s">
        <v>67</v>
      </c>
      <c r="AK8" s="78" t="s">
        <v>68</v>
      </c>
      <c r="AL8" s="78" t="s">
        <v>69</v>
      </c>
      <c r="AM8" s="78" t="s">
        <v>70</v>
      </c>
      <c r="AN8" s="78" t="s">
        <v>71</v>
      </c>
      <c r="AO8" s="78" t="s">
        <v>72</v>
      </c>
      <c r="AP8" s="78" t="s">
        <v>73</v>
      </c>
      <c r="AQ8" s="78" t="s">
        <v>74</v>
      </c>
      <c r="AR8" s="81" t="s">
        <v>75</v>
      </c>
      <c r="AS8" s="78" t="s">
        <v>76</v>
      </c>
      <c r="AT8" s="78" t="s">
        <v>77</v>
      </c>
      <c r="AU8" s="78" t="s">
        <v>78</v>
      </c>
      <c r="AV8" s="78" t="s">
        <v>79</v>
      </c>
      <c r="AW8" s="78" t="s">
        <v>80</v>
      </c>
      <c r="AX8" s="78" t="s">
        <v>81</v>
      </c>
      <c r="AY8" s="78" t="s">
        <v>82</v>
      </c>
      <c r="AZ8" s="78" t="s">
        <v>83</v>
      </c>
      <c r="BA8" s="81" t="s">
        <v>84</v>
      </c>
      <c r="BB8" s="81" t="s">
        <v>85</v>
      </c>
      <c r="BC8" s="81" t="s">
        <v>783</v>
      </c>
      <c r="BD8" s="81" t="s">
        <v>793</v>
      </c>
      <c r="BE8" s="81" t="s">
        <v>797</v>
      </c>
      <c r="BF8" s="81" t="s">
        <v>805</v>
      </c>
      <c r="BG8" s="81" t="s">
        <v>815</v>
      </c>
      <c r="BH8" s="81" t="s">
        <v>822</v>
      </c>
      <c r="BI8" s="81" t="s">
        <v>835</v>
      </c>
      <c r="BJ8" s="81" t="s">
        <v>837</v>
      </c>
      <c r="BK8" s="81" t="s">
        <v>855</v>
      </c>
      <c r="BL8" s="81" t="s">
        <v>856</v>
      </c>
      <c r="BM8" s="1778" t="s">
        <v>887</v>
      </c>
      <c r="BN8" s="1778" t="s">
        <v>894</v>
      </c>
    </row>
    <row r="9" spans="2:68" ht="19.5" customHeight="1">
      <c r="B9" s="71"/>
      <c r="C9" s="75"/>
      <c r="D9" s="75"/>
      <c r="E9" s="76"/>
      <c r="F9" s="75"/>
      <c r="H9" s="229" t="s">
        <v>265</v>
      </c>
      <c r="I9" s="248">
        <v>60.2</v>
      </c>
      <c r="J9" s="248">
        <v>58.1</v>
      </c>
      <c r="K9" s="248">
        <v>55.4</v>
      </c>
      <c r="L9" s="248">
        <v>56.4</v>
      </c>
      <c r="M9" s="248">
        <v>59.4</v>
      </c>
      <c r="N9" s="198">
        <v>65.900000000000006</v>
      </c>
      <c r="O9" s="198">
        <v>60</v>
      </c>
      <c r="P9" s="198">
        <v>68.7</v>
      </c>
      <c r="Q9" s="198">
        <v>69.5</v>
      </c>
      <c r="R9" s="198">
        <v>74.900000000000006</v>
      </c>
      <c r="S9" s="198">
        <v>88.3</v>
      </c>
      <c r="T9" s="198">
        <v>87.4</v>
      </c>
      <c r="U9" s="198">
        <v>105.5</v>
      </c>
      <c r="V9" s="198">
        <v>103.9</v>
      </c>
      <c r="W9" s="198">
        <v>92.8</v>
      </c>
      <c r="X9" s="198">
        <v>73.400000000000006</v>
      </c>
      <c r="Y9" s="198">
        <v>79.400000000000006</v>
      </c>
      <c r="Z9" s="198">
        <v>80.3</v>
      </c>
      <c r="AA9" s="198">
        <v>89.2</v>
      </c>
      <c r="AB9" s="198">
        <v>90.1</v>
      </c>
      <c r="AC9" s="199">
        <v>124.6</v>
      </c>
      <c r="AD9" s="198">
        <v>104.4</v>
      </c>
      <c r="AE9" s="199">
        <v>121.2</v>
      </c>
      <c r="AF9" s="199">
        <v>136.6</v>
      </c>
      <c r="AG9" s="199">
        <v>156.4</v>
      </c>
      <c r="AH9" s="199">
        <v>140.80000000000001</v>
      </c>
      <c r="AI9" s="199">
        <v>101</v>
      </c>
      <c r="AJ9" s="198">
        <v>98.2</v>
      </c>
      <c r="AK9" s="198">
        <v>129.5</v>
      </c>
      <c r="AL9" s="198">
        <v>152.5</v>
      </c>
      <c r="AM9" s="198">
        <v>128.5</v>
      </c>
      <c r="AN9" s="198">
        <v>131.6</v>
      </c>
      <c r="AO9" s="202">
        <v>136.5</v>
      </c>
      <c r="AP9" s="203">
        <v>99.399999999999864</v>
      </c>
      <c r="AQ9" s="203">
        <v>122.90000000000009</v>
      </c>
      <c r="AR9" s="203">
        <v>127.6</v>
      </c>
      <c r="AS9" s="202">
        <v>167.5</v>
      </c>
      <c r="AT9" s="202">
        <v>140.89999999999986</v>
      </c>
      <c r="AU9" s="202">
        <v>143.40000000000032</v>
      </c>
      <c r="AV9" s="203">
        <v>135.1</v>
      </c>
      <c r="AW9" s="203">
        <v>125.5</v>
      </c>
      <c r="AX9" s="203">
        <v>114.89999999999986</v>
      </c>
      <c r="AY9" s="203">
        <v>119.39999999999986</v>
      </c>
      <c r="AZ9" s="203">
        <v>108.00000000000045</v>
      </c>
      <c r="BA9" s="202">
        <v>121.79999999999995</v>
      </c>
      <c r="BB9" s="202">
        <v>132.70000000000005</v>
      </c>
      <c r="BC9" s="1323">
        <v>129.19999999999999</v>
      </c>
      <c r="BD9" s="203">
        <v>124.3</v>
      </c>
      <c r="BE9" s="1323">
        <v>103</v>
      </c>
      <c r="BF9" s="203">
        <v>107</v>
      </c>
      <c r="BG9" s="203">
        <v>110.1</v>
      </c>
      <c r="BH9" s="1323">
        <v>108.1</v>
      </c>
      <c r="BI9" s="1323">
        <v>102.3</v>
      </c>
      <c r="BJ9" s="1323">
        <v>138.69999999999999</v>
      </c>
      <c r="BK9" s="1323">
        <v>132.09999999999991</v>
      </c>
      <c r="BL9" s="1323">
        <v>165.00000000000045</v>
      </c>
      <c r="BM9" s="1323">
        <v>223.39999999999986</v>
      </c>
      <c r="BN9" s="205">
        <v>334.99999999999977</v>
      </c>
      <c r="BO9" s="83"/>
    </row>
    <row r="10" spans="2:68" ht="19.5" customHeight="1">
      <c r="B10" s="74"/>
      <c r="C10" s="1875" t="s">
        <v>36</v>
      </c>
      <c r="D10" s="1875"/>
      <c r="E10" s="1876"/>
      <c r="F10" s="56"/>
      <c r="H10" s="1426" t="s">
        <v>266</v>
      </c>
      <c r="I10" s="248">
        <v>330.3</v>
      </c>
      <c r="J10" s="248">
        <v>307.8</v>
      </c>
      <c r="K10" s="248">
        <v>365.2</v>
      </c>
      <c r="L10" s="248">
        <v>333.3</v>
      </c>
      <c r="M10" s="248">
        <v>307.5</v>
      </c>
      <c r="N10" s="198">
        <v>326.39999999999998</v>
      </c>
      <c r="O10" s="198">
        <v>312.39999999999998</v>
      </c>
      <c r="P10" s="198">
        <v>279</v>
      </c>
      <c r="Q10" s="198">
        <v>243.9</v>
      </c>
      <c r="R10" s="198">
        <v>277.2</v>
      </c>
      <c r="S10" s="198">
        <v>263</v>
      </c>
      <c r="T10" s="198">
        <v>278.5</v>
      </c>
      <c r="U10" s="198">
        <v>276.60000000000002</v>
      </c>
      <c r="V10" s="198">
        <v>290.10000000000002</v>
      </c>
      <c r="W10" s="198">
        <v>304.60000000000002</v>
      </c>
      <c r="X10" s="198">
        <v>288.10000000000002</v>
      </c>
      <c r="Y10" s="198">
        <v>288.8</v>
      </c>
      <c r="Z10" s="198">
        <v>283.89999999999998</v>
      </c>
      <c r="AA10" s="198">
        <v>286.39999999999998</v>
      </c>
      <c r="AB10" s="198">
        <v>386.8</v>
      </c>
      <c r="AC10" s="199">
        <v>396</v>
      </c>
      <c r="AD10" s="198">
        <v>405.8</v>
      </c>
      <c r="AE10" s="199">
        <v>370.1</v>
      </c>
      <c r="AF10" s="199">
        <v>391.3</v>
      </c>
      <c r="AG10" s="199">
        <v>472.5</v>
      </c>
      <c r="AH10" s="199">
        <v>455</v>
      </c>
      <c r="AI10" s="199">
        <v>422.00000000000011</v>
      </c>
      <c r="AJ10" s="198">
        <v>397.5</v>
      </c>
      <c r="AK10" s="198">
        <v>421.1</v>
      </c>
      <c r="AL10" s="198">
        <v>432.6</v>
      </c>
      <c r="AM10" s="198">
        <v>452.3</v>
      </c>
      <c r="AN10" s="198">
        <v>506.9</v>
      </c>
      <c r="AO10" s="202">
        <v>533.6</v>
      </c>
      <c r="AP10" s="203">
        <v>611.79999999999995</v>
      </c>
      <c r="AQ10" s="203">
        <v>666.3</v>
      </c>
      <c r="AR10" s="203">
        <v>660.8</v>
      </c>
      <c r="AS10" s="202">
        <v>799.7</v>
      </c>
      <c r="AT10" s="202">
        <v>724.5</v>
      </c>
      <c r="AU10" s="202">
        <v>767.89999999999964</v>
      </c>
      <c r="AV10" s="203">
        <v>746.6</v>
      </c>
      <c r="AW10" s="202">
        <v>831.8</v>
      </c>
      <c r="AX10" s="202">
        <v>819.59999999999991</v>
      </c>
      <c r="AY10" s="202">
        <v>753.3</v>
      </c>
      <c r="AZ10" s="202">
        <v>642.4</v>
      </c>
      <c r="BA10" s="202">
        <v>792.19999999999993</v>
      </c>
      <c r="BB10" s="202">
        <v>818.7</v>
      </c>
      <c r="BC10" s="1323">
        <v>772.2</v>
      </c>
      <c r="BD10" s="203">
        <v>782.4</v>
      </c>
      <c r="BE10" s="1323">
        <v>887.1</v>
      </c>
      <c r="BF10" s="203">
        <v>812.6</v>
      </c>
      <c r="BG10" s="203">
        <v>832.6</v>
      </c>
      <c r="BH10" s="1323">
        <f>BH20-BH9</f>
        <v>889.1</v>
      </c>
      <c r="BI10" s="1323">
        <v>831.7</v>
      </c>
      <c r="BJ10" s="1323">
        <v>893.3</v>
      </c>
      <c r="BK10" s="1323">
        <v>854.30000000000018</v>
      </c>
      <c r="BL10" s="1323">
        <v>980.9</v>
      </c>
      <c r="BM10" s="1323">
        <v>1135.9000000000001</v>
      </c>
      <c r="BN10" s="205">
        <f>BN20-BN9</f>
        <v>1266.9000000000001</v>
      </c>
      <c r="BO10" s="83"/>
    </row>
    <row r="11" spans="2:68" ht="19.5" customHeight="1">
      <c r="B11" s="74"/>
      <c r="C11" s="89"/>
      <c r="D11" s="75"/>
      <c r="E11" s="76"/>
      <c r="F11" s="75"/>
      <c r="H11" s="1" t="s">
        <v>267</v>
      </c>
      <c r="I11" s="90">
        <v>87.2</v>
      </c>
      <c r="J11" s="90">
        <v>90.7</v>
      </c>
      <c r="K11" s="90">
        <v>104.1</v>
      </c>
      <c r="L11" s="90">
        <v>118.1</v>
      </c>
      <c r="M11" s="90">
        <v>94.5</v>
      </c>
      <c r="N11" s="83">
        <v>112.1</v>
      </c>
      <c r="O11" s="83">
        <v>126.6</v>
      </c>
      <c r="P11" s="83">
        <v>115.4</v>
      </c>
      <c r="Q11" s="83">
        <v>99.8</v>
      </c>
      <c r="R11" s="83">
        <v>111.7</v>
      </c>
      <c r="S11" s="83">
        <v>108.8</v>
      </c>
      <c r="T11" s="83">
        <v>98.1</v>
      </c>
      <c r="U11" s="83">
        <v>124.1</v>
      </c>
      <c r="V11" s="83">
        <v>104.4</v>
      </c>
      <c r="W11" s="83">
        <v>118.7</v>
      </c>
      <c r="X11" s="83">
        <v>123</v>
      </c>
      <c r="Y11" s="83">
        <v>109.1</v>
      </c>
      <c r="Z11" s="83">
        <v>90</v>
      </c>
      <c r="AA11" s="83">
        <v>101.8</v>
      </c>
      <c r="AB11" s="83">
        <v>117.6</v>
      </c>
      <c r="AC11" s="84">
        <v>109.9</v>
      </c>
      <c r="AD11" s="83">
        <v>99.5</v>
      </c>
      <c r="AE11" s="84">
        <v>82.9</v>
      </c>
      <c r="AF11" s="84">
        <v>73.2</v>
      </c>
      <c r="AG11" s="84">
        <v>112.2</v>
      </c>
      <c r="AH11" s="84">
        <v>105.9</v>
      </c>
      <c r="AI11" s="84">
        <v>107.10000000000001</v>
      </c>
      <c r="AJ11" s="83">
        <v>127.5</v>
      </c>
      <c r="AK11" s="83">
        <v>100.6</v>
      </c>
      <c r="AL11" s="83">
        <v>87</v>
      </c>
      <c r="AM11" s="83">
        <v>102.2</v>
      </c>
      <c r="AN11" s="83">
        <v>134.4</v>
      </c>
      <c r="AO11" s="192">
        <v>112.5</v>
      </c>
      <c r="AP11" s="193">
        <v>133.9</v>
      </c>
      <c r="AQ11" s="193">
        <v>127.99999999999997</v>
      </c>
      <c r="AR11" s="193">
        <v>155.19999999999999</v>
      </c>
      <c r="AS11" s="192">
        <v>182.7</v>
      </c>
      <c r="AT11" s="192">
        <v>162.30000000000001</v>
      </c>
      <c r="AU11" s="192">
        <v>162.10000000000002</v>
      </c>
      <c r="AV11" s="193">
        <v>188.1</v>
      </c>
      <c r="AW11" s="193">
        <v>175.4</v>
      </c>
      <c r="AX11" s="193">
        <v>190.49999999999997</v>
      </c>
      <c r="AY11" s="193">
        <v>161.20000000000005</v>
      </c>
      <c r="AZ11" s="193">
        <v>149.29999999999995</v>
      </c>
      <c r="BA11" s="192">
        <v>195.1</v>
      </c>
      <c r="BB11" s="192">
        <v>173.5</v>
      </c>
      <c r="BC11" s="1322">
        <v>170.1</v>
      </c>
      <c r="BD11" s="193">
        <v>198.6</v>
      </c>
      <c r="BE11" s="1322">
        <v>214.1</v>
      </c>
      <c r="BF11" s="193">
        <v>204.1</v>
      </c>
      <c r="BG11" s="193">
        <v>208.4</v>
      </c>
      <c r="BH11" s="1322">
        <v>210.4</v>
      </c>
      <c r="BI11" s="1322">
        <v>202.1</v>
      </c>
      <c r="BJ11" s="1322">
        <v>172.4</v>
      </c>
      <c r="BK11" s="1322">
        <v>173.60000000000002</v>
      </c>
      <c r="BL11" s="1322">
        <v>207.10000000000002</v>
      </c>
      <c r="BM11" s="1322">
        <v>193.7</v>
      </c>
      <c r="BN11" s="195">
        <v>192.10000000000002</v>
      </c>
      <c r="BO11" s="83"/>
      <c r="BP11" s="83"/>
    </row>
    <row r="12" spans="2:68" ht="19.5" customHeight="1">
      <c r="B12" s="74"/>
      <c r="C12" s="1875" t="s">
        <v>0</v>
      </c>
      <c r="D12" s="1875"/>
      <c r="E12" s="1876"/>
      <c r="F12" s="56"/>
      <c r="H12" s="3" t="s">
        <v>268</v>
      </c>
      <c r="I12" s="90">
        <v>8.3000000000000007</v>
      </c>
      <c r="J12" s="90">
        <v>8.1999999999999993</v>
      </c>
      <c r="K12" s="90">
        <v>8.5</v>
      </c>
      <c r="L12" s="90">
        <v>8.6</v>
      </c>
      <c r="M12" s="90">
        <v>8</v>
      </c>
      <c r="N12" s="83">
        <v>8.5</v>
      </c>
      <c r="O12" s="83">
        <v>9.5</v>
      </c>
      <c r="P12" s="83">
        <v>8.1999999999999993</v>
      </c>
      <c r="Q12" s="83">
        <v>6.9</v>
      </c>
      <c r="R12" s="83">
        <v>7.9</v>
      </c>
      <c r="S12" s="83">
        <v>7.4</v>
      </c>
      <c r="T12" s="83">
        <v>7.6</v>
      </c>
      <c r="U12" s="83">
        <v>7.2</v>
      </c>
      <c r="V12" s="83">
        <v>7.4</v>
      </c>
      <c r="W12" s="83">
        <v>7.7</v>
      </c>
      <c r="X12" s="83">
        <v>7.8</v>
      </c>
      <c r="Y12" s="83">
        <v>7.7</v>
      </c>
      <c r="Z12" s="83">
        <v>7.4</v>
      </c>
      <c r="AA12" s="83">
        <v>7.9</v>
      </c>
      <c r="AB12" s="83">
        <v>17.7</v>
      </c>
      <c r="AC12" s="84">
        <v>10.4</v>
      </c>
      <c r="AD12" s="83">
        <v>16.2</v>
      </c>
      <c r="AE12" s="84">
        <v>10.7</v>
      </c>
      <c r="AF12" s="84">
        <v>12.2</v>
      </c>
      <c r="AG12" s="84">
        <v>9.4</v>
      </c>
      <c r="AH12" s="84">
        <v>10.199999999999999</v>
      </c>
      <c r="AI12" s="84">
        <v>11.399999999999997</v>
      </c>
      <c r="AJ12" s="83">
        <v>13.100000000000001</v>
      </c>
      <c r="AK12" s="83">
        <v>11.5</v>
      </c>
      <c r="AL12" s="83">
        <v>13</v>
      </c>
      <c r="AM12" s="83">
        <v>9.6</v>
      </c>
      <c r="AN12" s="83">
        <v>14</v>
      </c>
      <c r="AO12" s="192">
        <v>13.1</v>
      </c>
      <c r="AP12" s="193">
        <v>14.700000000000001</v>
      </c>
      <c r="AQ12" s="193">
        <v>13.599999999999998</v>
      </c>
      <c r="AR12" s="193">
        <v>12.7</v>
      </c>
      <c r="AS12" s="192">
        <v>12.4</v>
      </c>
      <c r="AT12" s="192">
        <v>11.700000000000001</v>
      </c>
      <c r="AU12" s="192">
        <v>11.899999999999997</v>
      </c>
      <c r="AV12" s="193">
        <v>13.8</v>
      </c>
      <c r="AW12" s="193">
        <v>15.1</v>
      </c>
      <c r="AX12" s="193">
        <v>18.199999999999996</v>
      </c>
      <c r="AY12" s="193">
        <v>16</v>
      </c>
      <c r="AZ12" s="193">
        <v>17.5</v>
      </c>
      <c r="BA12" s="192">
        <v>15.7</v>
      </c>
      <c r="BB12" s="192">
        <v>18.8</v>
      </c>
      <c r="BC12" s="1322">
        <v>20.3</v>
      </c>
      <c r="BD12" s="193">
        <v>22.5</v>
      </c>
      <c r="BE12" s="1322">
        <v>22.3</v>
      </c>
      <c r="BF12" s="193">
        <v>28.7</v>
      </c>
      <c r="BG12" s="193">
        <v>20.8</v>
      </c>
      <c r="BH12" s="1322">
        <v>23.8</v>
      </c>
      <c r="BI12" s="1322">
        <v>24.8</v>
      </c>
      <c r="BJ12" s="1322">
        <v>21.8</v>
      </c>
      <c r="BK12" s="1322">
        <v>15</v>
      </c>
      <c r="BL12" s="1322">
        <v>20</v>
      </c>
      <c r="BM12" s="1322">
        <v>19.3</v>
      </c>
      <c r="BN12" s="195">
        <v>23.8</v>
      </c>
      <c r="BO12" s="83"/>
      <c r="BP12" s="83"/>
    </row>
    <row r="13" spans="2:68" ht="19.5" customHeight="1">
      <c r="B13" s="74"/>
      <c r="C13" s="206"/>
      <c r="D13" s="1886" t="s">
        <v>9</v>
      </c>
      <c r="E13" s="1887"/>
      <c r="F13" s="208"/>
      <c r="H13" s="1423" t="s">
        <v>269</v>
      </c>
      <c r="I13" s="90">
        <v>214.6</v>
      </c>
      <c r="J13" s="90">
        <v>184.8</v>
      </c>
      <c r="K13" s="90">
        <v>230.3</v>
      </c>
      <c r="L13" s="90">
        <v>186.4</v>
      </c>
      <c r="M13" s="90">
        <v>183.9</v>
      </c>
      <c r="N13" s="83">
        <v>184.1</v>
      </c>
      <c r="O13" s="83">
        <v>154.5</v>
      </c>
      <c r="P13" s="83">
        <v>135.5</v>
      </c>
      <c r="Q13" s="83">
        <v>117.7</v>
      </c>
      <c r="R13" s="83">
        <v>136</v>
      </c>
      <c r="S13" s="83">
        <v>126.7</v>
      </c>
      <c r="T13" s="83">
        <v>153.30000000000001</v>
      </c>
      <c r="U13" s="83">
        <v>126.2</v>
      </c>
      <c r="V13" s="83">
        <v>158</v>
      </c>
      <c r="W13" s="83">
        <v>157.69999999999999</v>
      </c>
      <c r="X13" s="83">
        <v>137.1</v>
      </c>
      <c r="Y13" s="83">
        <v>152.4</v>
      </c>
      <c r="Z13" s="83">
        <v>166.4</v>
      </c>
      <c r="AA13" s="83">
        <v>158.4</v>
      </c>
      <c r="AB13" s="83">
        <v>233.1</v>
      </c>
      <c r="AC13" s="84">
        <v>257.8</v>
      </c>
      <c r="AD13" s="83">
        <v>269.89999999999998</v>
      </c>
      <c r="AE13" s="84">
        <v>257.3</v>
      </c>
      <c r="AF13" s="84">
        <v>290.5</v>
      </c>
      <c r="AG13" s="84">
        <v>331.6</v>
      </c>
      <c r="AH13" s="84">
        <v>319.3</v>
      </c>
      <c r="AI13" s="84">
        <v>286.00000000000011</v>
      </c>
      <c r="AJ13" s="83">
        <v>238.39999999999998</v>
      </c>
      <c r="AK13" s="83">
        <v>292.5</v>
      </c>
      <c r="AL13" s="83">
        <v>305.20000000000005</v>
      </c>
      <c r="AM13" s="83">
        <v>319.89999999999998</v>
      </c>
      <c r="AN13" s="83">
        <v>338.9</v>
      </c>
      <c r="AO13" s="192">
        <v>389.9</v>
      </c>
      <c r="AP13" s="193">
        <v>433.5</v>
      </c>
      <c r="AQ13" s="193">
        <v>497.19999999999993</v>
      </c>
      <c r="AR13" s="193">
        <v>451.8</v>
      </c>
      <c r="AS13" s="192">
        <v>554.4</v>
      </c>
      <c r="AT13" s="192">
        <v>504.5</v>
      </c>
      <c r="AU13" s="192">
        <v>555.79999999999995</v>
      </c>
      <c r="AV13" s="193">
        <v>493.3</v>
      </c>
      <c r="AW13" s="193">
        <v>591.70000000000005</v>
      </c>
      <c r="AX13" s="193">
        <v>556.70000000000005</v>
      </c>
      <c r="AY13" s="193">
        <v>524.6</v>
      </c>
      <c r="AZ13" s="192">
        <v>425.4</v>
      </c>
      <c r="BA13" s="192">
        <v>529.09999999999991</v>
      </c>
      <c r="BB13" s="192">
        <v>571.9</v>
      </c>
      <c r="BC13" s="1322">
        <v>529.1</v>
      </c>
      <c r="BD13" s="193">
        <v>516.79999999999995</v>
      </c>
      <c r="BE13" s="1322">
        <v>597.80000000000007</v>
      </c>
      <c r="BF13" s="193">
        <v>524.00000000000011</v>
      </c>
      <c r="BG13" s="193">
        <v>548.80000000000007</v>
      </c>
      <c r="BH13" s="1322">
        <v>586.5</v>
      </c>
      <c r="BI13" s="1322">
        <v>540</v>
      </c>
      <c r="BJ13" s="1322">
        <v>628.1</v>
      </c>
      <c r="BK13" s="1322">
        <v>582.1</v>
      </c>
      <c r="BL13" s="1322">
        <v>662.3</v>
      </c>
      <c r="BM13" s="1322">
        <v>821.09999999999991</v>
      </c>
      <c r="BN13" s="195">
        <f>BN10-BN11-BN12-BN19</f>
        <v>941.50000000000023</v>
      </c>
      <c r="BO13" s="83"/>
    </row>
    <row r="14" spans="2:68" ht="19.5" customHeight="1">
      <c r="B14" s="74"/>
      <c r="C14" s="206"/>
      <c r="D14" s="1886" t="s">
        <v>11</v>
      </c>
      <c r="E14" s="1887"/>
      <c r="F14" s="208"/>
      <c r="H14" s="207" t="s">
        <v>270</v>
      </c>
      <c r="I14" s="90">
        <v>79.5</v>
      </c>
      <c r="J14" s="90">
        <v>63.2</v>
      </c>
      <c r="K14" s="90">
        <v>72.400000000000006</v>
      </c>
      <c r="L14" s="90">
        <v>70.099999999999994</v>
      </c>
      <c r="M14" s="90">
        <v>68.8</v>
      </c>
      <c r="N14" s="83">
        <v>48.3</v>
      </c>
      <c r="O14" s="83">
        <v>46.8</v>
      </c>
      <c r="P14" s="83">
        <v>43.1</v>
      </c>
      <c r="Q14" s="83">
        <v>36.5</v>
      </c>
      <c r="R14" s="83">
        <v>40.700000000000003</v>
      </c>
      <c r="S14" s="83">
        <v>37.1</v>
      </c>
      <c r="T14" s="83">
        <v>43.7</v>
      </c>
      <c r="U14" s="83">
        <v>38.200000000000003</v>
      </c>
      <c r="V14" s="83">
        <v>39.4</v>
      </c>
      <c r="W14" s="83">
        <v>46.9</v>
      </c>
      <c r="X14" s="83">
        <v>43.6</v>
      </c>
      <c r="Y14" s="83">
        <v>45.7</v>
      </c>
      <c r="Z14" s="83">
        <v>45.3</v>
      </c>
      <c r="AA14" s="83">
        <v>42.5</v>
      </c>
      <c r="AB14" s="83">
        <v>38.700000000000003</v>
      </c>
      <c r="AC14" s="84">
        <v>45.1</v>
      </c>
      <c r="AD14" s="83">
        <v>37.5</v>
      </c>
      <c r="AE14" s="84">
        <v>36.5</v>
      </c>
      <c r="AF14" s="84">
        <v>32.9</v>
      </c>
      <c r="AG14" s="84">
        <v>33.200000000000003</v>
      </c>
      <c r="AH14" s="84">
        <v>34.700000000000003</v>
      </c>
      <c r="AI14" s="84">
        <v>43.599999999999994</v>
      </c>
      <c r="AJ14" s="83">
        <v>38.099999999999994</v>
      </c>
      <c r="AK14" s="83">
        <v>37.4</v>
      </c>
      <c r="AL14" s="83">
        <v>43.9</v>
      </c>
      <c r="AM14" s="83">
        <v>42.4</v>
      </c>
      <c r="AN14" s="83">
        <v>48.5</v>
      </c>
      <c r="AO14" s="192">
        <v>50</v>
      </c>
      <c r="AP14" s="193">
        <v>46.900000000000006</v>
      </c>
      <c r="AQ14" s="193">
        <v>51</v>
      </c>
      <c r="AR14" s="193">
        <v>48.6</v>
      </c>
      <c r="AS14" s="192">
        <v>49.2</v>
      </c>
      <c r="AT14" s="192">
        <v>55.8</v>
      </c>
      <c r="AU14" s="192">
        <v>54.300000000000011</v>
      </c>
      <c r="AV14" s="193">
        <v>45.9</v>
      </c>
      <c r="AW14" s="193">
        <v>43.9</v>
      </c>
      <c r="AX14" s="193">
        <v>46.9</v>
      </c>
      <c r="AY14" s="193">
        <v>72.000000000000014</v>
      </c>
      <c r="AZ14" s="193">
        <v>76.399999999999977</v>
      </c>
      <c r="BA14" s="192">
        <v>52.6</v>
      </c>
      <c r="BB14" s="192">
        <v>39.6</v>
      </c>
      <c r="BC14" s="1322">
        <v>39.1</v>
      </c>
      <c r="BD14" s="193">
        <v>40.5</v>
      </c>
      <c r="BE14" s="1322">
        <v>48.5</v>
      </c>
      <c r="BF14" s="193">
        <v>42.2</v>
      </c>
      <c r="BG14" s="193">
        <v>52.1</v>
      </c>
      <c r="BH14" s="1322">
        <v>33.5</v>
      </c>
      <c r="BI14" s="1322">
        <v>52.2</v>
      </c>
      <c r="BJ14" s="1322">
        <v>73.099999999999994</v>
      </c>
      <c r="BK14" s="1322">
        <v>52.500000000000014</v>
      </c>
      <c r="BL14" s="1322">
        <v>41.5</v>
      </c>
      <c r="BM14" s="1322">
        <v>38.299999999999997</v>
      </c>
      <c r="BN14" s="195">
        <v>34.900000000000006</v>
      </c>
      <c r="BO14" s="83"/>
      <c r="BP14" s="83"/>
    </row>
    <row r="15" spans="2:68" ht="19.5" customHeight="1">
      <c r="B15" s="74"/>
      <c r="C15" s="206"/>
      <c r="D15" s="1886" t="s">
        <v>12</v>
      </c>
      <c r="E15" s="1887"/>
      <c r="F15" s="208"/>
      <c r="H15" s="207" t="s">
        <v>271</v>
      </c>
      <c r="I15" s="90">
        <v>45.5</v>
      </c>
      <c r="J15" s="90">
        <v>43.6</v>
      </c>
      <c r="K15" s="90">
        <v>42.3</v>
      </c>
      <c r="L15" s="90">
        <v>43.4</v>
      </c>
      <c r="M15" s="90">
        <v>43.2</v>
      </c>
      <c r="N15" s="83">
        <v>49.4</v>
      </c>
      <c r="O15" s="83">
        <v>43.1</v>
      </c>
      <c r="P15" s="83">
        <v>42.1</v>
      </c>
      <c r="Q15" s="83">
        <v>39.299999999999997</v>
      </c>
      <c r="R15" s="83">
        <v>37.299999999999997</v>
      </c>
      <c r="S15" s="83">
        <v>36.5</v>
      </c>
      <c r="T15" s="83">
        <v>35.5</v>
      </c>
      <c r="U15" s="83">
        <v>36.4</v>
      </c>
      <c r="V15" s="83">
        <v>47.5</v>
      </c>
      <c r="W15" s="83">
        <v>42.5</v>
      </c>
      <c r="X15" s="83">
        <v>38.5</v>
      </c>
      <c r="Y15" s="83">
        <v>41</v>
      </c>
      <c r="Z15" s="83">
        <v>43.5</v>
      </c>
      <c r="AA15" s="83">
        <v>42.4</v>
      </c>
      <c r="AB15" s="83">
        <v>39.5</v>
      </c>
      <c r="AC15" s="84">
        <v>42.5</v>
      </c>
      <c r="AD15" s="83">
        <v>47.8</v>
      </c>
      <c r="AE15" s="84">
        <v>51.3</v>
      </c>
      <c r="AF15" s="84">
        <v>54</v>
      </c>
      <c r="AG15" s="84">
        <v>57.9</v>
      </c>
      <c r="AH15" s="84">
        <v>42.2</v>
      </c>
      <c r="AI15" s="84">
        <v>34.200000000000024</v>
      </c>
      <c r="AJ15" s="83">
        <v>32.799999999999983</v>
      </c>
      <c r="AK15" s="83">
        <v>34.799999999999997</v>
      </c>
      <c r="AL15" s="83">
        <v>38.299999999999997</v>
      </c>
      <c r="AM15" s="83">
        <v>38.5</v>
      </c>
      <c r="AN15" s="83">
        <v>34.200000000000003</v>
      </c>
      <c r="AO15" s="192">
        <v>40.4</v>
      </c>
      <c r="AP15" s="193">
        <v>41.4</v>
      </c>
      <c r="AQ15" s="193">
        <v>44.7</v>
      </c>
      <c r="AR15" s="193">
        <v>45.6</v>
      </c>
      <c r="AS15" s="192">
        <v>49</v>
      </c>
      <c r="AT15" s="192">
        <v>45.8</v>
      </c>
      <c r="AU15" s="192">
        <v>44.3</v>
      </c>
      <c r="AV15" s="193">
        <v>35.6</v>
      </c>
      <c r="AW15" s="193">
        <v>31.8</v>
      </c>
      <c r="AX15" s="193">
        <v>34.900000000000006</v>
      </c>
      <c r="AY15" s="193">
        <v>32.700000000000003</v>
      </c>
      <c r="AZ15" s="193">
        <v>25.399999999999991</v>
      </c>
      <c r="BA15" s="192">
        <v>30.2</v>
      </c>
      <c r="BB15" s="192">
        <v>28.9</v>
      </c>
      <c r="BC15" s="1322">
        <v>28.5</v>
      </c>
      <c r="BD15" s="193">
        <v>25.9</v>
      </c>
      <c r="BE15" s="1322">
        <v>28.8</v>
      </c>
      <c r="BF15" s="193">
        <v>31.1</v>
      </c>
      <c r="BG15" s="193">
        <v>32.700000000000003</v>
      </c>
      <c r="BH15" s="1322">
        <v>31.2</v>
      </c>
      <c r="BI15" s="1322">
        <v>33.700000000000003</v>
      </c>
      <c r="BJ15" s="1322">
        <v>36.9</v>
      </c>
      <c r="BK15" s="1322">
        <v>49</v>
      </c>
      <c r="BL15" s="1322">
        <v>49.900000000000006</v>
      </c>
      <c r="BM15" s="1322">
        <v>61.9</v>
      </c>
      <c r="BN15" s="195">
        <v>72.799999999999983</v>
      </c>
      <c r="BO15" s="83"/>
    </row>
    <row r="16" spans="2:68" ht="19.5" customHeight="1">
      <c r="B16" s="74"/>
      <c r="C16" s="206"/>
      <c r="D16" s="1884" t="s">
        <v>14</v>
      </c>
      <c r="E16" s="1884"/>
      <c r="F16" s="1884"/>
      <c r="H16" s="207" t="s">
        <v>272</v>
      </c>
      <c r="I16" s="90">
        <v>42.5</v>
      </c>
      <c r="J16" s="90">
        <v>42</v>
      </c>
      <c r="K16" s="90">
        <v>42.8</v>
      </c>
      <c r="L16" s="90">
        <v>41.9</v>
      </c>
      <c r="M16" s="90">
        <v>40.200000000000003</v>
      </c>
      <c r="N16" s="83">
        <v>41.9</v>
      </c>
      <c r="O16" s="83">
        <v>42.7</v>
      </c>
      <c r="P16" s="83">
        <v>42.7</v>
      </c>
      <c r="Q16" s="83">
        <v>41</v>
      </c>
      <c r="R16" s="83">
        <v>41.9</v>
      </c>
      <c r="S16" s="83">
        <v>42.1</v>
      </c>
      <c r="T16" s="83">
        <v>42.5</v>
      </c>
      <c r="U16" s="83">
        <v>41.1</v>
      </c>
      <c r="V16" s="83">
        <v>42.3</v>
      </c>
      <c r="W16" s="83">
        <v>42.1</v>
      </c>
      <c r="X16" s="83">
        <v>42.9</v>
      </c>
      <c r="Y16" s="83">
        <v>42.1</v>
      </c>
      <c r="Z16" s="83">
        <v>44.3</v>
      </c>
      <c r="AA16" s="83">
        <v>44.8</v>
      </c>
      <c r="AB16" s="83">
        <v>45.8</v>
      </c>
      <c r="AC16" s="84">
        <v>45.5</v>
      </c>
      <c r="AD16" s="83">
        <v>47.6</v>
      </c>
      <c r="AE16" s="84">
        <v>47.1</v>
      </c>
      <c r="AF16" s="84">
        <v>48.2</v>
      </c>
      <c r="AG16" s="84">
        <v>51</v>
      </c>
      <c r="AH16" s="84">
        <v>51.7</v>
      </c>
      <c r="AI16" s="84">
        <v>51.8</v>
      </c>
      <c r="AJ16" s="83">
        <v>53.900000000000006</v>
      </c>
      <c r="AK16" s="83">
        <v>52.8</v>
      </c>
      <c r="AL16" s="83">
        <v>54.7</v>
      </c>
      <c r="AM16" s="83">
        <v>56.1</v>
      </c>
      <c r="AN16" s="83">
        <v>50.9</v>
      </c>
      <c r="AO16" s="192">
        <v>49.9</v>
      </c>
      <c r="AP16" s="193">
        <v>46.199999999999996</v>
      </c>
      <c r="AQ16" s="193">
        <v>46.5</v>
      </c>
      <c r="AR16" s="193">
        <v>46.5</v>
      </c>
      <c r="AS16" s="192">
        <v>44.9</v>
      </c>
      <c r="AT16" s="192">
        <v>44.9</v>
      </c>
      <c r="AU16" s="192">
        <v>43.899999999999984</v>
      </c>
      <c r="AV16" s="193">
        <v>44.7</v>
      </c>
      <c r="AW16" s="193">
        <v>44.2</v>
      </c>
      <c r="AX16" s="193">
        <v>45.5</v>
      </c>
      <c r="AY16" s="193">
        <v>45.8</v>
      </c>
      <c r="AZ16" s="193">
        <v>45.199999999999989</v>
      </c>
      <c r="BA16" s="192">
        <v>45.9</v>
      </c>
      <c r="BB16" s="192">
        <v>45.3</v>
      </c>
      <c r="BC16" s="1322">
        <v>44.9</v>
      </c>
      <c r="BD16" s="193">
        <v>45.7</v>
      </c>
      <c r="BE16" s="1322">
        <v>47.5</v>
      </c>
      <c r="BF16" s="193">
        <v>47</v>
      </c>
      <c r="BG16" s="193">
        <v>47.3</v>
      </c>
      <c r="BH16" s="1322">
        <v>45.8</v>
      </c>
      <c r="BI16" s="1322">
        <v>48</v>
      </c>
      <c r="BJ16" s="1322">
        <v>49.7</v>
      </c>
      <c r="BK16" s="1322">
        <v>50.600000000000009</v>
      </c>
      <c r="BL16" s="1322">
        <v>50.5</v>
      </c>
      <c r="BM16" s="1322">
        <v>50.6</v>
      </c>
      <c r="BN16" s="195">
        <v>49.6</v>
      </c>
      <c r="BO16" s="83"/>
    </row>
    <row r="17" spans="2:68" ht="19.5" customHeight="1">
      <c r="B17" s="74"/>
      <c r="C17" s="206"/>
      <c r="D17" s="1886" t="s">
        <v>16</v>
      </c>
      <c r="E17" s="1887"/>
      <c r="F17" s="208"/>
      <c r="H17" s="207" t="s">
        <v>273</v>
      </c>
      <c r="I17" s="90"/>
      <c r="J17" s="90"/>
      <c r="K17" s="90"/>
      <c r="L17" s="90"/>
      <c r="M17" s="90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>
        <v>21.6</v>
      </c>
      <c r="Z17" s="83">
        <v>25.2</v>
      </c>
      <c r="AA17" s="83">
        <v>21.5</v>
      </c>
      <c r="AB17" s="83">
        <v>86.7</v>
      </c>
      <c r="AC17" s="84">
        <v>90.5</v>
      </c>
      <c r="AD17" s="83">
        <v>122.5</v>
      </c>
      <c r="AE17" s="84">
        <v>97.8</v>
      </c>
      <c r="AF17" s="84">
        <v>139.4</v>
      </c>
      <c r="AG17" s="84">
        <v>155.5</v>
      </c>
      <c r="AH17" s="84">
        <v>158.1</v>
      </c>
      <c r="AI17" s="84">
        <v>111.29999999999995</v>
      </c>
      <c r="AJ17" s="83">
        <v>93.4</v>
      </c>
      <c r="AK17" s="83">
        <v>99.9</v>
      </c>
      <c r="AL17" s="83">
        <v>112</v>
      </c>
      <c r="AM17" s="83">
        <v>109.3</v>
      </c>
      <c r="AN17" s="83">
        <v>124.8</v>
      </c>
      <c r="AO17" s="192">
        <v>144.80000000000001</v>
      </c>
      <c r="AP17" s="193">
        <v>193.09999999999997</v>
      </c>
      <c r="AQ17" s="193">
        <v>250.5</v>
      </c>
      <c r="AR17" s="193">
        <v>204.9</v>
      </c>
      <c r="AS17" s="192">
        <v>251.4</v>
      </c>
      <c r="AT17" s="192">
        <v>228.49999999999997</v>
      </c>
      <c r="AU17" s="192">
        <v>224.89999999999995</v>
      </c>
      <c r="AV17" s="193">
        <v>176.6</v>
      </c>
      <c r="AW17" s="193">
        <v>218.5</v>
      </c>
      <c r="AX17" s="193">
        <v>181.2</v>
      </c>
      <c r="AY17" s="193">
        <v>125.09999999999997</v>
      </c>
      <c r="AZ17" s="193">
        <v>103.6</v>
      </c>
      <c r="BA17" s="192">
        <v>137.69999999999999</v>
      </c>
      <c r="BB17" s="192">
        <v>202.3</v>
      </c>
      <c r="BC17" s="1322">
        <v>180.3</v>
      </c>
      <c r="BD17" s="193">
        <v>136.1</v>
      </c>
      <c r="BE17" s="1322">
        <v>174.5</v>
      </c>
      <c r="BF17" s="193">
        <v>147.6</v>
      </c>
      <c r="BG17" s="193">
        <v>145.4</v>
      </c>
      <c r="BH17" s="1322">
        <v>195.6</v>
      </c>
      <c r="BI17" s="1322">
        <v>156.19999999999999</v>
      </c>
      <c r="BJ17" s="1322">
        <v>172.4</v>
      </c>
      <c r="BK17" s="1322">
        <v>192.60000000000002</v>
      </c>
      <c r="BL17" s="1322">
        <v>252.79999999999995</v>
      </c>
      <c r="BM17" s="1322">
        <v>432.5</v>
      </c>
      <c r="BN17" s="195">
        <v>568.4</v>
      </c>
      <c r="BO17" s="83"/>
    </row>
    <row r="18" spans="2:68" ht="19.5" customHeight="1">
      <c r="B18" s="74"/>
      <c r="C18" s="206"/>
      <c r="D18" s="1886" t="s">
        <v>19</v>
      </c>
      <c r="E18" s="1887"/>
      <c r="F18" s="208"/>
      <c r="H18" s="1423" t="s">
        <v>274</v>
      </c>
      <c r="I18" s="90">
        <v>26.2</v>
      </c>
      <c r="J18" s="90">
        <v>13.4</v>
      </c>
      <c r="K18" s="90">
        <v>48.3</v>
      </c>
      <c r="L18" s="90">
        <v>9</v>
      </c>
      <c r="M18" s="90">
        <v>7.5</v>
      </c>
      <c r="N18" s="83">
        <v>18.399999999999999</v>
      </c>
      <c r="O18" s="83">
        <v>2.2000000000000002</v>
      </c>
      <c r="P18" s="83">
        <v>-12.8</v>
      </c>
      <c r="Q18" s="83">
        <v>-16.600000000000001</v>
      </c>
      <c r="R18" s="83">
        <v>-1.7</v>
      </c>
      <c r="S18" s="83">
        <v>-7.6</v>
      </c>
      <c r="T18" s="83">
        <v>11.4</v>
      </c>
      <c r="U18" s="83">
        <v>-9.1999999999999993</v>
      </c>
      <c r="V18" s="83">
        <v>4.4000000000000004</v>
      </c>
      <c r="W18" s="83">
        <v>4.5999999999999996</v>
      </c>
      <c r="X18" s="83">
        <v>12.099999999999994</v>
      </c>
      <c r="Y18" s="83">
        <v>2</v>
      </c>
      <c r="Z18" s="83">
        <v>8.1000000000000227</v>
      </c>
      <c r="AA18" s="83">
        <v>7.2000000000000171</v>
      </c>
      <c r="AB18" s="83">
        <v>22.400000000000006</v>
      </c>
      <c r="AC18" s="84">
        <v>34.200000000000017</v>
      </c>
      <c r="AD18" s="83">
        <v>14.499999999999972</v>
      </c>
      <c r="AE18" s="84">
        <v>24.600000000000023</v>
      </c>
      <c r="AF18" s="84">
        <v>16</v>
      </c>
      <c r="AG18" s="84">
        <v>34</v>
      </c>
      <c r="AH18" s="84">
        <v>32.599999999999966</v>
      </c>
      <c r="AI18" s="84">
        <v>45.100000000000136</v>
      </c>
      <c r="AJ18" s="83">
        <v>20.199999999999989</v>
      </c>
      <c r="AK18" s="83">
        <v>67.600000000000023</v>
      </c>
      <c r="AL18" s="83">
        <v>56.300000000000068</v>
      </c>
      <c r="AM18" s="83">
        <v>73.599999999999966</v>
      </c>
      <c r="AN18" s="83">
        <v>80.499999999999986</v>
      </c>
      <c r="AO18" s="192">
        <v>104.8</v>
      </c>
      <c r="AP18" s="193">
        <v>105.9</v>
      </c>
      <c r="AQ18" s="193">
        <v>104.49999999999994</v>
      </c>
      <c r="AR18" s="193">
        <v>106.2</v>
      </c>
      <c r="AS18" s="192">
        <v>159.9</v>
      </c>
      <c r="AT18" s="192">
        <v>129.5</v>
      </c>
      <c r="AU18" s="192">
        <v>188.4</v>
      </c>
      <c r="AV18" s="193">
        <v>190.5</v>
      </c>
      <c r="AW18" s="193">
        <v>253.30000000000007</v>
      </c>
      <c r="AX18" s="193">
        <v>248.20000000000019</v>
      </c>
      <c r="AY18" s="193">
        <f>AY13-AY14-AY15-AY16-AY17</f>
        <v>249.00000000000006</v>
      </c>
      <c r="AZ18" s="193">
        <f>AZ13-AZ14-AZ15-AZ16-AZ17</f>
        <v>174.80000000000004</v>
      </c>
      <c r="BA18" s="192">
        <v>262.69999999999993</v>
      </c>
      <c r="BB18" s="192">
        <v>255.79999999999995</v>
      </c>
      <c r="BC18" s="1322">
        <v>236.3</v>
      </c>
      <c r="BD18" s="193">
        <v>268.60000000000002</v>
      </c>
      <c r="BE18" s="1322">
        <v>298.50000000000011</v>
      </c>
      <c r="BF18" s="193">
        <v>256.10000000000008</v>
      </c>
      <c r="BG18" s="193">
        <v>271.30000000000007</v>
      </c>
      <c r="BH18" s="1322">
        <f>BH13-BH14-BH15-BH16-BH17</f>
        <v>280.39999999999998</v>
      </c>
      <c r="BI18" s="1322">
        <v>249.9</v>
      </c>
      <c r="BJ18" s="1322">
        <v>296</v>
      </c>
      <c r="BK18" s="1322">
        <v>237.4</v>
      </c>
      <c r="BL18" s="1322">
        <v>267.60000000000002</v>
      </c>
      <c r="BM18" s="1322">
        <v>237.79999999999995</v>
      </c>
      <c r="BN18" s="195">
        <f>BN13-BN14-BN15-BN16-BN17</f>
        <v>215.8000000000003</v>
      </c>
      <c r="BO18" s="83"/>
      <c r="BP18" s="83"/>
    </row>
    <row r="19" spans="2:68" ht="19.5" customHeight="1">
      <c r="B19" s="74"/>
      <c r="C19" s="206"/>
      <c r="D19" s="1886" t="s">
        <v>21</v>
      </c>
      <c r="E19" s="1887"/>
      <c r="F19" s="208"/>
      <c r="H19" s="323" t="s">
        <v>275</v>
      </c>
      <c r="I19" s="90">
        <v>20.2</v>
      </c>
      <c r="J19" s="90">
        <v>24.1</v>
      </c>
      <c r="K19" s="90">
        <v>22.3</v>
      </c>
      <c r="L19" s="90">
        <v>20.2</v>
      </c>
      <c r="M19" s="90">
        <v>21.1</v>
      </c>
      <c r="N19" s="83">
        <v>21.7</v>
      </c>
      <c r="O19" s="83">
        <v>21.8</v>
      </c>
      <c r="P19" s="83">
        <v>19.899999999999999</v>
      </c>
      <c r="Q19" s="83">
        <v>19.5</v>
      </c>
      <c r="R19" s="83">
        <v>21.6</v>
      </c>
      <c r="S19" s="83">
        <v>20.100000000000001</v>
      </c>
      <c r="T19" s="83">
        <v>19.5</v>
      </c>
      <c r="U19" s="83">
        <v>19.100000000000001</v>
      </c>
      <c r="V19" s="83">
        <v>20.3</v>
      </c>
      <c r="W19" s="83">
        <v>20.5</v>
      </c>
      <c r="X19" s="83">
        <v>20.2</v>
      </c>
      <c r="Y19" s="83">
        <v>19.600000000000001</v>
      </c>
      <c r="Z19" s="83">
        <v>20.100000000000001</v>
      </c>
      <c r="AA19" s="128">
        <v>18.3</v>
      </c>
      <c r="AB19" s="83">
        <v>18.399999999999999</v>
      </c>
      <c r="AC19" s="84">
        <v>17.899999999999999</v>
      </c>
      <c r="AD19" s="83">
        <v>20.2</v>
      </c>
      <c r="AE19" s="84">
        <v>19.2</v>
      </c>
      <c r="AF19" s="84">
        <v>15.4</v>
      </c>
      <c r="AG19" s="84">
        <v>19.3</v>
      </c>
      <c r="AH19" s="84">
        <v>19.600000000000001</v>
      </c>
      <c r="AI19" s="84">
        <v>17.5</v>
      </c>
      <c r="AJ19" s="83">
        <v>18.5</v>
      </c>
      <c r="AK19" s="83">
        <v>16.5</v>
      </c>
      <c r="AL19" s="83">
        <v>27.399999999999977</v>
      </c>
      <c r="AM19" s="83">
        <v>20.6</v>
      </c>
      <c r="AN19" s="83">
        <v>19.600000000000001</v>
      </c>
      <c r="AO19" s="192">
        <v>18.100000000000001</v>
      </c>
      <c r="AP19" s="193">
        <v>29.700000000000159</v>
      </c>
      <c r="AQ19" s="193">
        <v>27.5</v>
      </c>
      <c r="AR19" s="193">
        <v>41.1</v>
      </c>
      <c r="AS19" s="192">
        <v>50.2</v>
      </c>
      <c r="AT19" s="192">
        <v>46</v>
      </c>
      <c r="AU19" s="192">
        <v>38.099999999999682</v>
      </c>
      <c r="AV19" s="193">
        <v>51.4</v>
      </c>
      <c r="AW19" s="193">
        <v>49.6</v>
      </c>
      <c r="AX19" s="193">
        <v>54.2</v>
      </c>
      <c r="AY19" s="193">
        <v>51.5</v>
      </c>
      <c r="AZ19" s="193">
        <v>50.2</v>
      </c>
      <c r="BA19" s="192">
        <v>52.3</v>
      </c>
      <c r="BB19" s="192">
        <v>54.5</v>
      </c>
      <c r="BC19" s="1322">
        <v>52.7</v>
      </c>
      <c r="BD19" s="193">
        <v>44.5</v>
      </c>
      <c r="BE19" s="1322">
        <v>52.9</v>
      </c>
      <c r="BF19" s="193">
        <v>55.9</v>
      </c>
      <c r="BG19" s="193">
        <v>54.6</v>
      </c>
      <c r="BH19" s="1322">
        <v>68.400000000000006</v>
      </c>
      <c r="BI19" s="1322">
        <v>64.8</v>
      </c>
      <c r="BJ19" s="1322">
        <v>71</v>
      </c>
      <c r="BK19" s="1322">
        <v>83.599999999999909</v>
      </c>
      <c r="BL19" s="1322">
        <v>91.499999999999545</v>
      </c>
      <c r="BM19" s="1322">
        <v>101.80000000000018</v>
      </c>
      <c r="BN19" s="195">
        <v>109.5</v>
      </c>
      <c r="BO19" s="83"/>
    </row>
    <row r="20" spans="2:68" ht="19.5" customHeight="1">
      <c r="B20" s="74"/>
      <c r="C20" s="206"/>
      <c r="D20" s="1886" t="s">
        <v>22</v>
      </c>
      <c r="E20" s="1892"/>
      <c r="F20" s="208"/>
      <c r="H20" s="324" t="s">
        <v>276</v>
      </c>
      <c r="I20" s="252">
        <v>390.5</v>
      </c>
      <c r="J20" s="252">
        <v>365.9</v>
      </c>
      <c r="K20" s="252">
        <v>420.6</v>
      </c>
      <c r="L20" s="252">
        <v>389.7</v>
      </c>
      <c r="M20" s="252">
        <v>366.9</v>
      </c>
      <c r="N20" s="253">
        <v>392.3</v>
      </c>
      <c r="O20" s="253">
        <v>372.4</v>
      </c>
      <c r="P20" s="253">
        <v>347.7</v>
      </c>
      <c r="Q20" s="253">
        <v>313.39999999999998</v>
      </c>
      <c r="R20" s="253">
        <v>352.1</v>
      </c>
      <c r="S20" s="253">
        <v>351.3</v>
      </c>
      <c r="T20" s="253">
        <v>365.9</v>
      </c>
      <c r="U20" s="253">
        <v>382.1</v>
      </c>
      <c r="V20" s="253">
        <v>394</v>
      </c>
      <c r="W20" s="253">
        <v>397.4</v>
      </c>
      <c r="X20" s="253">
        <v>361.5</v>
      </c>
      <c r="Y20" s="253">
        <v>368.2</v>
      </c>
      <c r="Z20" s="253">
        <v>364.2</v>
      </c>
      <c r="AA20" s="253">
        <v>375.6</v>
      </c>
      <c r="AB20" s="253">
        <v>476.9</v>
      </c>
      <c r="AC20" s="254">
        <v>520.6</v>
      </c>
      <c r="AD20" s="253">
        <v>510.2</v>
      </c>
      <c r="AE20" s="254">
        <v>491.3</v>
      </c>
      <c r="AF20" s="254">
        <v>527.9</v>
      </c>
      <c r="AG20" s="254">
        <v>628.9</v>
      </c>
      <c r="AH20" s="254">
        <v>595.79999999999995</v>
      </c>
      <c r="AI20" s="254">
        <v>523.00000000000011</v>
      </c>
      <c r="AJ20" s="253">
        <v>495.70000000000005</v>
      </c>
      <c r="AK20" s="253">
        <v>550.6</v>
      </c>
      <c r="AL20" s="253">
        <v>585.1</v>
      </c>
      <c r="AM20" s="253">
        <v>580.79999999999995</v>
      </c>
      <c r="AN20" s="253">
        <v>638.5</v>
      </c>
      <c r="AO20" s="257">
        <v>670.1</v>
      </c>
      <c r="AP20" s="258">
        <v>711.19999999999993</v>
      </c>
      <c r="AQ20" s="258">
        <v>789.2</v>
      </c>
      <c r="AR20" s="258">
        <v>788.4</v>
      </c>
      <c r="AS20" s="257">
        <v>967.2</v>
      </c>
      <c r="AT20" s="257">
        <v>865.39999999999986</v>
      </c>
      <c r="AU20" s="257">
        <v>911.3</v>
      </c>
      <c r="AV20" s="258">
        <v>881.7</v>
      </c>
      <c r="AW20" s="258">
        <v>957.3</v>
      </c>
      <c r="AX20" s="258">
        <v>934.5</v>
      </c>
      <c r="AY20" s="258">
        <v>872.7</v>
      </c>
      <c r="AZ20" s="258">
        <v>750.4</v>
      </c>
      <c r="BA20" s="257">
        <v>913.99999999999989</v>
      </c>
      <c r="BB20" s="257">
        <v>951.4</v>
      </c>
      <c r="BC20" s="1326">
        <v>901.4</v>
      </c>
      <c r="BD20" s="258">
        <v>906.7</v>
      </c>
      <c r="BE20" s="1326">
        <v>990.1</v>
      </c>
      <c r="BF20" s="258">
        <v>919.6</v>
      </c>
      <c r="BG20" s="258">
        <v>942.7</v>
      </c>
      <c r="BH20" s="1326">
        <v>997.2</v>
      </c>
      <c r="BI20" s="1326">
        <v>934</v>
      </c>
      <c r="BJ20" s="1326">
        <v>1032</v>
      </c>
      <c r="BK20" s="1738">
        <v>986.40000000000009</v>
      </c>
      <c r="BL20" s="1326">
        <v>1145.9000000000001</v>
      </c>
      <c r="BM20" s="1738">
        <v>1359.3</v>
      </c>
      <c r="BN20" s="260">
        <v>1601.8999999999999</v>
      </c>
      <c r="BO20" s="83"/>
    </row>
    <row r="21" spans="2:68" ht="19.5" customHeight="1">
      <c r="B21" s="74"/>
      <c r="C21" s="206"/>
      <c r="D21" s="1886" t="s">
        <v>26</v>
      </c>
      <c r="E21" s="1887"/>
      <c r="F21" s="208"/>
      <c r="H21" s="1893"/>
      <c r="I21" s="1893"/>
      <c r="J21" s="1893"/>
      <c r="K21" s="1893"/>
      <c r="L21" s="1893"/>
      <c r="M21" s="1893"/>
      <c r="N21" s="1893"/>
      <c r="O21" s="1893"/>
      <c r="P21" s="1893"/>
      <c r="Q21" s="1893"/>
      <c r="R21" s="1893"/>
      <c r="S21" s="1893"/>
      <c r="T21" s="1893"/>
      <c r="U21" s="1893"/>
      <c r="V21" s="1893"/>
      <c r="W21" s="1893"/>
      <c r="X21" s="1893"/>
      <c r="Y21" s="1893"/>
      <c r="Z21" s="1893"/>
      <c r="AA21" s="1893"/>
      <c r="AB21" s="1893"/>
      <c r="AC21" s="1893"/>
      <c r="AD21" s="1893"/>
      <c r="AE21" s="1893"/>
      <c r="AF21" s="1893"/>
      <c r="AG21" s="1893"/>
      <c r="AH21" s="1893"/>
      <c r="AI21" s="1893"/>
      <c r="AJ21" s="1893"/>
      <c r="AK21" s="1893"/>
      <c r="AL21" s="1893"/>
      <c r="AM21" s="1893"/>
      <c r="AN21" s="1893"/>
      <c r="AO21" s="1893"/>
      <c r="AP21" s="1893"/>
      <c r="AQ21" s="1893"/>
      <c r="AR21" s="1893"/>
      <c r="AS21" s="1893"/>
      <c r="AT21" s="1893"/>
      <c r="AU21" s="1893"/>
      <c r="AV21" s="1893"/>
      <c r="AW21" s="1893"/>
      <c r="AX21" s="1893"/>
      <c r="AY21" s="1893"/>
      <c r="AZ21" s="1893"/>
      <c r="BA21" s="1893"/>
      <c r="BB21" s="1893"/>
      <c r="BC21" s="1893"/>
      <c r="BD21" s="1893"/>
      <c r="BE21" s="1893"/>
      <c r="BF21" s="1893"/>
      <c r="BG21" s="1576"/>
      <c r="BH21" s="1544"/>
      <c r="BI21" s="1596"/>
      <c r="BJ21" s="1642"/>
      <c r="BK21" s="1732"/>
      <c r="BL21" s="1694"/>
      <c r="BM21" s="1792"/>
      <c r="BN21" s="1716"/>
    </row>
    <row r="22" spans="2:68" ht="19.5" customHeight="1">
      <c r="B22" s="74"/>
      <c r="C22" s="206"/>
      <c r="D22" s="1886" t="s">
        <v>27</v>
      </c>
      <c r="E22" s="1887"/>
      <c r="F22" s="208"/>
      <c r="H22" s="1894"/>
      <c r="I22" s="1894"/>
      <c r="J22" s="1894"/>
      <c r="K22" s="1894"/>
      <c r="L22" s="1894"/>
      <c r="M22" s="1894"/>
      <c r="N22" s="1894"/>
      <c r="O22" s="1894"/>
      <c r="P22" s="1894"/>
      <c r="Q22" s="1894"/>
      <c r="R22" s="1894"/>
      <c r="S22" s="1894"/>
      <c r="T22" s="1894"/>
      <c r="U22" s="1894"/>
      <c r="V22" s="1894"/>
      <c r="W22" s="1894"/>
      <c r="X22" s="1894"/>
      <c r="Y22" s="1894"/>
      <c r="Z22" s="1894"/>
      <c r="AA22" s="1894"/>
      <c r="AB22" s="1894"/>
      <c r="AC22" s="1894"/>
      <c r="AD22" s="1894"/>
      <c r="AE22" s="1894"/>
      <c r="AF22" s="1894"/>
      <c r="AG22" s="1894"/>
      <c r="AH22" s="1894"/>
      <c r="AI22" s="1894"/>
      <c r="AJ22" s="1894"/>
      <c r="AK22" s="1894"/>
      <c r="AL22" s="1894"/>
      <c r="AM22" s="1894"/>
      <c r="AN22" s="1894"/>
      <c r="AO22" s="1894"/>
      <c r="AP22" s="1894"/>
      <c r="AQ22" s="1894"/>
      <c r="AR22" s="1894"/>
      <c r="AS22" s="1894"/>
      <c r="AT22" s="1894"/>
      <c r="AU22" s="1894"/>
      <c r="AV22" s="1894"/>
      <c r="AW22" s="1894"/>
      <c r="AX22" s="1894"/>
      <c r="AY22" s="1894"/>
      <c r="AZ22" s="1894"/>
      <c r="BA22" s="1894"/>
      <c r="BB22" s="1894"/>
      <c r="BC22" s="1894"/>
      <c r="BD22" s="1894"/>
      <c r="BE22" s="1894"/>
      <c r="BF22" s="1894"/>
      <c r="BG22" s="1576"/>
      <c r="BH22" s="1544"/>
      <c r="BI22" s="1596"/>
      <c r="BJ22" s="1642"/>
      <c r="BK22" s="1732"/>
      <c r="BL22" s="1694"/>
      <c r="BM22" s="1792"/>
      <c r="BN22" s="1716"/>
    </row>
    <row r="23" spans="2:68" ht="19.5" customHeight="1">
      <c r="B23" s="74"/>
      <c r="C23" s="206"/>
      <c r="D23" s="1886" t="s">
        <v>29</v>
      </c>
      <c r="E23" s="1887"/>
      <c r="F23" s="208"/>
      <c r="H23" s="294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</row>
    <row r="24" spans="2:68" ht="19.5" customHeight="1">
      <c r="B24" s="71"/>
      <c r="C24" s="206"/>
      <c r="D24" s="1886" t="s">
        <v>30</v>
      </c>
      <c r="E24" s="1887"/>
      <c r="F24" s="208"/>
      <c r="H24" s="295"/>
      <c r="I24" s="149"/>
      <c r="J24" s="149"/>
      <c r="K24" s="149"/>
      <c r="L24" s="149"/>
      <c r="M24" s="149"/>
      <c r="N24" s="149"/>
      <c r="O24" s="149"/>
      <c r="P24" s="149"/>
      <c r="Q24" s="149"/>
      <c r="R24" s="149"/>
      <c r="S24" s="149"/>
      <c r="T24" s="149"/>
      <c r="U24" s="149"/>
      <c r="V24" s="149"/>
      <c r="W24" s="149"/>
      <c r="X24" s="149"/>
      <c r="Y24" s="149"/>
      <c r="Z24" s="149"/>
      <c r="AA24" s="149"/>
      <c r="AB24" s="149"/>
      <c r="AC24" s="149"/>
      <c r="BA24" s="83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3"/>
      <c r="BM24" s="83"/>
      <c r="BN24" s="83"/>
    </row>
    <row r="25" spans="2:68" ht="19.5" customHeight="1">
      <c r="B25" s="71"/>
      <c r="C25" s="56"/>
      <c r="D25" s="56"/>
      <c r="E25" s="325"/>
      <c r="F25" s="56"/>
      <c r="H25" s="289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3"/>
      <c r="AB25" s="83"/>
      <c r="AC25" s="83"/>
    </row>
    <row r="26" spans="2:68" ht="19.5" customHeight="1">
      <c r="B26" s="71"/>
      <c r="C26" s="1875" t="s">
        <v>6</v>
      </c>
      <c r="D26" s="1875"/>
      <c r="E26" s="1876"/>
      <c r="F26" s="75"/>
      <c r="H26" s="294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</row>
    <row r="27" spans="2:68" ht="19.5" customHeight="1">
      <c r="B27" s="71"/>
      <c r="C27" s="230"/>
      <c r="D27" s="227"/>
      <c r="E27" s="228"/>
      <c r="F27" s="56"/>
      <c r="H27" s="295"/>
      <c r="I27" s="149"/>
      <c r="J27" s="149"/>
      <c r="K27" s="149"/>
      <c r="L27" s="149"/>
      <c r="M27" s="149"/>
      <c r="N27" s="149"/>
      <c r="O27" s="149"/>
      <c r="P27" s="149"/>
      <c r="Q27" s="149"/>
      <c r="R27" s="149"/>
      <c r="S27" s="149"/>
      <c r="T27" s="149"/>
      <c r="U27" s="149"/>
      <c r="V27" s="149"/>
      <c r="W27" s="149"/>
      <c r="X27" s="149"/>
      <c r="Y27" s="149"/>
      <c r="Z27" s="149"/>
      <c r="AA27" s="149"/>
      <c r="AB27" s="149"/>
      <c r="AC27" s="149"/>
    </row>
    <row r="28" spans="2:68" ht="19.5" customHeight="1">
      <c r="B28" s="245"/>
      <c r="C28" s="1875" t="s">
        <v>7</v>
      </c>
      <c r="D28" s="1875"/>
      <c r="E28" s="1890"/>
      <c r="F28" s="75"/>
      <c r="H28" s="326"/>
      <c r="I28" s="309"/>
      <c r="J28" s="309"/>
      <c r="K28" s="309"/>
      <c r="L28" s="309"/>
      <c r="M28" s="309"/>
      <c r="N28" s="309"/>
      <c r="O28" s="309"/>
      <c r="P28" s="309"/>
      <c r="Q28" s="309"/>
      <c r="R28" s="309"/>
      <c r="S28" s="309"/>
      <c r="T28" s="309"/>
      <c r="U28" s="309"/>
      <c r="V28" s="309"/>
      <c r="W28" s="309"/>
      <c r="X28" s="309"/>
      <c r="Y28" s="309"/>
      <c r="Z28" s="309"/>
      <c r="AA28" s="309"/>
      <c r="AB28" s="309"/>
      <c r="AC28" s="309"/>
    </row>
    <row r="29" spans="2:68" ht="19.5" customHeight="1">
      <c r="B29" s="245"/>
      <c r="C29" s="56"/>
      <c r="D29" s="235"/>
      <c r="E29" s="283"/>
      <c r="F29" s="56"/>
      <c r="H29" s="326"/>
      <c r="I29" s="309"/>
      <c r="J29" s="309"/>
      <c r="K29" s="309"/>
      <c r="L29" s="309"/>
      <c r="M29" s="309"/>
      <c r="N29" s="309"/>
      <c r="O29" s="309"/>
      <c r="P29" s="309"/>
      <c r="Q29" s="309"/>
      <c r="R29" s="309"/>
      <c r="S29" s="309"/>
      <c r="T29" s="309"/>
      <c r="U29" s="309"/>
      <c r="V29" s="309"/>
      <c r="W29" s="309"/>
      <c r="X29" s="309"/>
      <c r="Y29" s="309"/>
      <c r="Z29" s="309"/>
      <c r="AA29" s="309"/>
      <c r="AB29" s="309"/>
      <c r="AC29" s="309"/>
    </row>
    <row r="30" spans="2:68" ht="19.5" customHeight="1">
      <c r="B30" s="245"/>
      <c r="C30" s="1875" t="s">
        <v>31</v>
      </c>
      <c r="D30" s="1875"/>
      <c r="E30" s="1890"/>
      <c r="F30" s="75"/>
      <c r="H30" s="262"/>
      <c r="I30" s="198"/>
      <c r="J30" s="198"/>
      <c r="K30" s="198"/>
      <c r="L30" s="198"/>
      <c r="M30" s="198"/>
      <c r="N30" s="198"/>
      <c r="O30" s="198"/>
      <c r="P30" s="198"/>
      <c r="Q30" s="198"/>
      <c r="R30" s="198"/>
      <c r="S30" s="198"/>
      <c r="T30" s="198"/>
      <c r="U30" s="198"/>
      <c r="V30" s="198"/>
      <c r="W30" s="198"/>
      <c r="X30" s="198"/>
      <c r="Y30" s="198"/>
      <c r="Z30" s="198"/>
      <c r="AA30" s="198"/>
      <c r="AB30" s="198"/>
      <c r="AC30" s="198"/>
    </row>
    <row r="31" spans="2:68" ht="19.5" customHeight="1">
      <c r="B31" s="245"/>
      <c r="C31" s="56"/>
      <c r="D31" s="235"/>
      <c r="E31" s="283"/>
      <c r="F31" s="56"/>
      <c r="H31" s="262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</row>
    <row r="32" spans="2:68" ht="19.5" customHeight="1">
      <c r="B32" s="245"/>
      <c r="C32" s="1875" t="s">
        <v>17</v>
      </c>
      <c r="D32" s="1875"/>
      <c r="E32" s="1890"/>
      <c r="F32" s="75"/>
      <c r="I32" s="327"/>
      <c r="J32" s="327"/>
      <c r="K32" s="327"/>
      <c r="L32" s="327"/>
      <c r="M32" s="327"/>
      <c r="N32" s="327"/>
      <c r="O32" s="327"/>
      <c r="P32" s="327"/>
      <c r="Q32" s="327"/>
      <c r="R32" s="327"/>
      <c r="S32" s="327"/>
      <c r="T32" s="327"/>
      <c r="U32" s="327"/>
      <c r="V32" s="327"/>
      <c r="W32" s="327"/>
      <c r="X32" s="327"/>
      <c r="Y32" s="327"/>
      <c r="Z32" s="327"/>
      <c r="AA32" s="327"/>
      <c r="AB32" s="327"/>
      <c r="AC32" s="327"/>
    </row>
    <row r="33" spans="2:35" ht="19.5" customHeight="1">
      <c r="B33" s="245"/>
      <c r="C33" s="56"/>
      <c r="D33" s="235"/>
      <c r="E33" s="283"/>
      <c r="F33" s="56"/>
      <c r="I33" s="327"/>
      <c r="J33" s="327"/>
      <c r="K33" s="327"/>
      <c r="L33" s="327"/>
      <c r="M33" s="327"/>
      <c r="N33" s="327"/>
      <c r="O33" s="327"/>
      <c r="P33" s="327"/>
      <c r="Q33" s="327"/>
      <c r="R33" s="327"/>
      <c r="S33" s="327"/>
      <c r="T33" s="327"/>
      <c r="U33" s="327"/>
      <c r="V33" s="327"/>
      <c r="W33" s="327"/>
      <c r="X33" s="327"/>
      <c r="Y33" s="327"/>
      <c r="Z33" s="327"/>
      <c r="AA33" s="327"/>
      <c r="AB33" s="327"/>
      <c r="AC33" s="327"/>
    </row>
    <row r="34" spans="2:35" ht="19.5" customHeight="1">
      <c r="B34" s="245"/>
      <c r="C34" s="1873" t="s">
        <v>8</v>
      </c>
      <c r="D34" s="1873"/>
      <c r="E34" s="1874"/>
      <c r="F34" s="75"/>
      <c r="H34" s="289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</row>
    <row r="35" spans="2:35" ht="19.5" customHeight="1">
      <c r="B35" s="245"/>
      <c r="C35" s="227"/>
      <c r="D35" s="227"/>
      <c r="E35" s="273"/>
      <c r="F35" s="56"/>
      <c r="H35" s="294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</row>
    <row r="36" spans="2:35" ht="19.5" customHeight="1">
      <c r="B36" s="245"/>
      <c r="C36" s="1875" t="s">
        <v>25</v>
      </c>
      <c r="D36" s="1875"/>
      <c r="E36" s="1890"/>
      <c r="F36" s="56"/>
      <c r="H36" s="295"/>
      <c r="I36" s="149"/>
      <c r="J36" s="149"/>
      <c r="K36" s="149"/>
      <c r="L36" s="149"/>
      <c r="M36" s="149"/>
      <c r="N36" s="149"/>
      <c r="O36" s="149"/>
      <c r="P36" s="149"/>
      <c r="Q36" s="149"/>
      <c r="R36" s="149"/>
      <c r="S36" s="149"/>
      <c r="T36" s="149"/>
      <c r="U36" s="149"/>
      <c r="V36" s="149"/>
      <c r="W36" s="149"/>
      <c r="X36" s="149"/>
      <c r="Y36" s="149"/>
      <c r="Z36" s="149"/>
      <c r="AA36" s="149"/>
      <c r="AB36" s="149"/>
      <c r="AC36" s="149"/>
    </row>
    <row r="37" spans="2:35" ht="19.5" customHeight="1">
      <c r="B37" s="245"/>
      <c r="C37" s="235"/>
      <c r="D37" s="235"/>
      <c r="E37" s="283"/>
      <c r="F37" s="56"/>
      <c r="AI37" s="38"/>
    </row>
    <row r="38" spans="2:35" ht="19.5" customHeight="1">
      <c r="B38" s="245"/>
      <c r="C38" s="1875" t="s">
        <v>32</v>
      </c>
      <c r="D38" s="1875"/>
      <c r="E38" s="1890"/>
      <c r="H38" s="294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</row>
    <row r="39" spans="2:35" ht="19.5" customHeight="1" thickBot="1">
      <c r="B39" s="296"/>
      <c r="C39" s="297"/>
      <c r="D39" s="297"/>
      <c r="E39" s="298"/>
      <c r="H39" s="295"/>
      <c r="I39" s="149"/>
      <c r="J39" s="149"/>
      <c r="K39" s="149"/>
      <c r="L39" s="149"/>
      <c r="M39" s="149"/>
      <c r="N39" s="149"/>
      <c r="O39" s="149"/>
      <c r="P39" s="149"/>
      <c r="Q39" s="149"/>
      <c r="R39" s="149"/>
      <c r="S39" s="149"/>
      <c r="T39" s="149"/>
      <c r="U39" s="149"/>
      <c r="V39" s="149"/>
      <c r="W39" s="149"/>
      <c r="X39" s="149"/>
      <c r="Y39" s="149"/>
      <c r="Z39" s="149"/>
      <c r="AA39" s="149"/>
      <c r="AB39" s="149"/>
      <c r="AC39" s="149"/>
    </row>
    <row r="40" spans="2:35" ht="18" customHeight="1" thickTop="1"/>
    <row r="67" spans="70:70" ht="18" customHeight="1">
      <c r="BR67" s="38">
        <v>1026</v>
      </c>
    </row>
  </sheetData>
  <mergeCells count="24">
    <mergeCell ref="D14:E14"/>
    <mergeCell ref="B4:E4"/>
    <mergeCell ref="C8:E8"/>
    <mergeCell ref="C10:E10"/>
    <mergeCell ref="C12:E12"/>
    <mergeCell ref="D13:E13"/>
    <mergeCell ref="H21:BF22"/>
    <mergeCell ref="D15:E15"/>
    <mergeCell ref="D17:E17"/>
    <mergeCell ref="D18:E18"/>
    <mergeCell ref="D19:E19"/>
    <mergeCell ref="D20:E20"/>
    <mergeCell ref="D16:F16"/>
    <mergeCell ref="C38:E38"/>
    <mergeCell ref="D21:E21"/>
    <mergeCell ref="D22:E22"/>
    <mergeCell ref="D23:E23"/>
    <mergeCell ref="D24:E24"/>
    <mergeCell ref="C26:E26"/>
    <mergeCell ref="C28:E28"/>
    <mergeCell ref="C30:E30"/>
    <mergeCell ref="C32:E32"/>
    <mergeCell ref="C34:E34"/>
    <mergeCell ref="C36:E36"/>
  </mergeCells>
  <phoneticPr fontId="3" type="noConversion"/>
  <hyperlinks>
    <hyperlink ref="C12" location="G_IS!A1" display="KB Financial Group" xr:uid="{00000000-0004-0000-0600-000000000000}"/>
    <hyperlink ref="D18:E18" location="G_Provision!A1" display="Provision for Credit Losses" xr:uid="{00000000-0004-0000-0600-000001000000}"/>
    <hyperlink ref="D19:E19" location="'G_G&amp;A'!A1" display="General &amp; Administrative Expenses" xr:uid="{00000000-0004-0000-0600-000002000000}"/>
    <hyperlink ref="D21:E21" location="G_CAR!A1" display="Capital Adequacy" xr:uid="{00000000-0004-0000-0600-000003000000}"/>
    <hyperlink ref="D22:E22" location="G_Structure!A1" display="Organizational Structure" xr:uid="{00000000-0004-0000-0600-000004000000}"/>
    <hyperlink ref="D23:E23" location="G_Employees!A1" display="Employees / Branches" xr:uid="{00000000-0004-0000-0600-000005000000}"/>
    <hyperlink ref="D14:E14" location="G_BS!A1" display="Condensed Balance Sheet" xr:uid="{00000000-0004-0000-0600-000006000000}"/>
    <hyperlink ref="D15:E15" location="'G_Interest Income'!A1" display="Interest Income / Spread / Margin" xr:uid="{00000000-0004-0000-0600-000007000000}"/>
    <hyperlink ref="D13:E13" location="G_IS!A1" display="Condensed Income Statement" xr:uid="{00000000-0004-0000-0600-000008000000}"/>
    <hyperlink ref="D17:E17" location="G_Other!A1" display="Other Operating Income" xr:uid="{00000000-0004-0000-0600-000009000000}"/>
    <hyperlink ref="D24:E24" location="'G_Credit Rating'!A1" display="Credit Ratings" xr:uid="{00000000-0004-0000-0600-00000A000000}"/>
    <hyperlink ref="C10" location="Hightlights!A1" display="Highlights" xr:uid="{00000000-0004-0000-0600-00000B000000}"/>
    <hyperlink ref="C10:E10" location="'Financial Highlights'!A1" display="Finanial Highlights" xr:uid="{00000000-0004-0000-0600-00000C000000}"/>
    <hyperlink ref="C26" location="B_IS!A1" display="KB Kookmin Bank" xr:uid="{00000000-0004-0000-0600-00000D000000}"/>
    <hyperlink ref="C28" location="S_IS!A1" display="KB Securities" xr:uid="{00000000-0004-0000-0600-00000E000000}"/>
    <hyperlink ref="C32" location="C_IS!A1" display="KB Kookmin Card" xr:uid="{00000000-0004-0000-0600-00000F000000}"/>
    <hyperlink ref="C36" location="Other_IS!A1" display="Other Subsidiaries" xr:uid="{00000000-0004-0000-0600-000010000000}"/>
    <hyperlink ref="C38" location="Contacts!A1" display="Contacts" xr:uid="{00000000-0004-0000-0600-000011000000}"/>
    <hyperlink ref="C30" location="I_Key!A1" display="KB Insurance" xr:uid="{00000000-0004-0000-0600-000012000000}"/>
    <hyperlink ref="D20:E20" location="G_AQ!A1" display="Asset Quality" xr:uid="{00000000-0004-0000-0600-000013000000}"/>
    <hyperlink ref="C34:E34" location="L_IS!A1" display="KB Life Insurance" xr:uid="{00000000-0004-0000-0600-000014000000}"/>
    <hyperlink ref="C8:E8" location="Disclaimer!A1" display="Disclaimer" xr:uid="{00000000-0004-0000-0600-000015000000}"/>
  </hyperlinks>
  <pageMargins left="0.39370078740157483" right="0.39370078740157483" top="0.47244094488188981" bottom="0.47244094488188981" header="0.31496062992125984" footer="0.31496062992125984"/>
  <pageSetup paperSize="9" scale="57" fitToHeight="0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autoPageBreaks="0"/>
  </sheetPr>
  <dimension ref="B1:CC67"/>
  <sheetViews>
    <sheetView showGridLines="0" view="pageBreakPreview" zoomScale="70" zoomScaleNormal="70" zoomScaleSheetLayoutView="70" workbookViewId="0">
      <selection activeCell="D18" sqref="D18:E18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64" width="13.75" style="38" hidden="1" customWidth="1"/>
    <col min="65" max="68" width="17.375" style="38" hidden="1" customWidth="1"/>
    <col min="69" max="69" width="15.125" style="38" hidden="1" customWidth="1"/>
    <col min="70" max="74" width="15.125" style="38" customWidth="1"/>
    <col min="75" max="75" width="15.125" style="1728" customWidth="1"/>
    <col min="76" max="76" width="15.125" style="38" customWidth="1"/>
    <col min="77" max="77" width="15.125" style="1776" customWidth="1"/>
    <col min="78" max="78" width="15.125" style="38" customWidth="1"/>
    <col min="79" max="16384" width="10.75" style="38"/>
  </cols>
  <sheetData>
    <row r="1" spans="2:79" ht="5.25" customHeight="1"/>
    <row r="2" spans="2:79" ht="28.5" customHeight="1">
      <c r="H2" s="39"/>
    </row>
    <row r="3" spans="2:79" ht="3" customHeight="1">
      <c r="H3" s="40"/>
    </row>
    <row r="4" spans="2:79" ht="30" customHeight="1">
      <c r="B4" s="1879" t="s">
        <v>37</v>
      </c>
      <c r="C4" s="1879"/>
      <c r="D4" s="1879"/>
      <c r="E4" s="1879"/>
      <c r="F4" s="42"/>
      <c r="G4" s="42"/>
      <c r="H4" s="64" t="s">
        <v>277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328"/>
      <c r="AY4" s="328"/>
      <c r="AZ4" s="328"/>
      <c r="BA4" s="42"/>
      <c r="BB4" s="42"/>
      <c r="BC4" s="42"/>
      <c r="BD4" s="42"/>
      <c r="BE4" s="42"/>
      <c r="BF4" s="42"/>
      <c r="BG4" s="42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</row>
    <row r="5" spans="2:79" ht="18" customHeight="1">
      <c r="H5" s="40"/>
    </row>
    <row r="6" spans="2:79" ht="3" customHeight="1" thickBot="1">
      <c r="H6" s="40"/>
    </row>
    <row r="7" spans="2:79" ht="12" customHeight="1" thickTop="1">
      <c r="B7" s="185"/>
      <c r="C7" s="67"/>
      <c r="D7" s="67"/>
      <c r="E7" s="68"/>
      <c r="F7" s="329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226"/>
      <c r="AK7" s="226"/>
      <c r="AL7" s="226"/>
      <c r="AM7" s="226"/>
      <c r="AN7" s="226"/>
    </row>
    <row r="8" spans="2:79" ht="19.5" customHeight="1" thickBot="1">
      <c r="B8" s="74"/>
      <c r="C8" s="1875" t="s">
        <v>2</v>
      </c>
      <c r="D8" s="1875"/>
      <c r="E8" s="1876"/>
      <c r="F8" s="56"/>
      <c r="H8" s="77" t="s">
        <v>39</v>
      </c>
      <c r="I8" s="186" t="s">
        <v>40</v>
      </c>
      <c r="J8" s="186" t="s">
        <v>41</v>
      </c>
      <c r="K8" s="186" t="s">
        <v>42</v>
      </c>
      <c r="L8" s="186" t="s">
        <v>43</v>
      </c>
      <c r="M8" s="186" t="s">
        <v>44</v>
      </c>
      <c r="N8" s="186" t="s">
        <v>45</v>
      </c>
      <c r="O8" s="186" t="s">
        <v>46</v>
      </c>
      <c r="P8" s="78" t="s">
        <v>47</v>
      </c>
      <c r="Q8" s="78" t="s">
        <v>48</v>
      </c>
      <c r="R8" s="78" t="s">
        <v>49</v>
      </c>
      <c r="S8" s="78" t="s">
        <v>50</v>
      </c>
      <c r="T8" s="78" t="s">
        <v>51</v>
      </c>
      <c r="U8" s="78" t="s">
        <v>52</v>
      </c>
      <c r="V8" s="78" t="s">
        <v>53</v>
      </c>
      <c r="W8" s="78" t="s">
        <v>54</v>
      </c>
      <c r="X8" s="78" t="s">
        <v>55</v>
      </c>
      <c r="Y8" s="78" t="s">
        <v>56</v>
      </c>
      <c r="Z8" s="78" t="s">
        <v>57</v>
      </c>
      <c r="AA8" s="78" t="s">
        <v>58</v>
      </c>
      <c r="AB8" s="78" t="s">
        <v>128</v>
      </c>
      <c r="AC8" s="78" t="s">
        <v>129</v>
      </c>
      <c r="AD8" s="78" t="s">
        <v>61</v>
      </c>
      <c r="AE8" s="78" t="s">
        <v>62</v>
      </c>
      <c r="AF8" s="187" t="s">
        <v>63</v>
      </c>
      <c r="AG8" s="188" t="s">
        <v>129</v>
      </c>
      <c r="AH8" s="78" t="s">
        <v>61</v>
      </c>
      <c r="AI8" s="78" t="s">
        <v>62</v>
      </c>
      <c r="AJ8" s="187" t="s">
        <v>63</v>
      </c>
      <c r="AK8" s="78" t="s">
        <v>64</v>
      </c>
      <c r="AL8" s="78" t="s">
        <v>65</v>
      </c>
      <c r="AM8" s="78" t="s">
        <v>66</v>
      </c>
      <c r="AN8" s="78" t="s">
        <v>67</v>
      </c>
      <c r="AO8" s="78" t="s">
        <v>278</v>
      </c>
      <c r="AP8" s="78" t="s">
        <v>279</v>
      </c>
      <c r="AQ8" s="78" t="s">
        <v>280</v>
      </c>
      <c r="AR8" s="78" t="s">
        <v>281</v>
      </c>
      <c r="AS8" s="78" t="s">
        <v>282</v>
      </c>
      <c r="AT8" s="78" t="s">
        <v>283</v>
      </c>
      <c r="AU8" s="78" t="s">
        <v>284</v>
      </c>
      <c r="AV8" s="81" t="s">
        <v>285</v>
      </c>
      <c r="AW8" s="81" t="s">
        <v>76</v>
      </c>
      <c r="AX8" s="81" t="s">
        <v>77</v>
      </c>
      <c r="AY8" s="81" t="s">
        <v>78</v>
      </c>
      <c r="AZ8" s="189" t="s">
        <v>79</v>
      </c>
      <c r="BA8" s="81">
        <v>2017</v>
      </c>
      <c r="BB8" s="81">
        <v>2018</v>
      </c>
      <c r="BC8" s="81">
        <v>2019</v>
      </c>
      <c r="BD8" s="81">
        <v>2020</v>
      </c>
      <c r="BE8" s="81" t="s">
        <v>133</v>
      </c>
      <c r="BF8" s="81" t="s">
        <v>134</v>
      </c>
      <c r="BG8" s="81" t="s">
        <v>135</v>
      </c>
      <c r="BH8" s="81" t="s">
        <v>136</v>
      </c>
      <c r="BI8" s="81" t="s">
        <v>80</v>
      </c>
      <c r="BJ8" s="81" t="s">
        <v>81</v>
      </c>
      <c r="BK8" s="81" t="s">
        <v>82</v>
      </c>
      <c r="BL8" s="81" t="s">
        <v>83</v>
      </c>
      <c r="BM8" s="81" t="s">
        <v>84</v>
      </c>
      <c r="BN8" s="81" t="s">
        <v>85</v>
      </c>
      <c r="BO8" s="81" t="s">
        <v>783</v>
      </c>
      <c r="BP8" s="81" t="s">
        <v>793</v>
      </c>
      <c r="BQ8" s="81" t="s">
        <v>797</v>
      </c>
      <c r="BR8" s="81" t="s">
        <v>805</v>
      </c>
      <c r="BS8" s="81" t="s">
        <v>815</v>
      </c>
      <c r="BT8" s="81" t="s">
        <v>822</v>
      </c>
      <c r="BU8" s="81" t="s">
        <v>835</v>
      </c>
      <c r="BV8" s="81" t="s">
        <v>837</v>
      </c>
      <c r="BW8" s="81" t="s">
        <v>855</v>
      </c>
      <c r="BX8" s="81" t="s">
        <v>856</v>
      </c>
      <c r="BY8" s="1778" t="s">
        <v>887</v>
      </c>
      <c r="BZ8" s="1853" t="s">
        <v>891</v>
      </c>
    </row>
    <row r="9" spans="2:79" ht="19.5" customHeight="1">
      <c r="B9" s="71"/>
      <c r="C9" s="75"/>
      <c r="D9" s="75"/>
      <c r="E9" s="76"/>
      <c r="F9" s="75"/>
      <c r="H9" s="330" t="s">
        <v>286</v>
      </c>
      <c r="I9" s="198">
        <v>134.1</v>
      </c>
      <c r="J9" s="198">
        <v>105.6</v>
      </c>
      <c r="K9" s="198">
        <v>50.2</v>
      </c>
      <c r="L9" s="198">
        <v>-12.1</v>
      </c>
      <c r="M9" s="198">
        <v>38.799999999999997</v>
      </c>
      <c r="N9" s="198">
        <v>-15.1</v>
      </c>
      <c r="O9" s="198">
        <v>188.3</v>
      </c>
      <c r="P9" s="198">
        <v>65.900000000000006</v>
      </c>
      <c r="Q9" s="198">
        <v>88.9</v>
      </c>
      <c r="R9" s="198">
        <v>82.3</v>
      </c>
      <c r="S9" s="198">
        <v>159</v>
      </c>
      <c r="T9" s="198">
        <v>-19.899999999999999</v>
      </c>
      <c r="U9" s="198">
        <v>132.9</v>
      </c>
      <c r="V9" s="198">
        <v>206.2</v>
      </c>
      <c r="W9" s="198">
        <v>263.89999999999998</v>
      </c>
      <c r="X9" s="198">
        <v>31.8</v>
      </c>
      <c r="Y9" s="198">
        <v>262.2</v>
      </c>
      <c r="Z9" s="198">
        <v>182.4</v>
      </c>
      <c r="AA9" s="198">
        <v>51.5</v>
      </c>
      <c r="AB9" s="198">
        <v>-385.3</v>
      </c>
      <c r="AC9" s="199">
        <v>-186.8</v>
      </c>
      <c r="AD9" s="198">
        <v>39.1</v>
      </c>
      <c r="AE9" s="199">
        <v>2.7</v>
      </c>
      <c r="AF9" s="200">
        <v>146.80000000000001</v>
      </c>
      <c r="AG9" s="201">
        <v>-309.39999999999998</v>
      </c>
      <c r="AH9" s="199">
        <v>-90</v>
      </c>
      <c r="AI9" s="199">
        <v>-139.4</v>
      </c>
      <c r="AJ9" s="200">
        <v>4</v>
      </c>
      <c r="AK9" s="199">
        <v>396.7</v>
      </c>
      <c r="AL9" s="199">
        <v>-61.5</v>
      </c>
      <c r="AM9" s="199">
        <v>136.5</v>
      </c>
      <c r="AN9" s="202">
        <v>346.7000000000001</v>
      </c>
      <c r="AO9" s="202">
        <v>-271.2</v>
      </c>
      <c r="AP9" s="331">
        <v>101.7</v>
      </c>
      <c r="AQ9" s="331">
        <v>62.3</v>
      </c>
      <c r="AR9" s="331">
        <v>-103.7</v>
      </c>
      <c r="AS9" s="331">
        <v>1053.2</v>
      </c>
      <c r="AT9" s="332">
        <v>-213.6</v>
      </c>
      <c r="AU9" s="332">
        <v>42.9</v>
      </c>
      <c r="AV9" s="332">
        <v>129.39999999999998</v>
      </c>
      <c r="AW9" s="331">
        <v>132</v>
      </c>
      <c r="AX9" s="331">
        <v>167.09999999999997</v>
      </c>
      <c r="AY9" s="332">
        <v>377.59999999999997</v>
      </c>
      <c r="AZ9" s="333">
        <v>50.5</v>
      </c>
      <c r="BA9" s="332">
        <v>-534.79999999999995</v>
      </c>
      <c r="BB9" s="332">
        <v>818.40000000000009</v>
      </c>
      <c r="BC9" s="332">
        <v>-210.9</v>
      </c>
      <c r="BD9" s="332">
        <v>1011.9</v>
      </c>
      <c r="BE9" s="332">
        <v>132</v>
      </c>
      <c r="BF9" s="332">
        <v>167.09999999999997</v>
      </c>
      <c r="BG9" s="332">
        <v>377.59999999999997</v>
      </c>
      <c r="BH9" s="332">
        <v>50.5</v>
      </c>
      <c r="BI9" s="331">
        <v>-264.7000000000001</v>
      </c>
      <c r="BJ9" s="331">
        <v>-807.39999999999986</v>
      </c>
      <c r="BK9" s="332">
        <v>-236.2</v>
      </c>
      <c r="BL9" s="332">
        <v>-265.60000000000002</v>
      </c>
      <c r="BM9" s="331">
        <v>859.09999999999991</v>
      </c>
      <c r="BN9" s="331">
        <v>210.1</v>
      </c>
      <c r="BO9" s="1333">
        <v>40.6</v>
      </c>
      <c r="BP9" s="332">
        <v>1276.5</v>
      </c>
      <c r="BQ9" s="1333">
        <v>449.1</v>
      </c>
      <c r="BR9" s="332">
        <v>645.9</v>
      </c>
      <c r="BS9" s="332">
        <v>408.6</v>
      </c>
      <c r="BT9" s="1333">
        <v>73.7</v>
      </c>
      <c r="BU9" s="1333">
        <v>898.4</v>
      </c>
      <c r="BV9" s="1333">
        <v>1062.2</v>
      </c>
      <c r="BW9" s="1333">
        <v>880.2</v>
      </c>
      <c r="BX9" s="1333">
        <v>1200.099999999999</v>
      </c>
      <c r="BY9" s="1333">
        <v>1242.4000000000001</v>
      </c>
      <c r="BZ9" s="1585">
        <v>7407</v>
      </c>
      <c r="CA9" s="83"/>
    </row>
    <row r="10" spans="2:79" ht="19.5" customHeight="1">
      <c r="B10" s="74"/>
      <c r="C10" s="1875" t="s">
        <v>36</v>
      </c>
      <c r="D10" s="1875"/>
      <c r="E10" s="1876"/>
      <c r="F10" s="56"/>
      <c r="H10" s="289" t="s">
        <v>287</v>
      </c>
      <c r="I10" s="83">
        <v>71.2</v>
      </c>
      <c r="J10" s="83">
        <v>78.599999999999994</v>
      </c>
      <c r="K10" s="83">
        <v>153.4</v>
      </c>
      <c r="L10" s="83">
        <v>52.9</v>
      </c>
      <c r="M10" s="83">
        <v>68.8</v>
      </c>
      <c r="N10" s="83">
        <v>5</v>
      </c>
      <c r="O10" s="83">
        <v>98.1</v>
      </c>
      <c r="P10" s="83">
        <v>40.4</v>
      </c>
      <c r="Q10" s="83">
        <v>60.6</v>
      </c>
      <c r="R10" s="83">
        <v>90.7</v>
      </c>
      <c r="S10" s="83">
        <v>120.2</v>
      </c>
      <c r="T10" s="83">
        <v>70</v>
      </c>
      <c r="U10" s="83">
        <v>116.6</v>
      </c>
      <c r="V10" s="83">
        <v>29.8</v>
      </c>
      <c r="W10" s="83">
        <v>288</v>
      </c>
      <c r="X10" s="83">
        <v>-63.3</v>
      </c>
      <c r="Y10" s="83">
        <v>150.80000000000001</v>
      </c>
      <c r="Z10" s="83">
        <v>91.2</v>
      </c>
      <c r="AA10" s="83">
        <v>-52.6</v>
      </c>
      <c r="AB10" s="83">
        <v>-370.9</v>
      </c>
      <c r="AC10" s="84">
        <v>-257.2</v>
      </c>
      <c r="AD10" s="83">
        <v>61</v>
      </c>
      <c r="AE10" s="84">
        <v>-87.9</v>
      </c>
      <c r="AF10" s="190">
        <v>118.7</v>
      </c>
      <c r="AG10" s="191">
        <v>-379.79999999999995</v>
      </c>
      <c r="AH10" s="84">
        <v>-68.099999999999994</v>
      </c>
      <c r="AI10" s="84">
        <v>-230</v>
      </c>
      <c r="AJ10" s="190">
        <v>-24.100000000000009</v>
      </c>
      <c r="AK10" s="84">
        <v>360.8</v>
      </c>
      <c r="AL10" s="84">
        <v>-120.4</v>
      </c>
      <c r="AM10" s="84">
        <v>83</v>
      </c>
      <c r="AN10" s="192">
        <v>311.80000000000007</v>
      </c>
      <c r="AO10" s="192">
        <v>-360.09999999999991</v>
      </c>
      <c r="AP10" s="86">
        <v>48.7</v>
      </c>
      <c r="AQ10" s="86">
        <v>-36.9</v>
      </c>
      <c r="AR10" s="86">
        <v>-123.4</v>
      </c>
      <c r="AS10" s="86">
        <v>885.3</v>
      </c>
      <c r="AT10" s="87">
        <v>-315.60000000000014</v>
      </c>
      <c r="AU10" s="87">
        <v>-3.6000000000000227</v>
      </c>
      <c r="AV10" s="87">
        <v>121.89999999999998</v>
      </c>
      <c r="AW10" s="86">
        <v>68.5</v>
      </c>
      <c r="AX10" s="86">
        <v>145.59999999999997</v>
      </c>
      <c r="AY10" s="87">
        <v>385.99999999999994</v>
      </c>
      <c r="AZ10" s="335">
        <v>191.1</v>
      </c>
      <c r="BA10" s="87">
        <v>-702</v>
      </c>
      <c r="BB10" s="87">
        <v>635.20000000000005</v>
      </c>
      <c r="BC10" s="87">
        <v>-471.69999999999993</v>
      </c>
      <c r="BD10" s="87">
        <v>687.99999999999977</v>
      </c>
      <c r="BE10" s="87">
        <v>68.5</v>
      </c>
      <c r="BF10" s="87">
        <v>145.59999999999997</v>
      </c>
      <c r="BG10" s="87">
        <v>385.99999999999994</v>
      </c>
      <c r="BH10" s="87">
        <v>191.1</v>
      </c>
      <c r="BI10" s="86">
        <v>-268.2000000000001</v>
      </c>
      <c r="BJ10" s="86">
        <v>-746.89999999999986</v>
      </c>
      <c r="BK10" s="87">
        <v>-208.80000000000041</v>
      </c>
      <c r="BL10" s="87">
        <v>-77.3</v>
      </c>
      <c r="BM10" s="86">
        <v>820.3</v>
      </c>
      <c r="BN10" s="86">
        <v>278.2</v>
      </c>
      <c r="BO10" s="1318">
        <v>100.8</v>
      </c>
      <c r="BP10" s="87">
        <v>1395.2</v>
      </c>
      <c r="BQ10" s="1318">
        <v>405.8</v>
      </c>
      <c r="BR10" s="87">
        <v>611.70000000000005</v>
      </c>
      <c r="BS10" s="87">
        <v>455.3</v>
      </c>
      <c r="BT10" s="1318">
        <v>122</v>
      </c>
      <c r="BU10" s="1318">
        <v>748.9</v>
      </c>
      <c r="BV10" s="1318">
        <v>1007.1</v>
      </c>
      <c r="BW10" s="1318">
        <v>816.99999999999977</v>
      </c>
      <c r="BX10" s="1318">
        <v>1218.8999999999992</v>
      </c>
      <c r="BY10" s="1318">
        <v>1143.9000000000001</v>
      </c>
      <c r="BZ10" s="1584">
        <v>7368</v>
      </c>
      <c r="CA10" s="83"/>
    </row>
    <row r="11" spans="2:79" ht="19.5" customHeight="1">
      <c r="B11" s="74"/>
      <c r="C11" s="89"/>
      <c r="D11" s="75"/>
      <c r="E11" s="76"/>
      <c r="F11" s="75"/>
      <c r="H11" s="289" t="s">
        <v>288</v>
      </c>
      <c r="I11" s="83">
        <v>62.9</v>
      </c>
      <c r="J11" s="83">
        <v>27</v>
      </c>
      <c r="K11" s="83">
        <v>-103.2</v>
      </c>
      <c r="L11" s="83">
        <v>-65</v>
      </c>
      <c r="M11" s="83">
        <v>-30</v>
      </c>
      <c r="N11" s="83">
        <v>-20.100000000000001</v>
      </c>
      <c r="O11" s="83">
        <v>90.2</v>
      </c>
      <c r="P11" s="83">
        <v>25.5</v>
      </c>
      <c r="Q11" s="83">
        <v>28.3</v>
      </c>
      <c r="R11" s="83">
        <v>-8.4</v>
      </c>
      <c r="S11" s="83">
        <v>38.799999999999997</v>
      </c>
      <c r="T11" s="83">
        <v>-89.9</v>
      </c>
      <c r="U11" s="83">
        <v>16.3</v>
      </c>
      <c r="V11" s="83">
        <v>176.4</v>
      </c>
      <c r="W11" s="83">
        <v>-24.1</v>
      </c>
      <c r="X11" s="83">
        <v>95.1</v>
      </c>
      <c r="Y11" s="83">
        <v>111.4</v>
      </c>
      <c r="Z11" s="83">
        <v>91.2</v>
      </c>
      <c r="AA11" s="83">
        <v>104.1</v>
      </c>
      <c r="AB11" s="83">
        <v>-14.4</v>
      </c>
      <c r="AC11" s="84">
        <v>70.400000000000006</v>
      </c>
      <c r="AD11" s="83">
        <v>-21.9</v>
      </c>
      <c r="AE11" s="84">
        <v>90.6</v>
      </c>
      <c r="AF11" s="190">
        <v>28.1</v>
      </c>
      <c r="AG11" s="191">
        <v>70.400000000000006</v>
      </c>
      <c r="AH11" s="84">
        <v>-21.9</v>
      </c>
      <c r="AI11" s="84">
        <v>90.6</v>
      </c>
      <c r="AJ11" s="190">
        <v>28.1</v>
      </c>
      <c r="AK11" s="84">
        <v>35.9</v>
      </c>
      <c r="AL11" s="84">
        <v>58.9</v>
      </c>
      <c r="AM11" s="84">
        <v>53.500000000000007</v>
      </c>
      <c r="AN11" s="192">
        <v>34.899999999999977</v>
      </c>
      <c r="AO11" s="192">
        <v>88.9</v>
      </c>
      <c r="AP11" s="86">
        <v>53</v>
      </c>
      <c r="AQ11" s="86">
        <v>99.2</v>
      </c>
      <c r="AR11" s="86">
        <v>19.7</v>
      </c>
      <c r="AS11" s="86">
        <v>167.9</v>
      </c>
      <c r="AT11" s="87">
        <v>102</v>
      </c>
      <c r="AU11" s="87">
        <v>46.5</v>
      </c>
      <c r="AV11" s="87">
        <v>7.5</v>
      </c>
      <c r="AW11" s="86">
        <v>63.5</v>
      </c>
      <c r="AX11" s="86">
        <v>21.5</v>
      </c>
      <c r="AY11" s="87">
        <v>-8.4</v>
      </c>
      <c r="AZ11" s="335">
        <v>-140.6</v>
      </c>
      <c r="BA11" s="87">
        <v>167.2</v>
      </c>
      <c r="BB11" s="87">
        <v>183.2</v>
      </c>
      <c r="BC11" s="87">
        <v>260.8</v>
      </c>
      <c r="BD11" s="87">
        <v>323.89999999999998</v>
      </c>
      <c r="BE11" s="87">
        <v>63.5</v>
      </c>
      <c r="BF11" s="87">
        <v>21.5</v>
      </c>
      <c r="BG11" s="87">
        <v>-8.4</v>
      </c>
      <c r="BH11" s="87">
        <v>-140.6</v>
      </c>
      <c r="BI11" s="86">
        <v>3.5</v>
      </c>
      <c r="BJ11" s="86">
        <v>-60.5</v>
      </c>
      <c r="BK11" s="87">
        <v>-27.400000000000006</v>
      </c>
      <c r="BL11" s="87">
        <v>-188.29999999999998</v>
      </c>
      <c r="BM11" s="86">
        <v>38.799999999999997</v>
      </c>
      <c r="BN11" s="86">
        <v>-68.099999999999994</v>
      </c>
      <c r="BO11" s="1318">
        <v>-60.2</v>
      </c>
      <c r="BP11" s="87">
        <v>-118.7</v>
      </c>
      <c r="BQ11" s="1318">
        <v>43.3</v>
      </c>
      <c r="BR11" s="87">
        <v>34.200000000000003</v>
      </c>
      <c r="BS11" s="87">
        <v>-46.7</v>
      </c>
      <c r="BT11" s="1318">
        <v>-48.3</v>
      </c>
      <c r="BU11" s="1318">
        <v>149.5</v>
      </c>
      <c r="BV11" s="1318">
        <v>55.1</v>
      </c>
      <c r="BW11" s="1318">
        <v>63.200000000000017</v>
      </c>
      <c r="BX11" s="1318">
        <v>-18.800000000000011</v>
      </c>
      <c r="BY11" s="1318">
        <v>98.5</v>
      </c>
      <c r="BZ11" s="1584">
        <v>39</v>
      </c>
      <c r="CA11" s="83"/>
    </row>
    <row r="12" spans="2:79" ht="19.5" customHeight="1">
      <c r="B12" s="74"/>
      <c r="C12" s="1875" t="s">
        <v>0</v>
      </c>
      <c r="D12" s="1875"/>
      <c r="E12" s="1876"/>
      <c r="F12" s="56"/>
      <c r="H12" s="336" t="s">
        <v>289</v>
      </c>
      <c r="I12" s="83">
        <v>29.5</v>
      </c>
      <c r="J12" s="83">
        <v>23.4</v>
      </c>
      <c r="K12" s="83">
        <v>37.5</v>
      </c>
      <c r="L12" s="83">
        <v>43.1</v>
      </c>
      <c r="M12" s="83">
        <v>25</v>
      </c>
      <c r="N12" s="83">
        <v>43</v>
      </c>
      <c r="O12" s="83">
        <v>72.599999999999994</v>
      </c>
      <c r="P12" s="83">
        <v>24.1</v>
      </c>
      <c r="Q12" s="83">
        <v>21.2</v>
      </c>
      <c r="R12" s="83">
        <v>12.8</v>
      </c>
      <c r="S12" s="83">
        <v>27.7</v>
      </c>
      <c r="T12" s="83">
        <v>24.5</v>
      </c>
      <c r="U12" s="83">
        <v>48.2</v>
      </c>
      <c r="V12" s="83">
        <v>197.6</v>
      </c>
      <c r="W12" s="83">
        <v>59.6</v>
      </c>
      <c r="X12" s="83">
        <v>88.8</v>
      </c>
      <c r="Y12" s="83">
        <v>59.9</v>
      </c>
      <c r="Z12" s="83">
        <v>79.8</v>
      </c>
      <c r="AA12" s="83">
        <v>81.099999999999994</v>
      </c>
      <c r="AB12" s="83">
        <v>-28.6</v>
      </c>
      <c r="AC12" s="84">
        <v>0.5</v>
      </c>
      <c r="AD12" s="83">
        <v>-61.8</v>
      </c>
      <c r="AE12" s="84">
        <v>33.5</v>
      </c>
      <c r="AF12" s="190">
        <v>-33.9</v>
      </c>
      <c r="AG12" s="191">
        <v>0.5</v>
      </c>
      <c r="AH12" s="84">
        <v>-61.8</v>
      </c>
      <c r="AI12" s="84">
        <v>33.5</v>
      </c>
      <c r="AJ12" s="190">
        <v>-33.9</v>
      </c>
      <c r="AK12" s="84">
        <v>3.7</v>
      </c>
      <c r="AL12" s="84">
        <v>21.7</v>
      </c>
      <c r="AM12" s="84">
        <v>48.9</v>
      </c>
      <c r="AN12" s="192">
        <v>25</v>
      </c>
      <c r="AO12" s="192">
        <v>48.4</v>
      </c>
      <c r="AP12" s="86">
        <v>48.300000000000004</v>
      </c>
      <c r="AQ12" s="86">
        <v>93.6</v>
      </c>
      <c r="AR12" s="86">
        <v>15.7</v>
      </c>
      <c r="AS12" s="86">
        <v>133.30000000000001</v>
      </c>
      <c r="AT12" s="87">
        <v>98.5</v>
      </c>
      <c r="AU12" s="87">
        <v>44.699999999999989</v>
      </c>
      <c r="AV12" s="87">
        <v>2.3000000000000114</v>
      </c>
      <c r="AW12" s="86">
        <v>35.6</v>
      </c>
      <c r="AX12" s="86">
        <v>19.199999999999996</v>
      </c>
      <c r="AY12" s="87">
        <v>-10.099999999999994</v>
      </c>
      <c r="AZ12" s="335">
        <v>-142.5</v>
      </c>
      <c r="BA12" s="87">
        <v>-61.699999999999996</v>
      </c>
      <c r="BB12" s="87">
        <v>99.3</v>
      </c>
      <c r="BC12" s="87">
        <v>206</v>
      </c>
      <c r="BD12" s="87">
        <v>278.8</v>
      </c>
      <c r="BE12" s="87">
        <v>35.6</v>
      </c>
      <c r="BF12" s="87">
        <v>19.199999999999996</v>
      </c>
      <c r="BG12" s="87">
        <v>-10.099999999999994</v>
      </c>
      <c r="BH12" s="87">
        <v>-142.5</v>
      </c>
      <c r="BI12" s="86">
        <v>-19.399999999999999</v>
      </c>
      <c r="BJ12" s="86">
        <v>-65.400000000000006</v>
      </c>
      <c r="BK12" s="87">
        <v>-31.600000000000009</v>
      </c>
      <c r="BL12" s="87">
        <v>-193.49999999999997</v>
      </c>
      <c r="BM12" s="86">
        <v>18.5</v>
      </c>
      <c r="BN12" s="86">
        <v>-77.400000000000006</v>
      </c>
      <c r="BO12" s="1318">
        <v>-68.7</v>
      </c>
      <c r="BP12" s="87">
        <v>-128.4</v>
      </c>
      <c r="BQ12" s="1318">
        <v>13.5</v>
      </c>
      <c r="BR12" s="87">
        <v>20</v>
      </c>
      <c r="BS12" s="87">
        <v>-67</v>
      </c>
      <c r="BT12" s="1318">
        <v>-70.5</v>
      </c>
      <c r="BU12" s="1318">
        <v>98</v>
      </c>
      <c r="BV12" s="1318">
        <v>26.5</v>
      </c>
      <c r="BW12" s="1318">
        <v>26.800000000000011</v>
      </c>
      <c r="BX12" s="1318">
        <v>-51.300000000000011</v>
      </c>
      <c r="BY12" s="1318">
        <v>30.3</v>
      </c>
      <c r="BZ12" s="1584">
        <v>-2.4000000000000021</v>
      </c>
      <c r="CA12" s="83"/>
    </row>
    <row r="13" spans="2:79" ht="19.5" customHeight="1">
      <c r="B13" s="74"/>
      <c r="C13" s="206"/>
      <c r="D13" s="1886" t="s">
        <v>9</v>
      </c>
      <c r="E13" s="1887"/>
      <c r="F13" s="208"/>
      <c r="H13" s="336" t="s">
        <v>290</v>
      </c>
      <c r="I13" s="83">
        <v>-1.9</v>
      </c>
      <c r="J13" s="83">
        <v>-5.6</v>
      </c>
      <c r="K13" s="83">
        <v>-163.6</v>
      </c>
      <c r="L13" s="83">
        <v>-109.7</v>
      </c>
      <c r="M13" s="83">
        <v>-85.2</v>
      </c>
      <c r="N13" s="83">
        <v>-72.400000000000006</v>
      </c>
      <c r="O13" s="83">
        <v>-0.3</v>
      </c>
      <c r="P13" s="83">
        <v>-5.6</v>
      </c>
      <c r="Q13" s="83">
        <v>-27.1</v>
      </c>
      <c r="R13" s="83">
        <v>-34.200000000000003</v>
      </c>
      <c r="S13" s="83">
        <v>-9.6999999999999993</v>
      </c>
      <c r="T13" s="83">
        <v>-124.7</v>
      </c>
      <c r="U13" s="83">
        <v>-69.099999999999994</v>
      </c>
      <c r="V13" s="83">
        <v>-42.5</v>
      </c>
      <c r="W13" s="83">
        <v>-106.8</v>
      </c>
      <c r="X13" s="83">
        <v>-8.9</v>
      </c>
      <c r="Y13" s="83">
        <v>-3</v>
      </c>
      <c r="Z13" s="83">
        <v>-3.3</v>
      </c>
      <c r="AA13" s="83">
        <v>-1</v>
      </c>
      <c r="AB13" s="83">
        <v>-27.6</v>
      </c>
      <c r="AC13" s="84">
        <v>-12.4</v>
      </c>
      <c r="AD13" s="83">
        <v>-7.3</v>
      </c>
      <c r="AE13" s="84">
        <v>-11.1</v>
      </c>
      <c r="AF13" s="190">
        <v>-17.100000000000001</v>
      </c>
      <c r="AG13" s="191">
        <v>-12.4</v>
      </c>
      <c r="AH13" s="84">
        <v>-7.3</v>
      </c>
      <c r="AI13" s="84">
        <v>-11.1</v>
      </c>
      <c r="AJ13" s="190">
        <v>-17.100000000000001</v>
      </c>
      <c r="AK13" s="84">
        <v>0</v>
      </c>
      <c r="AL13" s="84">
        <v>0</v>
      </c>
      <c r="AM13" s="84">
        <v>0</v>
      </c>
      <c r="AN13" s="192">
        <v>0</v>
      </c>
      <c r="AO13" s="192">
        <v>0</v>
      </c>
      <c r="AP13" s="86">
        <v>0</v>
      </c>
      <c r="AQ13" s="86">
        <v>0</v>
      </c>
      <c r="AR13" s="86">
        <v>0</v>
      </c>
      <c r="AS13" s="86">
        <v>0</v>
      </c>
      <c r="AT13" s="87">
        <v>0</v>
      </c>
      <c r="AU13" s="87">
        <v>0</v>
      </c>
      <c r="AV13" s="87">
        <v>0</v>
      </c>
      <c r="AW13" s="86">
        <v>0</v>
      </c>
      <c r="AX13" s="86">
        <v>0</v>
      </c>
      <c r="AY13" s="87">
        <v>0</v>
      </c>
      <c r="AZ13" s="335">
        <v>0</v>
      </c>
      <c r="BA13" s="87">
        <v>-47.9</v>
      </c>
      <c r="BB13" s="87">
        <v>0</v>
      </c>
      <c r="BC13" s="87">
        <v>0</v>
      </c>
      <c r="BD13" s="87">
        <v>0</v>
      </c>
      <c r="BE13" s="87">
        <v>0</v>
      </c>
      <c r="BF13" s="87">
        <v>0</v>
      </c>
      <c r="BG13" s="87">
        <v>0</v>
      </c>
      <c r="BH13" s="87">
        <v>0</v>
      </c>
      <c r="BI13" s="86">
        <v>0</v>
      </c>
      <c r="BJ13" s="86">
        <v>0</v>
      </c>
      <c r="BK13" s="87">
        <v>0</v>
      </c>
      <c r="BL13" s="87">
        <v>0.1</v>
      </c>
      <c r="BM13" s="86">
        <v>-0.10000000000000142</v>
      </c>
      <c r="BN13" s="86">
        <v>0.1</v>
      </c>
      <c r="BO13" s="1318">
        <v>-0.1</v>
      </c>
      <c r="BP13" s="87">
        <v>0.1</v>
      </c>
      <c r="BQ13" s="1318">
        <v>0</v>
      </c>
      <c r="BR13" s="87">
        <v>0</v>
      </c>
      <c r="BS13" s="87">
        <v>0.1</v>
      </c>
      <c r="BT13" s="1318">
        <v>-0.1</v>
      </c>
      <c r="BU13" s="1318">
        <v>0</v>
      </c>
      <c r="BV13" s="1318">
        <v>0</v>
      </c>
      <c r="BW13" s="1318">
        <v>0</v>
      </c>
      <c r="BX13" s="1318">
        <v>0</v>
      </c>
      <c r="BY13" s="1318">
        <v>0.10000000000000853</v>
      </c>
      <c r="BZ13" s="1584">
        <v>-1.4210854715202004E-14</v>
      </c>
      <c r="CA13" s="83"/>
    </row>
    <row r="14" spans="2:79" ht="19.5" customHeight="1">
      <c r="B14" s="74"/>
      <c r="C14" s="206"/>
      <c r="D14" s="1886" t="s">
        <v>11</v>
      </c>
      <c r="E14" s="1887"/>
      <c r="F14" s="208"/>
      <c r="H14" s="336" t="s">
        <v>291</v>
      </c>
      <c r="I14" s="83">
        <v>35.299999999999997</v>
      </c>
      <c r="J14" s="83">
        <v>9.1999999999999993</v>
      </c>
      <c r="K14" s="83">
        <v>22.9</v>
      </c>
      <c r="L14" s="83">
        <v>1.6</v>
      </c>
      <c r="M14" s="83">
        <v>30.2</v>
      </c>
      <c r="N14" s="83">
        <v>9.3000000000000007</v>
      </c>
      <c r="O14" s="83">
        <v>17.899999999999999</v>
      </c>
      <c r="P14" s="83">
        <v>7</v>
      </c>
      <c r="Q14" s="83">
        <v>34.200000000000003</v>
      </c>
      <c r="R14" s="83">
        <v>13</v>
      </c>
      <c r="S14" s="83">
        <v>20.8</v>
      </c>
      <c r="T14" s="83">
        <v>10.3</v>
      </c>
      <c r="U14" s="83">
        <v>37.200000000000003</v>
      </c>
      <c r="V14" s="83">
        <v>21.3</v>
      </c>
      <c r="W14" s="83">
        <v>23.1</v>
      </c>
      <c r="X14" s="83">
        <v>15.2</v>
      </c>
      <c r="Y14" s="83">
        <v>54.5</v>
      </c>
      <c r="Z14" s="83">
        <v>14.7</v>
      </c>
      <c r="AA14" s="83">
        <v>24</v>
      </c>
      <c r="AB14" s="83">
        <v>41.8</v>
      </c>
      <c r="AC14" s="84">
        <v>82.3</v>
      </c>
      <c r="AD14" s="83">
        <v>47.2</v>
      </c>
      <c r="AE14" s="84">
        <v>68.2</v>
      </c>
      <c r="AF14" s="190">
        <v>79.099999999999994</v>
      </c>
      <c r="AG14" s="191">
        <v>82.3</v>
      </c>
      <c r="AH14" s="84">
        <v>47.2</v>
      </c>
      <c r="AI14" s="84">
        <v>68.2</v>
      </c>
      <c r="AJ14" s="190">
        <v>79.099999999999994</v>
      </c>
      <c r="AK14" s="84">
        <v>32.200000000000003</v>
      </c>
      <c r="AL14" s="84">
        <v>37.200000000000003</v>
      </c>
      <c r="AM14" s="84">
        <v>4.5999999999999996</v>
      </c>
      <c r="AN14" s="192">
        <v>9.9000000000000057</v>
      </c>
      <c r="AO14" s="192">
        <v>40.5</v>
      </c>
      <c r="AP14" s="86">
        <v>4.7</v>
      </c>
      <c r="AQ14" s="86">
        <v>5.6</v>
      </c>
      <c r="AR14" s="86">
        <v>4</v>
      </c>
      <c r="AS14" s="86">
        <v>34.6</v>
      </c>
      <c r="AT14" s="87">
        <v>3.5</v>
      </c>
      <c r="AU14" s="87">
        <v>1.7999999999999972</v>
      </c>
      <c r="AV14" s="87">
        <v>5.2000000000000028</v>
      </c>
      <c r="AW14" s="86">
        <v>27.9</v>
      </c>
      <c r="AX14" s="86">
        <v>2.3000000000000007</v>
      </c>
      <c r="AY14" s="87">
        <v>1.6999999999999993</v>
      </c>
      <c r="AZ14" s="335">
        <v>1.9</v>
      </c>
      <c r="BA14" s="87">
        <v>276.79999999999995</v>
      </c>
      <c r="BB14" s="87">
        <v>83.9</v>
      </c>
      <c r="BC14" s="87">
        <v>54.800000000000004</v>
      </c>
      <c r="BD14" s="87">
        <v>45.1</v>
      </c>
      <c r="BE14" s="87">
        <v>27.9</v>
      </c>
      <c r="BF14" s="87">
        <v>2.3000000000000007</v>
      </c>
      <c r="BG14" s="87">
        <v>1.6999999999999993</v>
      </c>
      <c r="BH14" s="87">
        <v>1.9</v>
      </c>
      <c r="BI14" s="86">
        <v>22.9</v>
      </c>
      <c r="BJ14" s="86">
        <v>4.9000000000000021</v>
      </c>
      <c r="BK14" s="87">
        <v>4.1999999999999993</v>
      </c>
      <c r="BL14" s="87">
        <v>5.1000000000000014</v>
      </c>
      <c r="BM14" s="86">
        <v>20.399999999999999</v>
      </c>
      <c r="BN14" s="86">
        <v>9.2000000000000028</v>
      </c>
      <c r="BO14" s="1318">
        <v>8.6</v>
      </c>
      <c r="BP14" s="87">
        <v>9.6</v>
      </c>
      <c r="BQ14" s="1318">
        <v>29.8</v>
      </c>
      <c r="BR14" s="87">
        <v>14.2</v>
      </c>
      <c r="BS14" s="87">
        <v>20.2</v>
      </c>
      <c r="BT14" s="1318">
        <v>22.3</v>
      </c>
      <c r="BU14" s="1318">
        <v>51.5</v>
      </c>
      <c r="BV14" s="1318">
        <v>28.6</v>
      </c>
      <c r="BW14" s="1318">
        <v>36.400000000000006</v>
      </c>
      <c r="BX14" s="1318">
        <v>32.5</v>
      </c>
      <c r="BY14" s="1318">
        <v>68.099999999999994</v>
      </c>
      <c r="BZ14" s="1584">
        <v>41.400000000000006</v>
      </c>
      <c r="CA14" s="83"/>
    </row>
    <row r="15" spans="2:79" ht="30" customHeight="1">
      <c r="B15" s="74"/>
      <c r="C15" s="206"/>
      <c r="D15" s="1886" t="s">
        <v>12</v>
      </c>
      <c r="E15" s="1887"/>
      <c r="F15" s="208"/>
      <c r="H15" s="337" t="s">
        <v>292</v>
      </c>
      <c r="I15" s="198">
        <v>49.6</v>
      </c>
      <c r="J15" s="198">
        <v>114.3</v>
      </c>
      <c r="K15" s="198">
        <v>-6.9</v>
      </c>
      <c r="L15" s="198">
        <v>4.8</v>
      </c>
      <c r="M15" s="198">
        <v>38.799999999999997</v>
      </c>
      <c r="N15" s="198">
        <v>47.7</v>
      </c>
      <c r="O15" s="198">
        <v>109.6</v>
      </c>
      <c r="P15" s="198">
        <v>101.2</v>
      </c>
      <c r="Q15" s="198">
        <v>52.9</v>
      </c>
      <c r="R15" s="198">
        <v>98.3</v>
      </c>
      <c r="S15" s="198">
        <v>-8.6</v>
      </c>
      <c r="T15" s="198">
        <v>14.6</v>
      </c>
      <c r="U15" s="198">
        <v>33.799999999999997</v>
      </c>
      <c r="V15" s="198">
        <v>59.9</v>
      </c>
      <c r="W15" s="198">
        <v>-203.5</v>
      </c>
      <c r="X15" s="198">
        <v>157.19999999999999</v>
      </c>
      <c r="Y15" s="198">
        <v>-35.299999999999997</v>
      </c>
      <c r="Z15" s="198">
        <v>52.6</v>
      </c>
      <c r="AA15" s="198">
        <v>187.1</v>
      </c>
      <c r="AB15" s="198">
        <v>253.6</v>
      </c>
      <c r="AC15" s="199">
        <v>537.9</v>
      </c>
      <c r="AD15" s="198">
        <v>78.599999999999994</v>
      </c>
      <c r="AE15" s="199">
        <v>222.4</v>
      </c>
      <c r="AF15" s="200">
        <v>140.5</v>
      </c>
      <c r="AG15" s="201">
        <v>537.9</v>
      </c>
      <c r="AH15" s="199">
        <v>78.599999999999994</v>
      </c>
      <c r="AI15" s="199">
        <v>222.4</v>
      </c>
      <c r="AJ15" s="200">
        <v>140.5</v>
      </c>
      <c r="AK15" s="199">
        <v>-224.2</v>
      </c>
      <c r="AL15" s="199">
        <v>200</v>
      </c>
      <c r="AM15" s="199">
        <v>105.69999999999999</v>
      </c>
      <c r="AN15" s="202">
        <v>-355.59999999999997</v>
      </c>
      <c r="AO15" s="202">
        <v>612.19999999999993</v>
      </c>
      <c r="AP15" s="331">
        <v>130.30000000000007</v>
      </c>
      <c r="AQ15" s="331">
        <v>211.8</v>
      </c>
      <c r="AR15" s="331">
        <v>333.9</v>
      </c>
      <c r="AS15" s="331">
        <v>-1003.6</v>
      </c>
      <c r="AT15" s="332">
        <v>758.59999999999991</v>
      </c>
      <c r="AU15" s="332">
        <v>296</v>
      </c>
      <c r="AV15" s="332">
        <v>402.59999999999991</v>
      </c>
      <c r="AW15" s="331">
        <v>186.4</v>
      </c>
      <c r="AX15" s="331">
        <v>153.19999999999999</v>
      </c>
      <c r="AY15" s="332">
        <v>-100.4</v>
      </c>
      <c r="AZ15" s="333">
        <v>185.5</v>
      </c>
      <c r="BA15" s="332">
        <v>979.4</v>
      </c>
      <c r="BB15" s="332">
        <v>-274.09999999999997</v>
      </c>
      <c r="BC15" s="332">
        <v>1288.1999999999998</v>
      </c>
      <c r="BD15" s="332">
        <v>453.5999999999998</v>
      </c>
      <c r="BE15" s="332">
        <v>186.4</v>
      </c>
      <c r="BF15" s="332">
        <v>153.19999999999999</v>
      </c>
      <c r="BG15" s="332">
        <v>-100.4</v>
      </c>
      <c r="BH15" s="332">
        <v>185.5</v>
      </c>
      <c r="BI15" s="331">
        <v>80.600000000000023</v>
      </c>
      <c r="BJ15" s="331">
        <v>148</v>
      </c>
      <c r="BK15" s="332">
        <v>56.099999999999966</v>
      </c>
      <c r="BL15" s="332">
        <v>282.60000000000002</v>
      </c>
      <c r="BM15" s="331">
        <v>233.4</v>
      </c>
      <c r="BN15" s="331">
        <v>286.5</v>
      </c>
      <c r="BO15" s="1333">
        <v>-12.5</v>
      </c>
      <c r="BP15" s="332">
        <v>-606.29999999999995</v>
      </c>
      <c r="BQ15" s="1333">
        <v>45.5</v>
      </c>
      <c r="BR15" s="332">
        <v>-12</v>
      </c>
      <c r="BS15" s="332">
        <v>201.4</v>
      </c>
      <c r="BT15" s="1333">
        <v>-67.8</v>
      </c>
      <c r="BU15" s="1333">
        <v>-221.9</v>
      </c>
      <c r="BV15" s="1333">
        <v>23.7</v>
      </c>
      <c r="BW15" s="1333">
        <v>-155.09999999999997</v>
      </c>
      <c r="BX15" s="1333">
        <v>-135.19999999999999</v>
      </c>
      <c r="BY15" s="1333">
        <v>-329.50000000000006</v>
      </c>
      <c r="BZ15" s="1585">
        <v>-4948.0999999999995</v>
      </c>
      <c r="CA15" s="83"/>
    </row>
    <row r="16" spans="2:79" ht="19.5" customHeight="1">
      <c r="B16" s="74"/>
      <c r="C16" s="206"/>
      <c r="D16" s="1886" t="s">
        <v>14</v>
      </c>
      <c r="E16" s="1887"/>
      <c r="F16" s="208"/>
      <c r="H16" s="338" t="s">
        <v>293</v>
      </c>
      <c r="I16" s="339"/>
      <c r="J16" s="339"/>
      <c r="K16" s="339"/>
      <c r="L16" s="339"/>
      <c r="M16" s="339"/>
      <c r="N16" s="339"/>
      <c r="O16" s="339"/>
      <c r="P16" s="339"/>
      <c r="Q16" s="339"/>
      <c r="R16" s="339"/>
      <c r="S16" s="339"/>
      <c r="T16" s="339"/>
      <c r="U16" s="339"/>
      <c r="V16" s="339"/>
      <c r="W16" s="339"/>
      <c r="X16" s="339"/>
      <c r="Y16" s="339"/>
      <c r="Z16" s="339"/>
      <c r="AA16" s="339"/>
      <c r="AB16" s="339"/>
      <c r="AC16" s="339"/>
      <c r="AD16" s="339"/>
      <c r="AE16" s="339"/>
      <c r="AF16" s="339"/>
      <c r="AG16" s="339"/>
      <c r="AH16" s="339"/>
      <c r="AI16" s="339"/>
      <c r="AJ16" s="339"/>
      <c r="AK16" s="339"/>
      <c r="AL16" s="339"/>
      <c r="AM16" s="339"/>
      <c r="AN16" s="339"/>
      <c r="AO16" s="339"/>
      <c r="AP16" s="339"/>
      <c r="AQ16" s="339"/>
      <c r="AR16" s="339"/>
      <c r="AS16" s="339"/>
      <c r="AT16" s="339"/>
      <c r="AU16" s="339"/>
      <c r="AV16" s="339"/>
      <c r="AW16" s="339"/>
      <c r="AX16" s="339"/>
      <c r="AY16" s="339"/>
      <c r="AZ16" s="339"/>
      <c r="BA16" s="339"/>
      <c r="BB16" s="339"/>
      <c r="BC16" s="339"/>
      <c r="BD16" s="339"/>
      <c r="BE16" s="339"/>
      <c r="BF16" s="339"/>
      <c r="BG16" s="339"/>
      <c r="BH16" s="339"/>
      <c r="BI16" s="331">
        <v>274.8</v>
      </c>
      <c r="BJ16" s="331">
        <v>380.90000000000003</v>
      </c>
      <c r="BK16" s="332">
        <v>259.69999999999982</v>
      </c>
      <c r="BL16" s="332">
        <v>-195.2</v>
      </c>
      <c r="BM16" s="331">
        <v>-269.10000000000002</v>
      </c>
      <c r="BN16" s="331">
        <v>-31.8</v>
      </c>
      <c r="BO16" s="1333">
        <v>117.4</v>
      </c>
      <c r="BP16" s="332">
        <v>-389</v>
      </c>
      <c r="BQ16" s="1333">
        <v>-145.30000000000001</v>
      </c>
      <c r="BR16" s="332">
        <v>-224.4</v>
      </c>
      <c r="BS16" s="332">
        <v>16.5</v>
      </c>
      <c r="BT16" s="1333">
        <v>-83.8</v>
      </c>
      <c r="BU16" s="1333">
        <v>-139.6</v>
      </c>
      <c r="BV16" s="1333">
        <v>-273.60000000000002</v>
      </c>
      <c r="BW16" s="1333">
        <v>-279.50000000000006</v>
      </c>
      <c r="BX16" s="1333">
        <v>-334</v>
      </c>
      <c r="BY16" s="1333">
        <v>-354.3</v>
      </c>
      <c r="BZ16" s="1585">
        <v>-1642.3</v>
      </c>
      <c r="CA16" s="83"/>
    </row>
    <row r="17" spans="2:81" ht="19.5" customHeight="1">
      <c r="B17" s="74"/>
      <c r="C17" s="206"/>
      <c r="D17" s="1884" t="s">
        <v>16</v>
      </c>
      <c r="E17" s="1884"/>
      <c r="F17" s="1884"/>
      <c r="H17" s="338" t="s">
        <v>294</v>
      </c>
      <c r="I17" s="339"/>
      <c r="J17" s="339"/>
      <c r="K17" s="339"/>
      <c r="L17" s="339"/>
      <c r="M17" s="339"/>
      <c r="N17" s="339"/>
      <c r="O17" s="339"/>
      <c r="P17" s="339"/>
      <c r="Q17" s="339"/>
      <c r="R17" s="339"/>
      <c r="S17" s="339"/>
      <c r="T17" s="339"/>
      <c r="U17" s="339"/>
      <c r="V17" s="339"/>
      <c r="W17" s="339"/>
      <c r="X17" s="339"/>
      <c r="Y17" s="339"/>
      <c r="Z17" s="339"/>
      <c r="AA17" s="339"/>
      <c r="AB17" s="339"/>
      <c r="AC17" s="339"/>
      <c r="AD17" s="339"/>
      <c r="AE17" s="339"/>
      <c r="AF17" s="339"/>
      <c r="AG17" s="339"/>
      <c r="AH17" s="339"/>
      <c r="AI17" s="339"/>
      <c r="AJ17" s="339"/>
      <c r="AK17" s="339"/>
      <c r="AL17" s="339"/>
      <c r="AM17" s="339"/>
      <c r="AN17" s="339"/>
      <c r="AO17" s="339"/>
      <c r="AP17" s="339"/>
      <c r="AQ17" s="339"/>
      <c r="AR17" s="339"/>
      <c r="AS17" s="339"/>
      <c r="AT17" s="339"/>
      <c r="AU17" s="339"/>
      <c r="AV17" s="339"/>
      <c r="AW17" s="339"/>
      <c r="AX17" s="339"/>
      <c r="AY17" s="339"/>
      <c r="AZ17" s="339"/>
      <c r="BA17" s="339"/>
      <c r="BB17" s="339"/>
      <c r="BC17" s="339"/>
      <c r="BD17" s="339"/>
      <c r="BE17" s="339"/>
      <c r="BF17" s="339"/>
      <c r="BG17" s="339"/>
      <c r="BH17" s="339"/>
      <c r="BI17" s="331">
        <v>395.9</v>
      </c>
      <c r="BJ17" s="331">
        <v>419.70000000000016</v>
      </c>
      <c r="BK17" s="332">
        <v>392.2</v>
      </c>
      <c r="BL17" s="332">
        <v>134.1</v>
      </c>
      <c r="BM17" s="331">
        <v>392.4</v>
      </c>
      <c r="BN17" s="331">
        <v>439.9</v>
      </c>
      <c r="BO17" s="1333">
        <v>400</v>
      </c>
      <c r="BP17" s="332">
        <v>214.6</v>
      </c>
      <c r="BQ17" s="1333">
        <v>543</v>
      </c>
      <c r="BR17" s="332">
        <v>492</v>
      </c>
      <c r="BS17" s="332">
        <v>359.3</v>
      </c>
      <c r="BT17" s="1333">
        <v>255.4</v>
      </c>
      <c r="BU17" s="1333">
        <v>437.8</v>
      </c>
      <c r="BV17" s="1333">
        <v>412</v>
      </c>
      <c r="BW17" s="1333">
        <v>323.30000000000075</v>
      </c>
      <c r="BX17" s="1333">
        <v>130.29999999999723</v>
      </c>
      <c r="BY17" s="1333">
        <v>343.59999999999991</v>
      </c>
      <c r="BZ17" s="1585">
        <v>412.1</v>
      </c>
      <c r="CA17" s="83"/>
    </row>
    <row r="18" spans="2:81" ht="19.5" customHeight="1">
      <c r="B18" s="74"/>
      <c r="C18" s="206"/>
      <c r="D18" s="1886" t="s">
        <v>19</v>
      </c>
      <c r="E18" s="1887"/>
      <c r="F18" s="208"/>
      <c r="H18" s="202" t="s">
        <v>295</v>
      </c>
      <c r="I18" s="198">
        <v>-195.3</v>
      </c>
      <c r="J18" s="198">
        <v>-250</v>
      </c>
      <c r="K18" s="198">
        <v>-255</v>
      </c>
      <c r="L18" s="198">
        <v>-459.2</v>
      </c>
      <c r="M18" s="198">
        <v>-250.7</v>
      </c>
      <c r="N18" s="198">
        <v>-255.8</v>
      </c>
      <c r="O18" s="198">
        <v>-251.3</v>
      </c>
      <c r="P18" s="198">
        <v>-365.4</v>
      </c>
      <c r="Q18" s="198">
        <v>-242.5</v>
      </c>
      <c r="R18" s="198">
        <v>-273.89999999999998</v>
      </c>
      <c r="S18" s="198">
        <v>-247.4</v>
      </c>
      <c r="T18" s="198">
        <v>-305.39999999999998</v>
      </c>
      <c r="U18" s="198">
        <v>-279</v>
      </c>
      <c r="V18" s="198">
        <v>-176.6</v>
      </c>
      <c r="W18" s="198">
        <v>-304.39999999999998</v>
      </c>
      <c r="X18" s="198">
        <v>-278.5</v>
      </c>
      <c r="Y18" s="198">
        <v>-260.7</v>
      </c>
      <c r="Z18" s="198">
        <v>-255</v>
      </c>
      <c r="AA18" s="198">
        <v>-304.39999999999998</v>
      </c>
      <c r="AB18" s="198">
        <v>-291.20000000000005</v>
      </c>
      <c r="AC18" s="199">
        <v>-289.2</v>
      </c>
      <c r="AD18" s="198">
        <v>-75.599999999999994</v>
      </c>
      <c r="AE18" s="199">
        <v>-93.4</v>
      </c>
      <c r="AF18" s="200">
        <v>-90.9</v>
      </c>
      <c r="AG18" s="201">
        <v>-289.2</v>
      </c>
      <c r="AH18" s="199">
        <v>-75.599999999999994</v>
      </c>
      <c r="AI18" s="199">
        <v>-93.4</v>
      </c>
      <c r="AJ18" s="200">
        <v>-90.9</v>
      </c>
      <c r="AK18" s="199">
        <v>-161.80000000000001</v>
      </c>
      <c r="AL18" s="199">
        <v>-137.9</v>
      </c>
      <c r="AM18" s="199">
        <v>-211.30000000000035</v>
      </c>
      <c r="AN18" s="202">
        <v>-321.8999999999989</v>
      </c>
      <c r="AO18" s="202">
        <v>-278.99999999999977</v>
      </c>
      <c r="AP18" s="331">
        <v>-214.9</v>
      </c>
      <c r="AQ18" s="331">
        <v>-304.10000000000002</v>
      </c>
      <c r="AR18" s="331">
        <v>-399.2</v>
      </c>
      <c r="AS18" s="331">
        <v>-326.89999999999998</v>
      </c>
      <c r="AT18" s="332">
        <v>-317.20000000000027</v>
      </c>
      <c r="AU18" s="332">
        <v>-356.69999999999925</v>
      </c>
      <c r="AV18" s="332">
        <v>-653.29999999999961</v>
      </c>
      <c r="AW18" s="331">
        <v>-284.60000000000002</v>
      </c>
      <c r="AX18" s="331">
        <v>-377.50000000000011</v>
      </c>
      <c r="AY18" s="332">
        <v>-391</v>
      </c>
      <c r="AZ18" s="333">
        <v>-470.4</v>
      </c>
      <c r="BA18" s="332">
        <v>887.5</v>
      </c>
      <c r="BB18" s="332">
        <v>649.80000000000075</v>
      </c>
      <c r="BC18" s="332">
        <v>321.7</v>
      </c>
      <c r="BD18" s="332">
        <v>-54.399999999999125</v>
      </c>
      <c r="BE18" s="332">
        <v>124.70000000000002</v>
      </c>
      <c r="BF18" s="332">
        <v>31.599999999999909</v>
      </c>
      <c r="BG18" s="332">
        <v>37.10000000000008</v>
      </c>
      <c r="BH18" s="332">
        <v>-60.299999999999983</v>
      </c>
      <c r="BI18" s="331">
        <v>-557.69999999999993</v>
      </c>
      <c r="BJ18" s="331">
        <v>-551.70000000000005</v>
      </c>
      <c r="BK18" s="332">
        <v>-686.5</v>
      </c>
      <c r="BL18" s="332">
        <v>-599.5</v>
      </c>
      <c r="BM18" s="331">
        <v>-579.19999999999982</v>
      </c>
      <c r="BN18" s="331">
        <v>-568.79999999999995</v>
      </c>
      <c r="BO18" s="1333">
        <v>-611.70000000000005</v>
      </c>
      <c r="BP18" s="332">
        <v>-1077.7</v>
      </c>
      <c r="BQ18" s="1333">
        <v>-650.20000000000005</v>
      </c>
      <c r="BR18" s="332">
        <v>-598</v>
      </c>
      <c r="BS18" s="332">
        <v>-601.79999999999995</v>
      </c>
      <c r="BT18" s="1333">
        <v>-755.2</v>
      </c>
      <c r="BU18" s="1333">
        <v>-616.70000000000005</v>
      </c>
      <c r="BV18" s="1333">
        <v>-825</v>
      </c>
      <c r="BW18" s="1333">
        <v>-739.60000000000127</v>
      </c>
      <c r="BX18" s="1333">
        <v>-873.99999999999545</v>
      </c>
      <c r="BY18" s="1333">
        <v>-610.60000000000036</v>
      </c>
      <c r="BZ18" s="1585">
        <v>-852.29999999999973</v>
      </c>
      <c r="CA18" s="83"/>
    </row>
    <row r="19" spans="2:81" ht="19.5" customHeight="1">
      <c r="B19" s="74"/>
      <c r="C19" s="206"/>
      <c r="D19" s="1886" t="s">
        <v>21</v>
      </c>
      <c r="E19" s="1887"/>
      <c r="F19" s="208"/>
      <c r="H19" s="336" t="s">
        <v>296</v>
      </c>
      <c r="I19" s="83">
        <v>-163.30000000000001</v>
      </c>
      <c r="J19" s="83">
        <v>-163.30000000000001</v>
      </c>
      <c r="K19" s="83">
        <v>-169</v>
      </c>
      <c r="L19" s="83">
        <v>-169</v>
      </c>
      <c r="M19" s="83">
        <v>-164.4</v>
      </c>
      <c r="N19" s="83">
        <v>-169.2</v>
      </c>
      <c r="O19" s="83">
        <v>-170</v>
      </c>
      <c r="P19" s="83">
        <v>-171.7</v>
      </c>
      <c r="Q19" s="83">
        <v>-170.7</v>
      </c>
      <c r="R19" s="83">
        <v>-186.9</v>
      </c>
      <c r="S19" s="83">
        <v>-169.6</v>
      </c>
      <c r="T19" s="83">
        <v>-183.2</v>
      </c>
      <c r="U19" s="83">
        <v>-178.9</v>
      </c>
      <c r="V19" s="83">
        <v>-179</v>
      </c>
      <c r="W19" s="83">
        <v>-178.4</v>
      </c>
      <c r="X19" s="83">
        <v>-177.3</v>
      </c>
      <c r="Y19" s="83">
        <v>-165.3</v>
      </c>
      <c r="Z19" s="83">
        <v>-169.9</v>
      </c>
      <c r="AA19" s="83">
        <v>-176.7</v>
      </c>
      <c r="AB19" s="83">
        <v>-174.8</v>
      </c>
      <c r="AC19" s="84">
        <v>-177.2</v>
      </c>
      <c r="AD19" s="83">
        <v>-174.8</v>
      </c>
      <c r="AE19" s="84">
        <v>-171</v>
      </c>
      <c r="AF19" s="190">
        <v>-175.9</v>
      </c>
      <c r="AG19" s="191">
        <v>-177.2</v>
      </c>
      <c r="AH19" s="84">
        <v>-174.8</v>
      </c>
      <c r="AI19" s="84">
        <v>-171</v>
      </c>
      <c r="AJ19" s="190">
        <v>-175.9</v>
      </c>
      <c r="AK19" s="84">
        <v>-197.9</v>
      </c>
      <c r="AL19" s="84">
        <v>-195.2</v>
      </c>
      <c r="AM19" s="84">
        <v>-198.79999999999993</v>
      </c>
      <c r="AN19" s="192">
        <v>-203.30000000000007</v>
      </c>
      <c r="AO19" s="192">
        <v>-204</v>
      </c>
      <c r="AP19" s="86">
        <v>-203.60000000000002</v>
      </c>
      <c r="AQ19" s="86">
        <v>-203.7</v>
      </c>
      <c r="AR19" s="86">
        <v>-208.5</v>
      </c>
      <c r="AS19" s="86">
        <v>-215.7</v>
      </c>
      <c r="AT19" s="87">
        <v>-223.40000000000003</v>
      </c>
      <c r="AU19" s="87">
        <v>-225.79999999999995</v>
      </c>
      <c r="AV19" s="87">
        <v>-230.59999999999997</v>
      </c>
      <c r="AW19" s="86">
        <v>-239.2</v>
      </c>
      <c r="AX19" s="86">
        <v>-247.10000000000002</v>
      </c>
      <c r="AY19" s="87">
        <v>-230.49999999999994</v>
      </c>
      <c r="AZ19" s="335">
        <v>-239.9</v>
      </c>
      <c r="BA19" s="87">
        <v>-698.9</v>
      </c>
      <c r="BB19" s="87">
        <v>-795.2</v>
      </c>
      <c r="BC19" s="87">
        <v>-819.8</v>
      </c>
      <c r="BD19" s="87">
        <v>-895.5</v>
      </c>
      <c r="BE19" s="87">
        <v>-239.2</v>
      </c>
      <c r="BF19" s="87">
        <v>-247.10000000000002</v>
      </c>
      <c r="BG19" s="87">
        <v>-230.49999999999994</v>
      </c>
      <c r="BH19" s="87">
        <v>-239.9</v>
      </c>
      <c r="BI19" s="86">
        <v>-227</v>
      </c>
      <c r="BJ19" s="86">
        <v>-235.6</v>
      </c>
      <c r="BK19" s="87">
        <v>-286.8</v>
      </c>
      <c r="BL19" s="87">
        <v>-191.8</v>
      </c>
      <c r="BM19" s="86">
        <v>-261.5</v>
      </c>
      <c r="BN19" s="86">
        <v>-259.60000000000002</v>
      </c>
      <c r="BO19" s="1318">
        <v>-266.39999999999998</v>
      </c>
      <c r="BP19" s="87">
        <v>-284.7</v>
      </c>
      <c r="BQ19" s="1318">
        <v>-270.8</v>
      </c>
      <c r="BR19" s="87">
        <v>-274.89999999999998</v>
      </c>
      <c r="BS19" s="87">
        <v>-282.5</v>
      </c>
      <c r="BT19" s="1318">
        <v>-285.3</v>
      </c>
      <c r="BU19" s="1318">
        <v>-289.5</v>
      </c>
      <c r="BV19" s="1318">
        <v>-296.60000000000002</v>
      </c>
      <c r="BW19" s="1318">
        <v>-296.60000000000002</v>
      </c>
      <c r="BX19" s="1318">
        <v>-303.29999999999995</v>
      </c>
      <c r="BY19" s="1318">
        <v>-305.89999999999998</v>
      </c>
      <c r="BZ19" s="1584">
        <v>-313.39999999999998</v>
      </c>
      <c r="CA19" s="83"/>
    </row>
    <row r="20" spans="2:81" ht="19.5" customHeight="1">
      <c r="B20" s="74"/>
      <c r="C20" s="206"/>
      <c r="D20" s="1886" t="s">
        <v>22</v>
      </c>
      <c r="E20" s="1887"/>
      <c r="F20" s="208"/>
      <c r="H20" s="341" t="s">
        <v>297</v>
      </c>
      <c r="I20" s="83">
        <v>4.4000000000000004</v>
      </c>
      <c r="J20" s="83">
        <v>-17.100000000000001</v>
      </c>
      <c r="K20" s="83">
        <v>-5.4</v>
      </c>
      <c r="L20" s="83">
        <v>-115.7</v>
      </c>
      <c r="M20" s="83">
        <v>7.2</v>
      </c>
      <c r="N20" s="83">
        <v>14.3</v>
      </c>
      <c r="O20" s="83">
        <v>0.8</v>
      </c>
      <c r="P20" s="83">
        <v>-87.7</v>
      </c>
      <c r="Q20" s="83">
        <v>8.5</v>
      </c>
      <c r="R20" s="83">
        <v>13</v>
      </c>
      <c r="S20" s="83">
        <v>23</v>
      </c>
      <c r="T20" s="83">
        <v>-24.6</v>
      </c>
      <c r="U20" s="83">
        <v>1.1000000000000001</v>
      </c>
      <c r="V20" s="83">
        <v>86.9</v>
      </c>
      <c r="W20" s="83">
        <v>5.4</v>
      </c>
      <c r="X20" s="83">
        <v>-3.1</v>
      </c>
      <c r="Y20" s="83">
        <v>3.7</v>
      </c>
      <c r="Z20" s="83">
        <v>27.9</v>
      </c>
      <c r="AA20" s="83">
        <v>-3.8</v>
      </c>
      <c r="AB20" s="83">
        <v>-6</v>
      </c>
      <c r="AC20" s="84">
        <v>5.7</v>
      </c>
      <c r="AD20" s="83">
        <v>8.1999999999999993</v>
      </c>
      <c r="AE20" s="84">
        <v>-1.1000000000000001</v>
      </c>
      <c r="AF20" s="190">
        <v>-6.9</v>
      </c>
      <c r="AG20" s="191">
        <v>5.7</v>
      </c>
      <c r="AH20" s="84">
        <v>8.1999999999999993</v>
      </c>
      <c r="AI20" s="84">
        <v>-1.1000000000000001</v>
      </c>
      <c r="AJ20" s="190">
        <v>-6.9</v>
      </c>
      <c r="AK20" s="84">
        <v>9.9</v>
      </c>
      <c r="AL20" s="84">
        <v>15.6</v>
      </c>
      <c r="AM20" s="84">
        <v>11.1</v>
      </c>
      <c r="AN20" s="192">
        <v>1.2999999999999972</v>
      </c>
      <c r="AO20" s="192">
        <v>15</v>
      </c>
      <c r="AP20" s="86">
        <v>22.9</v>
      </c>
      <c r="AQ20" s="86">
        <v>22.7</v>
      </c>
      <c r="AR20" s="86">
        <v>0.7</v>
      </c>
      <c r="AS20" s="86">
        <v>51.5</v>
      </c>
      <c r="AT20" s="87">
        <v>42.7</v>
      </c>
      <c r="AU20" s="87">
        <v>31.099999999999994</v>
      </c>
      <c r="AV20" s="87">
        <v>38.700000000000003</v>
      </c>
      <c r="AW20" s="86">
        <v>42.4</v>
      </c>
      <c r="AX20" s="86">
        <v>44.9</v>
      </c>
      <c r="AY20" s="87">
        <v>22.1</v>
      </c>
      <c r="AZ20" s="335">
        <v>12.6</v>
      </c>
      <c r="BA20" s="87">
        <v>5.8999999999999986</v>
      </c>
      <c r="BB20" s="87">
        <v>37.9</v>
      </c>
      <c r="BC20" s="87">
        <v>61.3</v>
      </c>
      <c r="BD20" s="87">
        <v>164</v>
      </c>
      <c r="BE20" s="87">
        <v>42.4</v>
      </c>
      <c r="BF20" s="87">
        <v>44.9</v>
      </c>
      <c r="BG20" s="87">
        <v>22.1</v>
      </c>
      <c r="BH20" s="87">
        <v>12.6</v>
      </c>
      <c r="BI20" s="86">
        <v>9.6999999999999993</v>
      </c>
      <c r="BJ20" s="86">
        <v>42.2</v>
      </c>
      <c r="BK20" s="87">
        <v>-32.1</v>
      </c>
      <c r="BL20" s="87">
        <v>-14.3</v>
      </c>
      <c r="BM20" s="86">
        <v>14.6</v>
      </c>
      <c r="BN20" s="86">
        <v>42.9</v>
      </c>
      <c r="BO20" s="1318">
        <v>9.1999999999999993</v>
      </c>
      <c r="BP20" s="87">
        <v>-16.3</v>
      </c>
      <c r="BQ20" s="1318">
        <v>52.7</v>
      </c>
      <c r="BR20" s="87">
        <v>17.3</v>
      </c>
      <c r="BS20" s="87">
        <v>-12.1</v>
      </c>
      <c r="BT20" s="1318">
        <v>-36.5</v>
      </c>
      <c r="BU20" s="1318">
        <v>10.1</v>
      </c>
      <c r="BV20" s="1318">
        <v>-103.1</v>
      </c>
      <c r="BW20" s="1318">
        <v>-105.69999999999999</v>
      </c>
      <c r="BX20" s="1318">
        <v>-191.2</v>
      </c>
      <c r="BY20" s="1318">
        <v>22.6</v>
      </c>
      <c r="BZ20" s="1584">
        <v>-74.599999999999994</v>
      </c>
      <c r="CA20" s="83"/>
    </row>
    <row r="21" spans="2:81" ht="19.5" customHeight="1">
      <c r="B21" s="74"/>
      <c r="C21" s="206"/>
      <c r="D21" s="1886" t="s">
        <v>26</v>
      </c>
      <c r="E21" s="1887"/>
      <c r="F21" s="208"/>
      <c r="H21" s="1662" t="s">
        <v>298</v>
      </c>
      <c r="I21" s="83">
        <v>-36.4</v>
      </c>
      <c r="J21" s="83">
        <v>-69.599999999999994</v>
      </c>
      <c r="K21" s="83">
        <v>-80.599999999999994</v>
      </c>
      <c r="L21" s="83">
        <v>-174.5</v>
      </c>
      <c r="M21" s="83">
        <v>-93.499999999999986</v>
      </c>
      <c r="N21" s="83">
        <v>-100.90000000000002</v>
      </c>
      <c r="O21" s="83">
        <v>-82.100000000000009</v>
      </c>
      <c r="P21" s="83">
        <v>-105.99999999999999</v>
      </c>
      <c r="Q21" s="83">
        <v>-80.300000000000011</v>
      </c>
      <c r="R21" s="83">
        <v>-99.999999999999972</v>
      </c>
      <c r="S21" s="83">
        <v>-100.80000000000001</v>
      </c>
      <c r="T21" s="83">
        <v>-97.6</v>
      </c>
      <c r="U21" s="128">
        <v>-101.19999999999999</v>
      </c>
      <c r="V21" s="128">
        <v>-84.5</v>
      </c>
      <c r="W21" s="128">
        <v>-131.39999999999998</v>
      </c>
      <c r="X21" s="128">
        <v>-98.1</v>
      </c>
      <c r="Y21" s="128">
        <v>-99.09999999999998</v>
      </c>
      <c r="Z21" s="128">
        <v>-113</v>
      </c>
      <c r="AA21" s="128">
        <v>-123.89999999999999</v>
      </c>
      <c r="AB21" s="83">
        <v>-110.4</v>
      </c>
      <c r="AC21" s="84">
        <v>-117.7</v>
      </c>
      <c r="AD21" s="83">
        <v>91.000000000000014</v>
      </c>
      <c r="AE21" s="84">
        <v>78.699999999999989</v>
      </c>
      <c r="AF21" s="190">
        <v>91.9</v>
      </c>
      <c r="AG21" s="191">
        <v>-117.7</v>
      </c>
      <c r="AH21" s="84">
        <v>91.000000000000014</v>
      </c>
      <c r="AI21" s="84">
        <v>78.699999999999989</v>
      </c>
      <c r="AJ21" s="190">
        <v>91.9</v>
      </c>
      <c r="AK21" s="84">
        <v>26.199999999999996</v>
      </c>
      <c r="AL21" s="84">
        <v>41.699999999999982</v>
      </c>
      <c r="AM21" s="84">
        <v>-23.600000000000428</v>
      </c>
      <c r="AN21" s="192">
        <v>-119.89999999999883</v>
      </c>
      <c r="AO21" s="192">
        <v>-90</v>
      </c>
      <c r="AP21" s="86">
        <v>-34.200000000000003</v>
      </c>
      <c r="AQ21" s="86">
        <v>-123.1</v>
      </c>
      <c r="AR21" s="86">
        <v>-191.39999999999998</v>
      </c>
      <c r="AS21" s="86">
        <v>-162.69999999999999</v>
      </c>
      <c r="AT21" s="87">
        <v>-136.50000000000023</v>
      </c>
      <c r="AU21" s="87">
        <v>-161.99999999999929</v>
      </c>
      <c r="AV21" s="87">
        <v>-461.39999999999964</v>
      </c>
      <c r="AW21" s="86">
        <v>-87.8</v>
      </c>
      <c r="AX21" s="86">
        <v>-175.3000000000001</v>
      </c>
      <c r="AY21" s="87">
        <v>-182.6</v>
      </c>
      <c r="AZ21" s="335">
        <v>-243.1</v>
      </c>
      <c r="BA21" s="87">
        <v>1580.5</v>
      </c>
      <c r="BB21" s="87">
        <v>1407.1000000000008</v>
      </c>
      <c r="BC21" s="87">
        <v>1080.2</v>
      </c>
      <c r="BD21" s="87">
        <v>677.10000000000082</v>
      </c>
      <c r="BE21" s="87">
        <v>321.5</v>
      </c>
      <c r="BF21" s="87">
        <v>233.79999999999993</v>
      </c>
      <c r="BG21" s="87">
        <v>245.50000000000003</v>
      </c>
      <c r="BH21" s="87">
        <v>167.00000000000003</v>
      </c>
      <c r="BI21" s="86">
        <f>BI18-BI19-BI20</f>
        <v>-340.39999999999992</v>
      </c>
      <c r="BJ21" s="86">
        <f t="shared" ref="BJ21:BL21" si="0">BJ18-BJ19-BJ20</f>
        <v>-358.3</v>
      </c>
      <c r="BK21" s="86">
        <f t="shared" si="0"/>
        <v>-367.59999999999997</v>
      </c>
      <c r="BL21" s="86">
        <f t="shared" si="0"/>
        <v>-393.4</v>
      </c>
      <c r="BM21" s="86">
        <f t="shared" ref="BM21:BR21" si="1">BM18-BM19-BM20</f>
        <v>-332.29999999999984</v>
      </c>
      <c r="BN21" s="86">
        <f t="shared" si="1"/>
        <v>-352.09999999999991</v>
      </c>
      <c r="BO21" s="86">
        <f t="shared" si="1"/>
        <v>-354.50000000000006</v>
      </c>
      <c r="BP21" s="87">
        <f t="shared" si="1"/>
        <v>-776.7</v>
      </c>
      <c r="BQ21" s="1318">
        <f t="shared" si="1"/>
        <v>-432.1</v>
      </c>
      <c r="BR21" s="87">
        <f t="shared" si="1"/>
        <v>-340.40000000000003</v>
      </c>
      <c r="BS21" s="87">
        <f>BS18-BS19-BS20</f>
        <v>-307.19999999999993</v>
      </c>
      <c r="BT21" s="1318">
        <f>BT18-BT19-BT20</f>
        <v>-433.40000000000003</v>
      </c>
      <c r="BU21" s="1318">
        <f>BU18-BU19-BU20</f>
        <v>-337.30000000000007</v>
      </c>
      <c r="BV21" s="1318">
        <v>-425.3</v>
      </c>
      <c r="BW21" s="1318">
        <v>-337.3</v>
      </c>
      <c r="BX21" s="1318">
        <v>-379.5</v>
      </c>
      <c r="BY21" s="1318">
        <v>-327.30000000000041</v>
      </c>
      <c r="BZ21" s="1584">
        <f>BZ18-BZ19-BZ20</f>
        <v>-464.29999999999973</v>
      </c>
      <c r="CA21" s="83"/>
    </row>
    <row r="22" spans="2:81" ht="19.5" customHeight="1">
      <c r="B22" s="74"/>
      <c r="C22" s="206"/>
      <c r="D22" s="1886" t="s">
        <v>27</v>
      </c>
      <c r="E22" s="1887"/>
      <c r="F22" s="208"/>
      <c r="H22" s="343" t="s">
        <v>299</v>
      </c>
      <c r="I22" s="253">
        <v>-11.6</v>
      </c>
      <c r="J22" s="253">
        <v>-30.1</v>
      </c>
      <c r="K22" s="253">
        <v>-211.7</v>
      </c>
      <c r="L22" s="253">
        <v>-466.5</v>
      </c>
      <c r="M22" s="253">
        <v>-173.1</v>
      </c>
      <c r="N22" s="253">
        <v>-223.2</v>
      </c>
      <c r="O22" s="253">
        <v>46.6</v>
      </c>
      <c r="P22" s="253">
        <v>-198.3</v>
      </c>
      <c r="Q22" s="253">
        <v>-100.7</v>
      </c>
      <c r="R22" s="253">
        <v>-93.3</v>
      </c>
      <c r="S22" s="253">
        <v>-97</v>
      </c>
      <c r="T22" s="253">
        <v>-310.7</v>
      </c>
      <c r="U22" s="253">
        <v>-112.3</v>
      </c>
      <c r="V22" s="253">
        <v>89.5</v>
      </c>
      <c r="W22" s="253">
        <v>-244</v>
      </c>
      <c r="X22" s="253">
        <v>-89.5</v>
      </c>
      <c r="Y22" s="253">
        <v>-33.799999999999997</v>
      </c>
      <c r="Z22" s="253">
        <v>-20</v>
      </c>
      <c r="AA22" s="253">
        <v>-65.8</v>
      </c>
      <c r="AB22" s="253">
        <v>-422.9</v>
      </c>
      <c r="AC22" s="254">
        <v>61.9</v>
      </c>
      <c r="AD22" s="253">
        <v>42.1</v>
      </c>
      <c r="AE22" s="254">
        <v>131.69999999999999</v>
      </c>
      <c r="AF22" s="255">
        <v>196.4</v>
      </c>
      <c r="AG22" s="256">
        <v>-60.699999999999996</v>
      </c>
      <c r="AH22" s="254">
        <v>-87</v>
      </c>
      <c r="AI22" s="254">
        <v>-10.400000000000006</v>
      </c>
      <c r="AJ22" s="255">
        <v>53.599999999999994</v>
      </c>
      <c r="AK22" s="254">
        <v>10.7</v>
      </c>
      <c r="AL22" s="254">
        <v>0.6</v>
      </c>
      <c r="AM22" s="254">
        <v>30.899999999999636</v>
      </c>
      <c r="AN22" s="257">
        <v>-330.7999999999987</v>
      </c>
      <c r="AO22" s="257">
        <v>62</v>
      </c>
      <c r="AP22" s="344">
        <v>17.100000000000001</v>
      </c>
      <c r="AQ22" s="344">
        <v>-30</v>
      </c>
      <c r="AR22" s="344">
        <v>-169</v>
      </c>
      <c r="AS22" s="344">
        <v>-277.3</v>
      </c>
      <c r="AT22" s="345">
        <v>227.69999999999982</v>
      </c>
      <c r="AU22" s="345">
        <v>-17.7</v>
      </c>
      <c r="AV22" s="345">
        <v>-121.3</v>
      </c>
      <c r="AW22" s="344">
        <v>33.799999999999955</v>
      </c>
      <c r="AX22" s="344">
        <v>-57.200000000000159</v>
      </c>
      <c r="AY22" s="345">
        <v>-113.8</v>
      </c>
      <c r="AZ22" s="346">
        <v>-234.4</v>
      </c>
      <c r="BA22" s="345">
        <v>1332.1</v>
      </c>
      <c r="BB22" s="345">
        <v>1194.1000000000008</v>
      </c>
      <c r="BC22" s="345">
        <v>1399</v>
      </c>
      <c r="BD22" s="345">
        <v>1411.1000000000006</v>
      </c>
      <c r="BE22" s="345">
        <v>443.1</v>
      </c>
      <c r="BF22" s="345">
        <v>351.89999999999986</v>
      </c>
      <c r="BG22" s="345">
        <v>314.3</v>
      </c>
      <c r="BH22" s="345">
        <v>175.70000000000002</v>
      </c>
      <c r="BI22" s="344">
        <v>-71.200000000000045</v>
      </c>
      <c r="BJ22" s="344">
        <v>-410.50000000000045</v>
      </c>
      <c r="BK22" s="345">
        <v>-214.7</v>
      </c>
      <c r="BL22" s="345">
        <v>-643.6</v>
      </c>
      <c r="BM22" s="344">
        <v>636.6</v>
      </c>
      <c r="BN22" s="344">
        <v>335.9</v>
      </c>
      <c r="BO22" s="1334">
        <v>-66.2</v>
      </c>
      <c r="BP22" s="345">
        <v>-581.9</v>
      </c>
      <c r="BQ22" s="1334">
        <v>242.1</v>
      </c>
      <c r="BR22" s="345">
        <v>303.5</v>
      </c>
      <c r="BS22" s="345">
        <v>384</v>
      </c>
      <c r="BT22" s="1334">
        <v>-577.70000000000005</v>
      </c>
      <c r="BU22" s="1334">
        <v>358</v>
      </c>
      <c r="BV22" s="1334">
        <v>399.3</v>
      </c>
      <c r="BW22" s="1740">
        <v>29.299999999999727</v>
      </c>
      <c r="BX22" s="1334">
        <v>-12.799999999999727</v>
      </c>
      <c r="BY22" s="1740">
        <v>291.59999999999968</v>
      </c>
      <c r="BZ22" s="1586">
        <v>376.40000000000032</v>
      </c>
      <c r="CA22" s="83"/>
    </row>
    <row r="23" spans="2:81" ht="19.5" customHeight="1">
      <c r="B23" s="71"/>
      <c r="C23" s="206"/>
      <c r="D23" s="1886" t="s">
        <v>29</v>
      </c>
      <c r="E23" s="1887"/>
      <c r="F23" s="208"/>
      <c r="H23" s="347" t="s">
        <v>819</v>
      </c>
      <c r="I23" s="136"/>
      <c r="J23" s="136"/>
      <c r="K23" s="136"/>
      <c r="L23" s="136"/>
      <c r="M23" s="136"/>
      <c r="N23" s="136"/>
      <c r="O23" s="179"/>
      <c r="P23" s="179"/>
      <c r="Q23" s="179"/>
      <c r="R23" s="179"/>
      <c r="S23" s="179"/>
      <c r="T23" s="179"/>
      <c r="U23" s="179"/>
      <c r="V23" s="179"/>
      <c r="W23" s="179"/>
      <c r="X23" s="179"/>
      <c r="Y23" s="179"/>
      <c r="Z23" s="179"/>
      <c r="AA23" s="179"/>
      <c r="AB23" s="179"/>
      <c r="AC23" s="179"/>
      <c r="AD23" s="179"/>
      <c r="AE23" s="179"/>
      <c r="AF23" s="179"/>
      <c r="AG23" s="179"/>
      <c r="AH23" s="179"/>
      <c r="AI23" s="179"/>
      <c r="AJ23" s="179"/>
      <c r="AK23" s="179"/>
      <c r="AL23" s="179"/>
      <c r="AM23" s="179"/>
      <c r="AN23" s="179"/>
      <c r="AO23" s="179"/>
      <c r="AP23" s="179"/>
      <c r="AQ23" s="179"/>
      <c r="AR23" s="179"/>
      <c r="AS23" s="179"/>
      <c r="AT23" s="179"/>
      <c r="AU23" s="179"/>
      <c r="AV23" s="179"/>
      <c r="AW23" s="179"/>
      <c r="AX23" s="179"/>
      <c r="AY23" s="179"/>
      <c r="AZ23" s="179"/>
      <c r="BA23" s="179"/>
      <c r="BB23" s="179"/>
      <c r="BC23" s="179"/>
      <c r="BD23" s="179"/>
      <c r="BE23" s="179"/>
      <c r="BF23" s="179"/>
      <c r="BG23" s="179"/>
      <c r="BH23" s="179"/>
      <c r="BI23" s="179"/>
      <c r="BJ23" s="179"/>
      <c r="BK23" s="179"/>
      <c r="BL23" s="179"/>
      <c r="BM23" s="179"/>
      <c r="BN23" s="179"/>
      <c r="BO23" s="179"/>
      <c r="BP23" s="179"/>
      <c r="BQ23" s="1480"/>
      <c r="BR23" s="179"/>
      <c r="BS23" s="1576"/>
      <c r="BT23" s="1544"/>
      <c r="BU23" s="1596"/>
      <c r="BV23" s="1652"/>
      <c r="BW23" s="1652"/>
      <c r="BX23" s="1694"/>
      <c r="BY23" s="1792"/>
      <c r="BZ23" s="1716"/>
    </row>
    <row r="24" spans="2:81" ht="19.5" customHeight="1">
      <c r="B24" s="71"/>
      <c r="C24" s="206"/>
      <c r="D24" s="1886" t="s">
        <v>30</v>
      </c>
      <c r="E24" s="1887"/>
      <c r="F24" s="208"/>
      <c r="H24" s="347" t="s">
        <v>820</v>
      </c>
      <c r="I24" s="348"/>
      <c r="J24" s="348"/>
      <c r="K24" s="348"/>
      <c r="L24" s="348"/>
      <c r="M24" s="348"/>
      <c r="N24" s="348"/>
      <c r="O24" s="348"/>
      <c r="P24" s="348"/>
      <c r="Q24" s="348"/>
      <c r="R24" s="348"/>
      <c r="S24" s="348"/>
      <c r="T24" s="348"/>
      <c r="U24" s="348"/>
      <c r="V24" s="348"/>
      <c r="W24" s="348"/>
      <c r="X24" s="348"/>
      <c r="Y24" s="348"/>
      <c r="Z24" s="348"/>
      <c r="AA24" s="348"/>
      <c r="AB24" s="348"/>
      <c r="AC24" s="348"/>
      <c r="AD24" s="348"/>
      <c r="AE24" s="348"/>
      <c r="AF24" s="348"/>
      <c r="AG24" s="348"/>
      <c r="AH24" s="348"/>
      <c r="AI24" s="348"/>
      <c r="AJ24" s="348"/>
      <c r="AK24" s="348"/>
      <c r="AL24" s="348"/>
      <c r="AM24" s="348"/>
      <c r="AN24" s="348"/>
      <c r="AO24" s="348"/>
      <c r="AP24" s="348"/>
      <c r="AQ24" s="348"/>
      <c r="AR24" s="348"/>
      <c r="AS24" s="348"/>
      <c r="AT24" s="348"/>
      <c r="AU24" s="348"/>
      <c r="AV24" s="348"/>
      <c r="AW24" s="348"/>
      <c r="AX24" s="348"/>
      <c r="AY24" s="348"/>
      <c r="AZ24" s="348"/>
      <c r="BA24" s="348"/>
      <c r="BB24" s="348"/>
      <c r="BC24" s="348"/>
      <c r="BD24" s="348"/>
      <c r="BE24" s="348"/>
      <c r="BF24" s="348"/>
      <c r="BG24" s="348"/>
      <c r="BH24" s="348"/>
      <c r="BI24" s="348"/>
      <c r="BJ24" s="348"/>
      <c r="BK24" s="348"/>
      <c r="BL24" s="348"/>
      <c r="BM24" s="348"/>
      <c r="BN24" s="349"/>
      <c r="BO24" s="349"/>
      <c r="BP24" s="1452"/>
      <c r="BQ24" s="1481"/>
      <c r="BR24" s="1308"/>
      <c r="BS24" s="1576"/>
      <c r="BT24" s="1544"/>
      <c r="BU24" s="1596"/>
      <c r="BV24" s="1652"/>
      <c r="BW24" s="1652"/>
      <c r="BX24" s="1694"/>
      <c r="BY24" s="1792"/>
      <c r="BZ24" s="1716"/>
    </row>
    <row r="25" spans="2:81" ht="19.5" customHeight="1">
      <c r="B25" s="71"/>
      <c r="C25" s="56"/>
      <c r="D25" s="56"/>
      <c r="E25" s="325"/>
      <c r="F25" s="56"/>
      <c r="H25" s="350"/>
      <c r="I25" s="350"/>
      <c r="J25" s="350"/>
      <c r="K25" s="350"/>
      <c r="L25" s="350"/>
      <c r="M25" s="350"/>
      <c r="N25" s="350"/>
      <c r="O25" s="350"/>
      <c r="P25" s="350"/>
      <c r="Q25" s="350"/>
      <c r="R25" s="350"/>
      <c r="S25" s="350"/>
      <c r="T25" s="350"/>
      <c r="U25" s="350"/>
      <c r="V25" s="350"/>
      <c r="W25" s="350"/>
      <c r="X25" s="350"/>
      <c r="Y25" s="350"/>
      <c r="Z25" s="350"/>
      <c r="AA25" s="350"/>
      <c r="AB25" s="350"/>
      <c r="AC25" s="350"/>
      <c r="AD25" s="350"/>
      <c r="AE25" s="350"/>
      <c r="AF25" s="350"/>
      <c r="AG25" s="350"/>
      <c r="AH25" s="350"/>
      <c r="AI25" s="350"/>
      <c r="AJ25" s="350"/>
      <c r="AK25" s="350"/>
      <c r="AL25" s="350"/>
      <c r="AM25" s="350"/>
      <c r="AN25" s="350"/>
      <c r="AO25" s="350"/>
      <c r="AP25" s="350"/>
      <c r="AQ25" s="350"/>
      <c r="AR25" s="350"/>
      <c r="AS25" s="350"/>
      <c r="AT25" s="350"/>
      <c r="AU25" s="350"/>
      <c r="AV25" s="350"/>
      <c r="AW25" s="350"/>
      <c r="AX25" s="350"/>
      <c r="AY25" s="350"/>
      <c r="AZ25" s="350"/>
      <c r="BA25" s="350"/>
      <c r="BQ25" s="1482"/>
      <c r="BS25" s="179"/>
      <c r="BT25" s="179"/>
      <c r="BU25" s="179"/>
      <c r="BV25" s="179"/>
      <c r="BW25" s="179"/>
      <c r="BX25" s="179"/>
      <c r="BY25" s="179"/>
      <c r="BZ25" s="179"/>
    </row>
    <row r="26" spans="2:81" ht="19.5" customHeight="1">
      <c r="B26" s="71"/>
      <c r="C26" s="1875" t="s">
        <v>6</v>
      </c>
      <c r="D26" s="1875"/>
      <c r="E26" s="1876"/>
      <c r="F26" s="75"/>
      <c r="H26" s="294"/>
      <c r="I26" s="83"/>
      <c r="J26" s="83"/>
      <c r="K26" s="83"/>
      <c r="L26" s="83"/>
      <c r="M26" s="83"/>
      <c r="N26" s="83"/>
      <c r="O26" s="149"/>
      <c r="P26" s="149"/>
      <c r="Q26" s="149"/>
      <c r="R26" s="149"/>
      <c r="S26" s="149"/>
      <c r="T26" s="149"/>
      <c r="U26" s="149"/>
      <c r="V26" s="149"/>
      <c r="W26" s="149"/>
      <c r="X26" s="149"/>
      <c r="Y26" s="149"/>
      <c r="Z26" s="149"/>
      <c r="AA26" s="149"/>
      <c r="AB26" s="149"/>
      <c r="AC26" s="149"/>
      <c r="AI26" s="48"/>
      <c r="BQ26" s="1482"/>
      <c r="BS26" s="1577"/>
      <c r="BT26" s="1545"/>
      <c r="BU26" s="1577"/>
      <c r="BV26" s="1577"/>
      <c r="BW26" s="1577"/>
      <c r="BX26" s="1577"/>
      <c r="BY26" s="1577"/>
      <c r="BZ26" s="1577"/>
    </row>
    <row r="27" spans="2:81" ht="19.5" customHeight="1">
      <c r="B27" s="71"/>
      <c r="C27" s="230"/>
      <c r="D27" s="227"/>
      <c r="E27" s="228"/>
      <c r="F27" s="56"/>
      <c r="H27" s="295"/>
      <c r="I27" s="149"/>
      <c r="J27" s="149"/>
      <c r="K27" s="149"/>
      <c r="L27" s="149"/>
      <c r="M27" s="149"/>
      <c r="N27" s="149"/>
      <c r="O27" s="309"/>
      <c r="P27" s="309"/>
      <c r="Q27" s="309"/>
      <c r="R27" s="309"/>
      <c r="S27" s="309"/>
      <c r="T27" s="309"/>
      <c r="U27" s="309"/>
      <c r="V27" s="309"/>
      <c r="W27" s="309"/>
      <c r="X27" s="309"/>
      <c r="Y27" s="309"/>
      <c r="Z27" s="309"/>
      <c r="AA27" s="309"/>
      <c r="AB27" s="309"/>
      <c r="AC27" s="309"/>
      <c r="AI27" s="48"/>
      <c r="BQ27" s="1482"/>
    </row>
    <row r="28" spans="2:81" ht="19.5" customHeight="1">
      <c r="B28" s="245"/>
      <c r="C28" s="1875" t="s">
        <v>7</v>
      </c>
      <c r="D28" s="1875"/>
      <c r="E28" s="1890"/>
      <c r="F28" s="75"/>
      <c r="H28" s="326"/>
      <c r="I28" s="309"/>
      <c r="J28" s="309"/>
      <c r="K28" s="309"/>
      <c r="L28" s="309"/>
      <c r="M28" s="309"/>
      <c r="N28" s="309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221"/>
      <c r="Z28" s="221"/>
      <c r="AA28" s="221"/>
      <c r="AB28" s="221"/>
      <c r="AC28" s="221"/>
      <c r="AD28" s="221"/>
      <c r="AE28" s="221"/>
      <c r="AF28" s="221"/>
      <c r="AG28" s="221"/>
      <c r="AH28" s="221"/>
      <c r="AI28" s="221"/>
      <c r="AJ28" s="221"/>
      <c r="AK28" s="221"/>
      <c r="AL28" s="221"/>
      <c r="AM28" s="221"/>
      <c r="AN28" s="221"/>
      <c r="AO28" s="221"/>
      <c r="AP28" s="221"/>
      <c r="AQ28" s="221"/>
      <c r="AR28" s="221"/>
      <c r="AS28" s="221"/>
      <c r="AT28" s="221"/>
      <c r="AU28" s="221"/>
      <c r="AV28" s="221"/>
      <c r="AW28" s="221"/>
      <c r="AX28" s="221"/>
      <c r="AY28" s="221"/>
      <c r="AZ28" s="221"/>
      <c r="BA28" s="221"/>
      <c r="BB28" s="221"/>
      <c r="BC28" s="221"/>
      <c r="BD28" s="221"/>
      <c r="BE28" s="221"/>
      <c r="BF28" s="221"/>
      <c r="BG28" s="221"/>
      <c r="BH28" s="221"/>
      <c r="BI28" s="221"/>
      <c r="BJ28" s="221"/>
      <c r="BK28" s="221"/>
      <c r="BL28" s="221"/>
      <c r="BM28" s="221"/>
      <c r="BN28" s="221"/>
      <c r="BO28" s="221"/>
      <c r="BP28" s="221"/>
      <c r="BQ28" s="221"/>
      <c r="BR28" s="221"/>
    </row>
    <row r="29" spans="2:81" ht="19.5" customHeight="1">
      <c r="B29" s="245"/>
      <c r="C29" s="56"/>
      <c r="D29" s="235"/>
      <c r="E29" s="283"/>
      <c r="F29" s="56"/>
      <c r="H29" s="326"/>
      <c r="I29" s="309"/>
      <c r="J29" s="221"/>
      <c r="K29" s="221"/>
      <c r="L29" s="221"/>
      <c r="M29" s="221"/>
      <c r="N29" s="221"/>
      <c r="O29" s="221"/>
      <c r="P29" s="221"/>
      <c r="Q29" s="221"/>
      <c r="R29" s="221"/>
      <c r="S29" s="221"/>
      <c r="T29" s="221"/>
      <c r="U29" s="221"/>
      <c r="V29" s="221"/>
      <c r="W29" s="221"/>
      <c r="X29" s="221"/>
      <c r="Y29" s="221"/>
      <c r="Z29" s="221"/>
      <c r="AA29" s="221"/>
      <c r="AB29" s="221"/>
      <c r="AC29" s="221"/>
      <c r="AD29" s="221"/>
      <c r="AE29" s="221"/>
      <c r="AF29" s="221"/>
      <c r="AG29" s="221"/>
      <c r="AH29" s="221"/>
      <c r="AI29" s="221"/>
      <c r="AJ29" s="221"/>
      <c r="AK29" s="221"/>
      <c r="AL29" s="221"/>
      <c r="AM29" s="221"/>
      <c r="AN29" s="221"/>
      <c r="AO29" s="221"/>
      <c r="AP29" s="221"/>
      <c r="AQ29" s="221"/>
      <c r="AR29" s="221"/>
      <c r="AS29" s="221"/>
      <c r="AT29" s="221"/>
      <c r="AU29" s="221"/>
      <c r="AV29" s="221"/>
      <c r="AW29" s="221"/>
      <c r="AX29" s="221"/>
      <c r="AY29" s="221"/>
      <c r="AZ29" s="221"/>
      <c r="BA29" s="221"/>
      <c r="BB29" s="221"/>
      <c r="BC29" s="221"/>
      <c r="BD29" s="221"/>
      <c r="BE29" s="221"/>
      <c r="BF29" s="221"/>
      <c r="BG29" s="221"/>
      <c r="BH29" s="221"/>
      <c r="BI29" s="221"/>
      <c r="BJ29" s="221"/>
      <c r="BK29" s="221"/>
      <c r="BL29" s="221"/>
      <c r="BM29" s="221"/>
      <c r="BN29" s="221"/>
      <c r="BO29" s="221"/>
      <c r="BP29" s="221"/>
      <c r="BQ29" s="221"/>
      <c r="BR29" s="221"/>
    </row>
    <row r="30" spans="2:81" ht="19.5" customHeight="1">
      <c r="B30" s="245"/>
      <c r="C30" s="1875" t="s">
        <v>31</v>
      </c>
      <c r="D30" s="1875"/>
      <c r="E30" s="1890"/>
      <c r="F30" s="75"/>
      <c r="H30" s="262"/>
      <c r="I30" s="198"/>
      <c r="J30" s="221"/>
      <c r="K30" s="221"/>
      <c r="L30" s="221"/>
      <c r="M30" s="221"/>
      <c r="N30" s="221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I30" s="48"/>
      <c r="BS30" s="221"/>
      <c r="BT30" s="221"/>
      <c r="BU30" s="221"/>
      <c r="BV30" s="221"/>
      <c r="BW30" s="221"/>
      <c r="BX30" s="221"/>
      <c r="BY30" s="221"/>
      <c r="BZ30" s="221"/>
    </row>
    <row r="31" spans="2:81" ht="19.5" customHeight="1">
      <c r="B31" s="245"/>
      <c r="C31" s="56"/>
      <c r="D31" s="235"/>
      <c r="E31" s="283"/>
      <c r="F31" s="56"/>
      <c r="H31" s="262"/>
      <c r="I31" s="83"/>
      <c r="J31" s="83"/>
      <c r="K31" s="83"/>
      <c r="L31" s="83"/>
      <c r="M31" s="83"/>
      <c r="N31" s="83"/>
      <c r="O31" s="327"/>
      <c r="P31" s="327"/>
      <c r="Q31" s="327"/>
      <c r="R31" s="327"/>
      <c r="S31" s="327"/>
      <c r="T31" s="327"/>
      <c r="U31" s="327"/>
      <c r="V31" s="327"/>
      <c r="W31" s="327"/>
      <c r="X31" s="327"/>
      <c r="Y31" s="327"/>
      <c r="Z31" s="327"/>
      <c r="AA31" s="327"/>
      <c r="AB31" s="327"/>
      <c r="AC31" s="327"/>
      <c r="AI31" s="48"/>
      <c r="BS31" s="221"/>
      <c r="BT31" s="221"/>
      <c r="BU31" s="221"/>
      <c r="BV31" s="221"/>
      <c r="BW31" s="221"/>
      <c r="BX31" s="221"/>
      <c r="BY31" s="221"/>
      <c r="BZ31" s="221"/>
      <c r="CC31" s="1776"/>
    </row>
    <row r="32" spans="2:81" ht="19.5" customHeight="1">
      <c r="B32" s="245"/>
      <c r="C32" s="1875" t="s">
        <v>17</v>
      </c>
      <c r="D32" s="1875"/>
      <c r="E32" s="1890"/>
      <c r="F32" s="75"/>
      <c r="I32" s="327"/>
      <c r="J32" s="327"/>
      <c r="K32" s="327"/>
      <c r="L32" s="327"/>
      <c r="M32" s="327"/>
      <c r="N32" s="327"/>
      <c r="O32" s="327"/>
      <c r="P32" s="327"/>
      <c r="Q32" s="327"/>
      <c r="R32" s="327"/>
      <c r="S32" s="327"/>
      <c r="T32" s="327"/>
      <c r="U32" s="327"/>
      <c r="V32" s="327"/>
      <c r="W32" s="327"/>
      <c r="X32" s="327"/>
      <c r="Y32" s="327"/>
      <c r="Z32" s="327"/>
      <c r="AA32" s="327"/>
      <c r="AB32" s="327"/>
      <c r="AC32" s="327"/>
      <c r="AI32" s="48"/>
    </row>
    <row r="33" spans="2:78" ht="19.5" customHeight="1">
      <c r="B33" s="245"/>
      <c r="C33" s="56"/>
      <c r="D33" s="235"/>
      <c r="E33" s="283"/>
      <c r="F33" s="56"/>
      <c r="I33" s="327"/>
      <c r="J33" s="327"/>
      <c r="K33" s="327"/>
      <c r="L33" s="327"/>
      <c r="M33" s="327"/>
      <c r="N33" s="327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I33" s="48"/>
    </row>
    <row r="34" spans="2:78" ht="19.5" customHeight="1">
      <c r="B34" s="245"/>
      <c r="C34" s="1873" t="s">
        <v>8</v>
      </c>
      <c r="D34" s="1873"/>
      <c r="E34" s="1874"/>
      <c r="H34" s="289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I34" s="48"/>
    </row>
    <row r="35" spans="2:78" ht="19.5" customHeight="1">
      <c r="B35" s="245"/>
      <c r="C35" s="227"/>
      <c r="D35" s="227"/>
      <c r="E35" s="273"/>
      <c r="F35" s="56"/>
      <c r="H35" s="294"/>
      <c r="I35" s="83"/>
      <c r="J35" s="83"/>
      <c r="K35" s="83"/>
      <c r="L35" s="83"/>
      <c r="M35" s="83"/>
      <c r="N35" s="83"/>
      <c r="O35" s="149"/>
      <c r="P35" s="149"/>
      <c r="Q35" s="149"/>
      <c r="R35" s="149"/>
      <c r="S35" s="149"/>
      <c r="T35" s="149"/>
      <c r="U35" s="149"/>
      <c r="V35" s="149"/>
      <c r="W35" s="149"/>
      <c r="X35" s="149"/>
      <c r="Y35" s="149"/>
      <c r="Z35" s="149"/>
      <c r="AA35" s="149"/>
      <c r="AB35" s="149"/>
      <c r="AC35" s="149"/>
    </row>
    <row r="36" spans="2:78" ht="19.5" customHeight="1">
      <c r="B36" s="245"/>
      <c r="C36" s="1875" t="s">
        <v>25</v>
      </c>
      <c r="D36" s="1875"/>
      <c r="E36" s="1890"/>
      <c r="F36" s="75"/>
      <c r="H36" s="295"/>
      <c r="I36" s="149"/>
      <c r="J36" s="149"/>
      <c r="K36" s="149"/>
      <c r="L36" s="149"/>
      <c r="M36" s="149"/>
      <c r="N36" s="149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</row>
    <row r="37" spans="2:78" ht="19.5" customHeight="1">
      <c r="B37" s="245"/>
      <c r="C37" s="235"/>
      <c r="D37" s="235"/>
      <c r="E37" s="283"/>
      <c r="F37" s="56"/>
      <c r="H37" s="289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</row>
    <row r="38" spans="2:78" ht="19.5" customHeight="1">
      <c r="B38" s="245"/>
      <c r="C38" s="1875" t="s">
        <v>32</v>
      </c>
      <c r="D38" s="1875"/>
      <c r="E38" s="1890"/>
      <c r="H38" s="294"/>
      <c r="I38" s="83"/>
      <c r="J38" s="83"/>
      <c r="K38" s="83"/>
      <c r="L38" s="83"/>
      <c r="M38" s="83"/>
      <c r="N38" s="83"/>
      <c r="O38" s="149"/>
      <c r="P38" s="149"/>
      <c r="Q38" s="149"/>
      <c r="R38" s="149"/>
      <c r="S38" s="149"/>
      <c r="T38" s="149"/>
      <c r="U38" s="149"/>
      <c r="V38" s="149"/>
      <c r="W38" s="149"/>
      <c r="X38" s="149"/>
      <c r="Y38" s="149"/>
      <c r="Z38" s="149"/>
      <c r="AA38" s="149"/>
      <c r="AB38" s="149"/>
      <c r="AC38" s="149"/>
    </row>
    <row r="39" spans="2:78" ht="19.5" customHeight="1" thickBot="1">
      <c r="B39" s="296"/>
      <c r="C39" s="297"/>
      <c r="D39" s="297"/>
      <c r="E39" s="298"/>
      <c r="H39" s="295"/>
      <c r="I39" s="149"/>
      <c r="J39" s="149"/>
      <c r="K39" s="149"/>
      <c r="L39" s="149"/>
      <c r="M39" s="149"/>
      <c r="N39" s="149"/>
      <c r="O39" s="309"/>
      <c r="P39" s="309"/>
      <c r="Q39" s="309"/>
      <c r="R39" s="309"/>
      <c r="S39" s="309"/>
      <c r="T39" s="309"/>
      <c r="U39" s="309"/>
      <c r="V39" s="309"/>
      <c r="W39" s="309"/>
      <c r="X39" s="309"/>
      <c r="Y39" s="309"/>
      <c r="Z39" s="309"/>
      <c r="AA39" s="309"/>
      <c r="AB39" s="309"/>
      <c r="AC39" s="309"/>
    </row>
    <row r="40" spans="2:78" ht="19.5" customHeight="1" thickTop="1">
      <c r="H40" s="326"/>
      <c r="I40" s="309"/>
      <c r="J40" s="309"/>
      <c r="K40" s="309"/>
      <c r="L40" s="309"/>
      <c r="M40" s="309"/>
      <c r="N40" s="309"/>
      <c r="O40" s="309"/>
      <c r="P40" s="309"/>
      <c r="Q40" s="309"/>
      <c r="R40" s="309"/>
      <c r="S40" s="309"/>
      <c r="T40" s="309"/>
      <c r="U40" s="309"/>
      <c r="V40" s="309"/>
      <c r="W40" s="309"/>
      <c r="X40" s="309"/>
      <c r="Y40" s="309"/>
      <c r="Z40" s="309"/>
      <c r="AA40" s="309"/>
      <c r="AB40" s="309"/>
      <c r="AC40" s="309"/>
    </row>
    <row r="41" spans="2:78" ht="18" customHeight="1">
      <c r="H41" s="326"/>
      <c r="I41" s="309"/>
      <c r="J41" s="309"/>
      <c r="K41" s="309"/>
      <c r="L41" s="309"/>
      <c r="M41" s="309"/>
      <c r="N41" s="309"/>
      <c r="O41" s="198"/>
      <c r="P41" s="198"/>
      <c r="Q41" s="198"/>
      <c r="R41" s="198"/>
      <c r="S41" s="198"/>
      <c r="T41" s="198"/>
      <c r="U41" s="198"/>
      <c r="V41" s="198"/>
      <c r="W41" s="198"/>
      <c r="X41" s="198"/>
      <c r="Y41" s="198"/>
      <c r="Z41" s="198"/>
      <c r="AA41" s="198"/>
      <c r="AB41" s="198"/>
      <c r="AC41" s="198"/>
      <c r="BI41" s="83"/>
      <c r="BJ41" s="83"/>
      <c r="BK41" s="83"/>
      <c r="BL41" s="83"/>
      <c r="BM41" s="83"/>
      <c r="BN41" s="83"/>
      <c r="BO41" s="83"/>
      <c r="BP41" s="83"/>
      <c r="BQ41" s="83"/>
      <c r="BR41" s="83"/>
    </row>
    <row r="42" spans="2:78" ht="18" customHeight="1">
      <c r="H42" s="262"/>
      <c r="I42" s="198"/>
      <c r="J42" s="198"/>
      <c r="K42" s="198"/>
      <c r="L42" s="198"/>
      <c r="M42" s="198"/>
      <c r="N42" s="198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</row>
    <row r="43" spans="2:78" ht="18" customHeight="1">
      <c r="H43" s="262"/>
      <c r="I43" s="83"/>
      <c r="J43" s="83"/>
      <c r="K43" s="83"/>
      <c r="L43" s="83"/>
      <c r="M43" s="83"/>
      <c r="N43" s="83"/>
      <c r="BS43" s="83"/>
      <c r="BT43" s="83"/>
      <c r="BU43" s="83"/>
      <c r="BV43" s="83"/>
      <c r="BW43" s="83"/>
      <c r="BX43" s="83"/>
      <c r="BY43" s="83"/>
      <c r="BZ43" s="83"/>
    </row>
    <row r="67" spans="65:65" ht="18" customHeight="1">
      <c r="BM67" s="38">
        <v>1026</v>
      </c>
    </row>
  </sheetData>
  <mergeCells count="23">
    <mergeCell ref="D14:E14"/>
    <mergeCell ref="B4:E4"/>
    <mergeCell ref="C8:E8"/>
    <mergeCell ref="C10:E10"/>
    <mergeCell ref="C12:E12"/>
    <mergeCell ref="D13:E13"/>
    <mergeCell ref="D15:E15"/>
    <mergeCell ref="D16:E16"/>
    <mergeCell ref="D18:E18"/>
    <mergeCell ref="D19:E19"/>
    <mergeCell ref="D20:E20"/>
    <mergeCell ref="D17:F17"/>
    <mergeCell ref="C38:E38"/>
    <mergeCell ref="D21:E21"/>
    <mergeCell ref="D22:E22"/>
    <mergeCell ref="D23:E23"/>
    <mergeCell ref="D24:E24"/>
    <mergeCell ref="C26:E26"/>
    <mergeCell ref="C28:E28"/>
    <mergeCell ref="C30:E30"/>
    <mergeCell ref="C32:E32"/>
    <mergeCell ref="C34:E34"/>
    <mergeCell ref="C36:E36"/>
  </mergeCells>
  <phoneticPr fontId="3" type="noConversion"/>
  <hyperlinks>
    <hyperlink ref="C12" location="G_IS!A1" display="KB Financial Group" xr:uid="{00000000-0004-0000-0700-000000000000}"/>
    <hyperlink ref="D18:E18" location="G_Provision!A1" display="Provision for Credit Losses" xr:uid="{00000000-0004-0000-0700-000001000000}"/>
    <hyperlink ref="D19:E19" location="'G_G&amp;A'!A1" display="General &amp; Administrative Expenses" xr:uid="{00000000-0004-0000-0700-000002000000}"/>
    <hyperlink ref="D20:E20" location="G_AQ!A1" display="Asset Quality" xr:uid="{00000000-0004-0000-0700-000003000000}"/>
    <hyperlink ref="D21:E21" location="G_CAR!A1" display="Capital Adequacy" xr:uid="{00000000-0004-0000-0700-000004000000}"/>
    <hyperlink ref="D22:E22" location="G_Structure!A1" display="Organizational Structure" xr:uid="{00000000-0004-0000-0700-000005000000}"/>
    <hyperlink ref="D23:E23" location="G_Employees!A1" display="Employees / Branches" xr:uid="{00000000-0004-0000-0700-000006000000}"/>
    <hyperlink ref="D14:E14" location="G_BS!A1" display="Condensed Balance Sheet" xr:uid="{00000000-0004-0000-0700-000007000000}"/>
    <hyperlink ref="D15:E15" location="'G_Interest Income'!A1" display="Interest Income / Spread / Margin" xr:uid="{00000000-0004-0000-0700-000008000000}"/>
    <hyperlink ref="D16:E16" location="G_Fee!A1" display="Fee and Commission Income" xr:uid="{00000000-0004-0000-0700-000009000000}"/>
    <hyperlink ref="D13:E13" location="G_IS!A1" display="Condensed Income Statement" xr:uid="{00000000-0004-0000-0700-00000A000000}"/>
    <hyperlink ref="D24:E24" location="'G_Credit Rating'!A1" display="Credit Ratings" xr:uid="{00000000-0004-0000-0700-00000B000000}"/>
    <hyperlink ref="C10" location="Hightlights!A1" display="Highlights" xr:uid="{00000000-0004-0000-0700-00000C000000}"/>
    <hyperlink ref="C10:E10" location="'Financial Highlights'!A1" display="Finanial Highlights" xr:uid="{00000000-0004-0000-0700-00000D000000}"/>
    <hyperlink ref="C26" location="B_IS!A1" display="KB Kookmin Bank" xr:uid="{00000000-0004-0000-0700-00000E000000}"/>
    <hyperlink ref="C28" location="S_IS!A1" display="KB Securities" xr:uid="{00000000-0004-0000-0700-00000F000000}"/>
    <hyperlink ref="C32" location="C_IS!A1" display="KB Kookmin Card" xr:uid="{00000000-0004-0000-0700-000010000000}"/>
    <hyperlink ref="C36" location="Other_IS!A1" display="Other Subsidiaries" xr:uid="{00000000-0004-0000-0700-000011000000}"/>
    <hyperlink ref="C38" location="Contacts!A1" display="Contacts" xr:uid="{00000000-0004-0000-0700-000012000000}"/>
    <hyperlink ref="C30" location="I_Key!A1" display="KB Insurance" xr:uid="{00000000-0004-0000-0700-000013000000}"/>
    <hyperlink ref="C34:E34" location="L_IS!A1" display="KB Life Insurance" xr:uid="{00000000-0004-0000-0700-000014000000}"/>
    <hyperlink ref="C8:E8" location="Disclaimer!A1" display="Disclaimer" xr:uid="{00000000-0004-0000-0700-000015000000}"/>
  </hyperlinks>
  <pageMargins left="0.39370078740157483" right="0.39370078740157483" top="0.47244094488188981" bottom="0.47244094488188981" header="0.31496062992125984" footer="0.31496062992125984"/>
  <pageSetup paperSize="9" scale="57" fitToHeight="0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BR67"/>
  <sheetViews>
    <sheetView showGridLines="0" view="pageBreakPreview" zoomScale="70" zoomScaleNormal="70" zoomScaleSheetLayoutView="70" workbookViewId="0">
      <selection activeCell="D19" sqref="D19:E19"/>
    </sheetView>
  </sheetViews>
  <sheetFormatPr defaultColWidth="10.75" defaultRowHeight="18" customHeight="1"/>
  <cols>
    <col min="1" max="1" width="1.625" style="38" customWidth="1"/>
    <col min="2" max="2" width="1.125" style="38" customWidth="1"/>
    <col min="3" max="3" width="2.375" style="38" customWidth="1"/>
    <col min="4" max="4" width="3.375" style="38" customWidth="1"/>
    <col min="5" max="5" width="25.875" style="38" customWidth="1"/>
    <col min="6" max="6" width="1.625" style="38" customWidth="1"/>
    <col min="7" max="7" width="2.5" style="38" customWidth="1"/>
    <col min="8" max="8" width="46.625" style="38" customWidth="1"/>
    <col min="9" max="34" width="13.75" style="38" hidden="1" customWidth="1"/>
    <col min="35" max="35" width="13.75" style="48" hidden="1" customWidth="1"/>
    <col min="36" max="52" width="13.75" style="38" hidden="1" customWidth="1"/>
    <col min="53" max="56" width="17.375" style="38" hidden="1" customWidth="1"/>
    <col min="57" max="57" width="15.125" style="38" hidden="1" customWidth="1"/>
    <col min="58" max="62" width="15.125" style="38" customWidth="1"/>
    <col min="63" max="63" width="15.125" style="1728" customWidth="1"/>
    <col min="64" max="64" width="15.125" style="38" customWidth="1"/>
    <col min="65" max="65" width="15.125" style="1776" customWidth="1"/>
    <col min="66" max="66" width="15.125" style="38" customWidth="1"/>
    <col min="67" max="16384" width="10.75" style="38"/>
  </cols>
  <sheetData>
    <row r="1" spans="2:66" ht="5.25" customHeight="1"/>
    <row r="2" spans="2:66" ht="28.5" customHeight="1">
      <c r="H2" s="39"/>
    </row>
    <row r="3" spans="2:66" ht="3" customHeight="1">
      <c r="H3" s="40"/>
    </row>
    <row r="4" spans="2:66" ht="30" customHeight="1">
      <c r="B4" s="1879" t="s">
        <v>37</v>
      </c>
      <c r="C4" s="1879"/>
      <c r="D4" s="1879"/>
      <c r="E4" s="1879"/>
      <c r="F4" s="42"/>
      <c r="G4" s="42"/>
      <c r="H4" s="64" t="s">
        <v>300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328"/>
      <c r="AJ4" s="328"/>
      <c r="AK4" s="328"/>
      <c r="AL4" s="328"/>
      <c r="AM4" s="328"/>
      <c r="AN4" s="328"/>
      <c r="AO4" s="328"/>
      <c r="AP4" s="328"/>
      <c r="AQ4" s="328"/>
      <c r="AR4" s="328"/>
      <c r="AS4" s="328"/>
      <c r="AT4" s="42"/>
      <c r="AU4" s="42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</row>
    <row r="5" spans="2:66" ht="18" customHeight="1">
      <c r="B5" s="222"/>
      <c r="C5" s="222"/>
      <c r="D5" s="222"/>
      <c r="E5" s="222"/>
      <c r="H5" s="224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9"/>
    </row>
    <row r="6" spans="2:66" ht="3" customHeight="1" thickBot="1">
      <c r="H6" s="40"/>
    </row>
    <row r="7" spans="2:66" ht="12" customHeight="1" thickTop="1">
      <c r="B7" s="185"/>
      <c r="C7" s="67"/>
      <c r="D7" s="67"/>
      <c r="E7" s="6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351"/>
      <c r="AJ7" s="351"/>
      <c r="AK7" s="351"/>
      <c r="AL7" s="351"/>
      <c r="AM7" s="351"/>
      <c r="AN7" s="351"/>
      <c r="AO7" s="351"/>
      <c r="AP7" s="351"/>
      <c r="AQ7" s="351"/>
      <c r="AR7" s="351"/>
      <c r="AS7" s="351"/>
      <c r="AT7" s="48"/>
      <c r="AU7" s="48"/>
      <c r="AV7" s="225"/>
      <c r="AW7" s="225"/>
      <c r="AX7" s="225"/>
      <c r="AY7" s="226"/>
      <c r="AZ7" s="226"/>
      <c r="BA7" s="226"/>
      <c r="BB7" s="226"/>
      <c r="BC7" s="226"/>
      <c r="BD7" s="226"/>
      <c r="BE7" s="226"/>
      <c r="BF7" s="226"/>
      <c r="BG7" s="226"/>
      <c r="BH7" s="226"/>
      <c r="BI7" s="226"/>
      <c r="BJ7" s="226"/>
      <c r="BK7" s="226"/>
      <c r="BL7" s="226"/>
      <c r="BM7" s="226"/>
      <c r="BN7" s="226"/>
    </row>
    <row r="8" spans="2:66" ht="19.5" customHeight="1" thickBot="1">
      <c r="B8" s="74"/>
      <c r="C8" s="1875" t="s">
        <v>2</v>
      </c>
      <c r="D8" s="1875"/>
      <c r="E8" s="1876"/>
      <c r="F8" s="56"/>
      <c r="H8" s="77" t="s">
        <v>39</v>
      </c>
      <c r="I8" s="78" t="s">
        <v>40</v>
      </c>
      <c r="J8" s="78" t="s">
        <v>41</v>
      </c>
      <c r="K8" s="78" t="s">
        <v>42</v>
      </c>
      <c r="L8" s="78" t="s">
        <v>43</v>
      </c>
      <c r="M8" s="78" t="s">
        <v>44</v>
      </c>
      <c r="N8" s="78" t="s">
        <v>45</v>
      </c>
      <c r="O8" s="78" t="s">
        <v>46</v>
      </c>
      <c r="P8" s="78" t="s">
        <v>47</v>
      </c>
      <c r="Q8" s="78" t="s">
        <v>48</v>
      </c>
      <c r="R8" s="78" t="s">
        <v>49</v>
      </c>
      <c r="S8" s="78" t="s">
        <v>50</v>
      </c>
      <c r="T8" s="78" t="s">
        <v>51</v>
      </c>
      <c r="U8" s="78" t="s">
        <v>52</v>
      </c>
      <c r="V8" s="78" t="s">
        <v>53</v>
      </c>
      <c r="W8" s="78" t="s">
        <v>54</v>
      </c>
      <c r="X8" s="78" t="s">
        <v>55</v>
      </c>
      <c r="Y8" s="78" t="s">
        <v>56</v>
      </c>
      <c r="Z8" s="78" t="s">
        <v>57</v>
      </c>
      <c r="AA8" s="78" t="s">
        <v>58</v>
      </c>
      <c r="AB8" s="78" t="s">
        <v>128</v>
      </c>
      <c r="AC8" s="78" t="s">
        <v>129</v>
      </c>
      <c r="AD8" s="78" t="s">
        <v>61</v>
      </c>
      <c r="AE8" s="78" t="s">
        <v>62</v>
      </c>
      <c r="AF8" s="78" t="s">
        <v>63</v>
      </c>
      <c r="AG8" s="78" t="s">
        <v>64</v>
      </c>
      <c r="AH8" s="78" t="s">
        <v>301</v>
      </c>
      <c r="AI8" s="78" t="s">
        <v>66</v>
      </c>
      <c r="AJ8" s="78" t="s">
        <v>67</v>
      </c>
      <c r="AK8" s="78" t="s">
        <v>68</v>
      </c>
      <c r="AL8" s="78" t="s">
        <v>69</v>
      </c>
      <c r="AM8" s="78" t="s">
        <v>70</v>
      </c>
      <c r="AN8" s="78" t="s">
        <v>71</v>
      </c>
      <c r="AO8" s="78" t="s">
        <v>72</v>
      </c>
      <c r="AP8" s="78" t="s">
        <v>73</v>
      </c>
      <c r="AQ8" s="78" t="s">
        <v>74</v>
      </c>
      <c r="AR8" s="81" t="s">
        <v>75</v>
      </c>
      <c r="AS8" s="81" t="s">
        <v>76</v>
      </c>
      <c r="AT8" s="81" t="s">
        <v>77</v>
      </c>
      <c r="AU8" s="81" t="s">
        <v>78</v>
      </c>
      <c r="AV8" s="81" t="s">
        <v>79</v>
      </c>
      <c r="AW8" s="81" t="s">
        <v>80</v>
      </c>
      <c r="AX8" s="81" t="s">
        <v>81</v>
      </c>
      <c r="AY8" s="81" t="s">
        <v>82</v>
      </c>
      <c r="AZ8" s="81" t="s">
        <v>83</v>
      </c>
      <c r="BA8" s="81" t="s">
        <v>84</v>
      </c>
      <c r="BB8" s="81" t="s">
        <v>85</v>
      </c>
      <c r="BC8" s="81" t="s">
        <v>783</v>
      </c>
      <c r="BD8" s="81" t="s">
        <v>793</v>
      </c>
      <c r="BE8" s="81" t="s">
        <v>797</v>
      </c>
      <c r="BF8" s="81" t="s">
        <v>805</v>
      </c>
      <c r="BG8" s="81" t="s">
        <v>815</v>
      </c>
      <c r="BH8" s="81" t="s">
        <v>822</v>
      </c>
      <c r="BI8" s="81" t="s">
        <v>835</v>
      </c>
      <c r="BJ8" s="81" t="s">
        <v>837</v>
      </c>
      <c r="BK8" s="81" t="s">
        <v>855</v>
      </c>
      <c r="BL8" s="81" t="s">
        <v>856</v>
      </c>
      <c r="BM8" s="1778" t="s">
        <v>888</v>
      </c>
      <c r="BN8" s="1778" t="s">
        <v>890</v>
      </c>
    </row>
    <row r="9" spans="2:66" ht="19.5" customHeight="1">
      <c r="B9" s="74"/>
      <c r="E9" s="110"/>
      <c r="H9" s="207" t="s">
        <v>302</v>
      </c>
      <c r="I9" s="83">
        <v>410.4</v>
      </c>
      <c r="J9" s="83">
        <v>372</v>
      </c>
      <c r="K9" s="83">
        <v>434.3</v>
      </c>
      <c r="L9" s="83">
        <v>482</v>
      </c>
      <c r="M9" s="83">
        <v>404.3</v>
      </c>
      <c r="N9" s="83">
        <v>323.89999999999998</v>
      </c>
      <c r="O9" s="83">
        <v>465.1</v>
      </c>
      <c r="P9" s="83">
        <v>263.39999999999998</v>
      </c>
      <c r="Q9" s="83">
        <v>299.39999999999998</v>
      </c>
      <c r="R9" s="83">
        <v>318.8</v>
      </c>
      <c r="S9" s="83">
        <v>341.8</v>
      </c>
      <c r="T9" s="83">
        <v>289.2</v>
      </c>
      <c r="U9" s="83">
        <v>215.5</v>
      </c>
      <c r="V9" s="83">
        <v>255.6</v>
      </c>
      <c r="W9" s="83">
        <v>215.5</v>
      </c>
      <c r="X9" s="83">
        <v>419.2</v>
      </c>
      <c r="Y9" s="83">
        <v>43.4</v>
      </c>
      <c r="Z9" s="83">
        <v>263.89999999999998</v>
      </c>
      <c r="AA9" s="83">
        <v>231.2</v>
      </c>
      <c r="AB9" s="83">
        <v>42.7</v>
      </c>
      <c r="AC9" s="84">
        <v>270.7</v>
      </c>
      <c r="AD9" s="83">
        <v>72.400000000000006</v>
      </c>
      <c r="AE9" s="84">
        <v>173.5</v>
      </c>
      <c r="AF9" s="84">
        <v>77.400000000000006</v>
      </c>
      <c r="AG9" s="84">
        <v>181</v>
      </c>
      <c r="AH9" s="84">
        <v>118.8</v>
      </c>
      <c r="AI9" s="84">
        <v>141.80000000000001</v>
      </c>
      <c r="AJ9" s="83">
        <v>243.79999999999995</v>
      </c>
      <c r="AK9" s="83">
        <v>156.5</v>
      </c>
      <c r="AL9" s="83">
        <v>130.19999999999999</v>
      </c>
      <c r="AM9" s="83">
        <v>166</v>
      </c>
      <c r="AN9" s="83">
        <v>216.8</v>
      </c>
      <c r="AO9" s="192">
        <v>243.5</v>
      </c>
      <c r="AP9" s="193">
        <v>254.4</v>
      </c>
      <c r="AQ9" s="193">
        <v>214.89999999999998</v>
      </c>
      <c r="AR9" s="193">
        <v>254.4</v>
      </c>
      <c r="AS9" s="192">
        <v>159.30000000000001</v>
      </c>
      <c r="AT9" s="192">
        <v>222.5</v>
      </c>
      <c r="AU9" s="192">
        <v>198</v>
      </c>
      <c r="AV9" s="192">
        <v>542</v>
      </c>
      <c r="AW9" s="192">
        <v>143.9</v>
      </c>
      <c r="AX9" s="193">
        <v>284.79999999999995</v>
      </c>
      <c r="AY9" s="193">
        <v>302.59999999999997</v>
      </c>
      <c r="AZ9" s="193">
        <v>1058.8</v>
      </c>
      <c r="BA9" s="192">
        <v>643.9</v>
      </c>
      <c r="BB9" s="192">
        <v>613.1</v>
      </c>
      <c r="BC9" s="1322">
        <v>440.9</v>
      </c>
      <c r="BD9" s="193">
        <v>1381.1</v>
      </c>
      <c r="BE9" s="1322">
        <v>426.4</v>
      </c>
      <c r="BF9" s="193">
        <v>560.70000000000005</v>
      </c>
      <c r="BG9" s="193">
        <v>513.6</v>
      </c>
      <c r="BH9" s="1322">
        <v>752.1</v>
      </c>
      <c r="BI9" s="1322">
        <v>661.4</v>
      </c>
      <c r="BJ9" s="1322">
        <v>659.2</v>
      </c>
      <c r="BK9" s="1322">
        <v>385</v>
      </c>
      <c r="BL9" s="1322">
        <v>687.20000000000027</v>
      </c>
      <c r="BM9" s="1322">
        <v>499.4</v>
      </c>
      <c r="BN9" s="195">
        <v>516.1</v>
      </c>
    </row>
    <row r="10" spans="2:66" ht="19.5" customHeight="1">
      <c r="B10" s="74"/>
      <c r="C10" s="1875" t="s">
        <v>36</v>
      </c>
      <c r="D10" s="1875"/>
      <c r="E10" s="1876"/>
      <c r="F10" s="56"/>
      <c r="H10" s="207" t="s">
        <v>303</v>
      </c>
      <c r="I10" s="83">
        <v>-8.1</v>
      </c>
      <c r="J10" s="83">
        <v>-6.3</v>
      </c>
      <c r="K10" s="83">
        <v>-53.9</v>
      </c>
      <c r="L10" s="83">
        <v>-0.5</v>
      </c>
      <c r="M10" s="83">
        <v>-69.900000000000006</v>
      </c>
      <c r="N10" s="83">
        <v>36.4</v>
      </c>
      <c r="O10" s="83">
        <v>-9.6</v>
      </c>
      <c r="P10" s="83">
        <v>44.4</v>
      </c>
      <c r="Q10" s="83">
        <v>3.5</v>
      </c>
      <c r="R10" s="83">
        <v>15.9</v>
      </c>
      <c r="S10" s="83">
        <v>-17.5</v>
      </c>
      <c r="T10" s="83">
        <v>-6.4</v>
      </c>
      <c r="U10" s="83">
        <v>-13</v>
      </c>
      <c r="V10" s="83">
        <v>19.600000000000001</v>
      </c>
      <c r="W10" s="83">
        <v>-46.4</v>
      </c>
      <c r="X10" s="83">
        <v>-14.5</v>
      </c>
      <c r="Y10" s="83">
        <v>70.2</v>
      </c>
      <c r="Z10" s="83">
        <v>-68.5</v>
      </c>
      <c r="AA10" s="83">
        <v>-32.799999999999997</v>
      </c>
      <c r="AB10" s="83">
        <v>-1.7</v>
      </c>
      <c r="AC10" s="84">
        <v>-10</v>
      </c>
      <c r="AD10" s="83">
        <v>-19</v>
      </c>
      <c r="AE10" s="84">
        <v>-2.7</v>
      </c>
      <c r="AF10" s="84">
        <v>-2.5</v>
      </c>
      <c r="AG10" s="84">
        <v>-6.4</v>
      </c>
      <c r="AH10" s="84">
        <v>-5.4</v>
      </c>
      <c r="AI10" s="84">
        <v>-11.300000000000002</v>
      </c>
      <c r="AJ10" s="83">
        <v>-2.5999999999999979</v>
      </c>
      <c r="AK10" s="83">
        <v>18.3</v>
      </c>
      <c r="AL10" s="83">
        <v>-10</v>
      </c>
      <c r="AM10" s="83">
        <v>-0.1</v>
      </c>
      <c r="AN10" s="83">
        <v>-6.3</v>
      </c>
      <c r="AO10" s="192">
        <v>-0.5</v>
      </c>
      <c r="AP10" s="193">
        <v>-7.1</v>
      </c>
      <c r="AQ10" s="193">
        <v>-18.5</v>
      </c>
      <c r="AR10" s="193">
        <v>12.5</v>
      </c>
      <c r="AS10" s="192">
        <v>28.4</v>
      </c>
      <c r="AT10" s="192">
        <v>15.600000000000001</v>
      </c>
      <c r="AU10" s="192">
        <v>4.5</v>
      </c>
      <c r="AV10" s="192">
        <v>9</v>
      </c>
      <c r="AW10" s="192">
        <v>8.8000000000000007</v>
      </c>
      <c r="AX10" s="193">
        <v>36.400000000000006</v>
      </c>
      <c r="AY10" s="193">
        <v>-10.5</v>
      </c>
      <c r="AZ10" s="193">
        <v>-6.9000000000000021</v>
      </c>
      <c r="BA10" s="192">
        <v>22.6</v>
      </c>
      <c r="BB10" s="192">
        <v>16.100000000000001</v>
      </c>
      <c r="BC10" s="1322">
        <v>-6</v>
      </c>
      <c r="BD10" s="193">
        <v>-4.2</v>
      </c>
      <c r="BE10" s="1322">
        <v>13.5</v>
      </c>
      <c r="BF10" s="193">
        <v>-11.5</v>
      </c>
      <c r="BG10" s="193">
        <v>-0.3</v>
      </c>
      <c r="BH10" s="1322">
        <v>-141.5</v>
      </c>
      <c r="BI10" s="1322">
        <v>-6.4</v>
      </c>
      <c r="BJ10" s="1322">
        <v>3</v>
      </c>
      <c r="BK10" s="1322">
        <v>-1.3000000000000003</v>
      </c>
      <c r="BL10" s="1322">
        <v>-2</v>
      </c>
      <c r="BM10" s="1322">
        <v>-0.3</v>
      </c>
      <c r="BN10" s="195">
        <v>1.7</v>
      </c>
    </row>
    <row r="11" spans="2:66" ht="19.5" customHeight="1">
      <c r="B11" s="74"/>
      <c r="E11" s="110"/>
      <c r="H11" s="207" t="s">
        <v>304</v>
      </c>
      <c r="I11" s="83">
        <v>-13.5</v>
      </c>
      <c r="J11" s="83">
        <v>-0.8</v>
      </c>
      <c r="K11" s="83">
        <v>-4.7</v>
      </c>
      <c r="L11" s="83">
        <v>-3.6</v>
      </c>
      <c r="M11" s="83">
        <v>-7.5</v>
      </c>
      <c r="N11" s="83">
        <v>-3.9</v>
      </c>
      <c r="O11" s="83">
        <v>-1.2</v>
      </c>
      <c r="P11" s="83">
        <v>2.8</v>
      </c>
      <c r="Q11" s="83">
        <v>-21.5</v>
      </c>
      <c r="R11" s="83">
        <v>-2.2999999999999998</v>
      </c>
      <c r="S11" s="83">
        <v>-0.6</v>
      </c>
      <c r="T11" s="83">
        <v>7.7</v>
      </c>
      <c r="U11" s="83">
        <v>-8.8000000000000007</v>
      </c>
      <c r="V11" s="83">
        <v>-10.3</v>
      </c>
      <c r="W11" s="83">
        <v>-3.5</v>
      </c>
      <c r="X11" s="83">
        <v>7.2</v>
      </c>
      <c r="Y11" s="83">
        <v>6.3</v>
      </c>
      <c r="Z11" s="83">
        <v>-0.8</v>
      </c>
      <c r="AA11" s="83">
        <v>-2.2999999999999998</v>
      </c>
      <c r="AB11" s="83">
        <v>-9.4</v>
      </c>
      <c r="AC11" s="84">
        <v>-4.5999999999999996</v>
      </c>
      <c r="AD11" s="83">
        <v>0.1</v>
      </c>
      <c r="AE11" s="84">
        <v>1.5</v>
      </c>
      <c r="AF11" s="84">
        <v>-6.9</v>
      </c>
      <c r="AG11" s="84">
        <v>-9.9</v>
      </c>
      <c r="AH11" s="84">
        <v>3</v>
      </c>
      <c r="AI11" s="84">
        <v>17.499999999999829</v>
      </c>
      <c r="AJ11" s="83">
        <v>4.0000000000015348</v>
      </c>
      <c r="AK11" s="83">
        <v>5.0999999999997954</v>
      </c>
      <c r="AL11" s="83">
        <v>-8.5000000000002842</v>
      </c>
      <c r="AM11" s="83">
        <v>0</v>
      </c>
      <c r="AN11" s="83">
        <v>0.4</v>
      </c>
      <c r="AO11" s="192">
        <v>0.5</v>
      </c>
      <c r="AP11" s="193">
        <v>50.4</v>
      </c>
      <c r="AQ11" s="193">
        <v>16.700000000000841</v>
      </c>
      <c r="AR11" s="193">
        <v>21.9</v>
      </c>
      <c r="AS11" s="192">
        <v>-12.599999999999937</v>
      </c>
      <c r="AT11" s="192">
        <v>-16.799999999999926</v>
      </c>
      <c r="AU11" s="192">
        <v>-3.1000000000005912</v>
      </c>
      <c r="AV11" s="192">
        <v>39.1</v>
      </c>
      <c r="AW11" s="192">
        <v>-8.1999999999999993</v>
      </c>
      <c r="AX11" s="193">
        <v>7.6</v>
      </c>
      <c r="AY11" s="193">
        <v>23.5</v>
      </c>
      <c r="AZ11" s="193">
        <v>8.1</v>
      </c>
      <c r="BA11" s="192">
        <v>1.1000000000000001</v>
      </c>
      <c r="BB11" s="192">
        <v>19.399999999999999</v>
      </c>
      <c r="BC11" s="1322">
        <v>13</v>
      </c>
      <c r="BD11" s="193">
        <v>1.9</v>
      </c>
      <c r="BE11" s="1322">
        <v>-12.5</v>
      </c>
      <c r="BF11" s="193">
        <v>5.6</v>
      </c>
      <c r="BG11" s="193">
        <v>-17</v>
      </c>
      <c r="BH11" s="1322">
        <v>-60.6</v>
      </c>
      <c r="BI11" s="1322">
        <v>0.2</v>
      </c>
      <c r="BJ11" s="1322">
        <v>-8.4</v>
      </c>
      <c r="BK11" s="1322">
        <v>-16.599999999999</v>
      </c>
      <c r="BL11" s="1322">
        <v>2.1999999999986812</v>
      </c>
      <c r="BM11" s="1322">
        <v>-7.0000000000001705</v>
      </c>
      <c r="BN11" s="195">
        <v>1.9000000000001478</v>
      </c>
    </row>
    <row r="12" spans="2:66" ht="19.5" customHeight="1">
      <c r="B12" s="74"/>
      <c r="C12" s="1875" t="s">
        <v>0</v>
      </c>
      <c r="D12" s="1875"/>
      <c r="E12" s="1876"/>
      <c r="F12" s="56"/>
      <c r="H12" s="207" t="s">
        <v>305</v>
      </c>
      <c r="I12" s="83">
        <v>0.3</v>
      </c>
      <c r="J12" s="83">
        <v>-0.8</v>
      </c>
      <c r="K12" s="83">
        <v>-0.2</v>
      </c>
      <c r="L12" s="83">
        <v>0.1</v>
      </c>
      <c r="M12" s="83">
        <v>-0.8</v>
      </c>
      <c r="N12" s="83">
        <v>-4.9000000000000004</v>
      </c>
      <c r="O12" s="83">
        <v>0.1</v>
      </c>
      <c r="P12" s="83">
        <v>0.9</v>
      </c>
      <c r="Q12" s="83">
        <v>-0.6</v>
      </c>
      <c r="R12" s="83">
        <v>0</v>
      </c>
      <c r="S12" s="83">
        <v>0.1</v>
      </c>
      <c r="T12" s="83">
        <v>0.5</v>
      </c>
      <c r="U12" s="83">
        <v>0.1</v>
      </c>
      <c r="V12" s="83">
        <v>-0.1</v>
      </c>
      <c r="W12" s="83">
        <v>0.2</v>
      </c>
      <c r="X12" s="83">
        <v>0.9</v>
      </c>
      <c r="Y12" s="83">
        <v>-0.9</v>
      </c>
      <c r="Z12" s="83">
        <v>-0.1</v>
      </c>
      <c r="AA12" s="83">
        <v>-1.9</v>
      </c>
      <c r="AB12" s="83">
        <v>-0.1</v>
      </c>
      <c r="AC12" s="84">
        <v>-1.2</v>
      </c>
      <c r="AD12" s="83">
        <v>-0.7</v>
      </c>
      <c r="AE12" s="84">
        <v>-0.1</v>
      </c>
      <c r="AF12" s="84">
        <v>0.3</v>
      </c>
      <c r="AG12" s="84">
        <v>-0.2</v>
      </c>
      <c r="AH12" s="84">
        <v>0.4</v>
      </c>
      <c r="AI12" s="84">
        <v>-1.5000000000000002</v>
      </c>
      <c r="AJ12" s="83">
        <v>0.70000000000000007</v>
      </c>
      <c r="AK12" s="83">
        <v>11.8</v>
      </c>
      <c r="AL12" s="83">
        <v>-9.6000000000000014</v>
      </c>
      <c r="AM12" s="83">
        <v>0.2</v>
      </c>
      <c r="AN12" s="83">
        <v>-0.5</v>
      </c>
      <c r="AO12" s="192">
        <v>0.2</v>
      </c>
      <c r="AP12" s="193">
        <v>-1.7</v>
      </c>
      <c r="AQ12" s="193">
        <v>1.5</v>
      </c>
      <c r="AR12" s="193">
        <v>0.3</v>
      </c>
      <c r="AS12" s="192">
        <v>-1.7</v>
      </c>
      <c r="AT12" s="192">
        <v>2.4</v>
      </c>
      <c r="AU12" s="192">
        <v>0</v>
      </c>
      <c r="AV12" s="192">
        <v>-1.5</v>
      </c>
      <c r="AW12" s="192">
        <v>1.3</v>
      </c>
      <c r="AX12" s="193">
        <v>0.99999999999999978</v>
      </c>
      <c r="AY12" s="193">
        <v>-2.6999999999999997</v>
      </c>
      <c r="AZ12" s="193">
        <v>-0.70000000000000007</v>
      </c>
      <c r="BA12" s="192">
        <v>0.6</v>
      </c>
      <c r="BB12" s="192">
        <v>2.8</v>
      </c>
      <c r="BC12" s="1322">
        <v>0.7</v>
      </c>
      <c r="BD12" s="193">
        <v>-0.6</v>
      </c>
      <c r="BE12" s="1322">
        <v>0.9</v>
      </c>
      <c r="BF12" s="193">
        <v>-2</v>
      </c>
      <c r="BG12" s="193">
        <v>1.8</v>
      </c>
      <c r="BH12" s="1322">
        <v>15.1</v>
      </c>
      <c r="BI12" s="1322">
        <v>0.4</v>
      </c>
      <c r="BJ12" s="1322">
        <v>1.3</v>
      </c>
      <c r="BK12" s="1322">
        <v>-2.6</v>
      </c>
      <c r="BL12" s="1322">
        <v>0.4</v>
      </c>
      <c r="BM12" s="1322">
        <v>1.1000000000000001</v>
      </c>
      <c r="BN12" s="195">
        <v>9.9999999999999867E-2</v>
      </c>
    </row>
    <row r="13" spans="2:66" ht="19.5" customHeight="1">
      <c r="B13" s="74"/>
      <c r="C13" s="206"/>
      <c r="D13" s="1886" t="s">
        <v>9</v>
      </c>
      <c r="E13" s="1887"/>
      <c r="F13" s="261"/>
      <c r="H13" s="324" t="s">
        <v>306</v>
      </c>
      <c r="I13" s="253">
        <v>389.1</v>
      </c>
      <c r="J13" s="253">
        <v>364.1</v>
      </c>
      <c r="K13" s="253">
        <v>375.5</v>
      </c>
      <c r="L13" s="253">
        <v>478</v>
      </c>
      <c r="M13" s="253">
        <v>326.10000000000002</v>
      </c>
      <c r="N13" s="253">
        <v>351.5</v>
      </c>
      <c r="O13" s="253">
        <v>454.4</v>
      </c>
      <c r="P13" s="253">
        <v>311.5</v>
      </c>
      <c r="Q13" s="253">
        <v>280.8</v>
      </c>
      <c r="R13" s="253">
        <v>332.4</v>
      </c>
      <c r="S13" s="253">
        <v>323.8</v>
      </c>
      <c r="T13" s="253">
        <v>291</v>
      </c>
      <c r="U13" s="253">
        <v>193.8</v>
      </c>
      <c r="V13" s="253">
        <v>264.8</v>
      </c>
      <c r="W13" s="253">
        <v>165.8</v>
      </c>
      <c r="X13" s="253">
        <v>412.8</v>
      </c>
      <c r="Y13" s="253">
        <v>119</v>
      </c>
      <c r="Z13" s="253">
        <v>194.5</v>
      </c>
      <c r="AA13" s="253">
        <v>194.2</v>
      </c>
      <c r="AB13" s="253">
        <v>31.5</v>
      </c>
      <c r="AC13" s="254">
        <v>254.9</v>
      </c>
      <c r="AD13" s="253">
        <v>52.8</v>
      </c>
      <c r="AE13" s="254">
        <v>172.2</v>
      </c>
      <c r="AF13" s="254">
        <v>68.3</v>
      </c>
      <c r="AG13" s="254">
        <v>164.5</v>
      </c>
      <c r="AH13" s="254">
        <v>116.8</v>
      </c>
      <c r="AI13" s="254">
        <v>146.49999999999983</v>
      </c>
      <c r="AJ13" s="253">
        <v>245.90000000000146</v>
      </c>
      <c r="AK13" s="253">
        <v>191.69999999999982</v>
      </c>
      <c r="AL13" s="253">
        <v>102.09999999999968</v>
      </c>
      <c r="AM13" s="253">
        <v>166.1</v>
      </c>
      <c r="AN13" s="253">
        <v>210.4</v>
      </c>
      <c r="AO13" s="257">
        <v>243.7</v>
      </c>
      <c r="AP13" s="258">
        <v>296</v>
      </c>
      <c r="AQ13" s="258">
        <v>214.60000000000082</v>
      </c>
      <c r="AR13" s="258">
        <v>289.10000000000002</v>
      </c>
      <c r="AS13" s="257">
        <v>173.40000000000009</v>
      </c>
      <c r="AT13" s="257">
        <v>223.70000000000005</v>
      </c>
      <c r="AU13" s="257">
        <v>199.4</v>
      </c>
      <c r="AV13" s="257">
        <v>588.6</v>
      </c>
      <c r="AW13" s="257">
        <v>145.79999999999973</v>
      </c>
      <c r="AX13" s="258">
        <v>329.80000000000018</v>
      </c>
      <c r="AY13" s="258">
        <v>312.90000000000009</v>
      </c>
      <c r="AZ13" s="258">
        <v>1059.3</v>
      </c>
      <c r="BA13" s="257">
        <v>668.19999999999982</v>
      </c>
      <c r="BB13" s="257">
        <v>651.4</v>
      </c>
      <c r="BC13" s="1326">
        <v>448.6</v>
      </c>
      <c r="BD13" s="258">
        <v>1378.2</v>
      </c>
      <c r="BE13" s="1326">
        <v>428.3</v>
      </c>
      <c r="BF13" s="258">
        <v>552.79999999999995</v>
      </c>
      <c r="BG13" s="258">
        <v>498.1</v>
      </c>
      <c r="BH13" s="1326">
        <v>565.1</v>
      </c>
      <c r="BI13" s="1326">
        <v>655.6</v>
      </c>
      <c r="BJ13" s="1326">
        <v>655.1</v>
      </c>
      <c r="BK13" s="1738">
        <v>364.50000000000091</v>
      </c>
      <c r="BL13" s="1326">
        <v>687.79999999999927</v>
      </c>
      <c r="BM13" s="1738">
        <v>493.19999999999982</v>
      </c>
      <c r="BN13" s="260">
        <v>519.80000000000018</v>
      </c>
    </row>
    <row r="14" spans="2:66" ht="19.5" customHeight="1">
      <c r="B14" s="74"/>
      <c r="C14" s="206"/>
      <c r="D14" s="1886" t="s">
        <v>11</v>
      </c>
      <c r="E14" s="1887"/>
      <c r="F14" s="261"/>
      <c r="H14" s="1606"/>
      <c r="I14" s="1607"/>
      <c r="J14" s="1607"/>
      <c r="K14" s="1607"/>
      <c r="L14" s="1607"/>
      <c r="M14" s="1607"/>
      <c r="N14" s="1607"/>
      <c r="O14" s="1607"/>
      <c r="P14" s="1607"/>
      <c r="Q14" s="1607"/>
      <c r="R14" s="1607"/>
      <c r="S14" s="1607"/>
      <c r="T14" s="1607"/>
      <c r="U14" s="1607"/>
      <c r="V14" s="1607"/>
      <c r="W14" s="1607"/>
      <c r="X14" s="1607"/>
      <c r="Y14" s="1607"/>
      <c r="Z14" s="1607"/>
      <c r="AA14" s="1607"/>
      <c r="AB14" s="1607"/>
      <c r="AC14" s="1608"/>
      <c r="AD14" s="1607"/>
      <c r="AE14" s="1608"/>
      <c r="AF14" s="1608"/>
      <c r="AG14" s="1608"/>
      <c r="AH14" s="1608"/>
      <c r="AI14" s="1608"/>
      <c r="AJ14" s="1607"/>
      <c r="AK14" s="1607"/>
      <c r="AL14" s="1607"/>
      <c r="AM14" s="1607"/>
      <c r="AN14" s="1607"/>
      <c r="AO14" s="1609"/>
      <c r="AP14" s="1610"/>
      <c r="AQ14" s="1610"/>
      <c r="AR14" s="1610"/>
      <c r="AS14" s="1609"/>
      <c r="AT14" s="1609"/>
      <c r="AU14" s="1609"/>
      <c r="AV14" s="1609"/>
      <c r="AW14" s="1609"/>
      <c r="AX14" s="1610"/>
      <c r="AY14" s="1610"/>
      <c r="AZ14" s="1610"/>
      <c r="BA14" s="1609"/>
      <c r="BB14" s="1609"/>
      <c r="BC14" s="1611"/>
      <c r="BD14" s="1610"/>
      <c r="BE14" s="1611"/>
      <c r="BF14" s="1610"/>
      <c r="BG14" s="1610"/>
      <c r="BH14" s="1610"/>
      <c r="BI14" s="1610"/>
      <c r="BJ14" s="1611"/>
      <c r="BK14" s="1611"/>
      <c r="BL14" s="1610"/>
      <c r="BM14" s="1610"/>
      <c r="BN14" s="1610"/>
    </row>
    <row r="15" spans="2:66" ht="19.5" customHeight="1">
      <c r="B15" s="74"/>
      <c r="C15" s="206"/>
      <c r="D15" s="1886" t="s">
        <v>12</v>
      </c>
      <c r="E15" s="1887"/>
      <c r="F15" s="261"/>
    </row>
    <row r="16" spans="2:66" ht="19.5" customHeight="1">
      <c r="B16" s="74"/>
      <c r="C16" s="206"/>
      <c r="D16" s="1886" t="s">
        <v>14</v>
      </c>
      <c r="E16" s="1887"/>
      <c r="F16" s="261"/>
      <c r="H16" s="352" t="s">
        <v>307</v>
      </c>
      <c r="I16" s="265"/>
      <c r="J16" s="265"/>
      <c r="K16" s="265"/>
      <c r="L16" s="265"/>
      <c r="M16" s="265"/>
      <c r="N16" s="265"/>
      <c r="O16" s="265"/>
      <c r="P16" s="265"/>
      <c r="Q16" s="265"/>
      <c r="R16" s="265"/>
      <c r="S16" s="265"/>
      <c r="T16" s="265"/>
      <c r="U16" s="265"/>
      <c r="V16" s="265"/>
      <c r="W16" s="265"/>
      <c r="X16" s="265"/>
      <c r="Y16" s="265"/>
      <c r="Z16" s="265"/>
      <c r="AA16" s="265"/>
      <c r="AB16" s="265"/>
      <c r="AC16" s="353"/>
      <c r="AD16" s="265"/>
      <c r="AE16" s="266"/>
      <c r="AF16" s="266"/>
      <c r="AG16" s="266"/>
      <c r="AH16" s="266"/>
      <c r="AI16" s="266"/>
      <c r="AJ16" s="266"/>
      <c r="AK16" s="285"/>
      <c r="AL16" s="285"/>
      <c r="AM16" s="285"/>
      <c r="AN16" s="286"/>
      <c r="AO16" s="354"/>
      <c r="AP16" s="355"/>
      <c r="AR16" s="355"/>
      <c r="AS16" s="354"/>
      <c r="AT16" s="354"/>
      <c r="AU16" s="354"/>
      <c r="AV16" s="354"/>
      <c r="AW16" s="354"/>
      <c r="AX16" s="354"/>
      <c r="AY16" s="354"/>
      <c r="AZ16" s="354"/>
      <c r="BA16" s="355"/>
      <c r="BB16" s="355"/>
      <c r="BC16" s="355"/>
      <c r="BD16" s="355"/>
      <c r="BE16" s="355"/>
      <c r="BF16" s="355"/>
      <c r="BG16" s="355"/>
      <c r="BH16" s="355"/>
      <c r="BI16" s="355"/>
      <c r="BJ16" s="355"/>
      <c r="BK16" s="355"/>
      <c r="BL16" s="355"/>
      <c r="BM16" s="355"/>
      <c r="BN16" s="355"/>
    </row>
    <row r="17" spans="2:66" ht="19.5" customHeight="1" thickBot="1">
      <c r="B17" s="74"/>
      <c r="C17" s="206"/>
      <c r="D17" s="1886" t="s">
        <v>16</v>
      </c>
      <c r="E17" s="1887"/>
      <c r="F17" s="261"/>
      <c r="H17" s="267" t="s">
        <v>39</v>
      </c>
      <c r="I17" s="288" t="s">
        <v>40</v>
      </c>
      <c r="J17" s="288" t="s">
        <v>41</v>
      </c>
      <c r="K17" s="288" t="s">
        <v>42</v>
      </c>
      <c r="L17" s="288" t="s">
        <v>43</v>
      </c>
      <c r="M17" s="288" t="s">
        <v>44</v>
      </c>
      <c r="N17" s="288" t="s">
        <v>45</v>
      </c>
      <c r="O17" s="288" t="s">
        <v>46</v>
      </c>
      <c r="P17" s="288" t="s">
        <v>47</v>
      </c>
      <c r="Q17" s="288" t="s">
        <v>48</v>
      </c>
      <c r="R17" s="288" t="s">
        <v>49</v>
      </c>
      <c r="S17" s="288" t="s">
        <v>50</v>
      </c>
      <c r="T17" s="288" t="s">
        <v>51</v>
      </c>
      <c r="U17" s="288" t="s">
        <v>52</v>
      </c>
      <c r="V17" s="288" t="s">
        <v>53</v>
      </c>
      <c r="W17" s="288" t="s">
        <v>54</v>
      </c>
      <c r="X17" s="288" t="s">
        <v>55</v>
      </c>
      <c r="Y17" s="288" t="s">
        <v>56</v>
      </c>
      <c r="Z17" s="288" t="s">
        <v>57</v>
      </c>
      <c r="AA17" s="288" t="s">
        <v>58</v>
      </c>
      <c r="AB17" s="288" t="s">
        <v>59</v>
      </c>
      <c r="AC17" s="78" t="s">
        <v>60</v>
      </c>
      <c r="AD17" s="78" t="s">
        <v>61</v>
      </c>
      <c r="AE17" s="78" t="s">
        <v>62</v>
      </c>
      <c r="AF17" s="78" t="s">
        <v>63</v>
      </c>
      <c r="AG17" s="78" t="s">
        <v>64</v>
      </c>
      <c r="AH17" s="78" t="s">
        <v>65</v>
      </c>
      <c r="AI17" s="78" t="s">
        <v>66</v>
      </c>
      <c r="AJ17" s="78" t="s">
        <v>67</v>
      </c>
      <c r="AK17" s="78" t="s">
        <v>278</v>
      </c>
      <c r="AL17" s="78" t="s">
        <v>279</v>
      </c>
      <c r="AM17" s="78" t="s">
        <v>280</v>
      </c>
      <c r="AN17" s="78" t="s">
        <v>71</v>
      </c>
      <c r="AO17" s="269" t="s">
        <v>72</v>
      </c>
      <c r="AP17" s="269" t="s">
        <v>73</v>
      </c>
      <c r="AQ17" s="78" t="s">
        <v>74</v>
      </c>
      <c r="AR17" s="81" t="s">
        <v>75</v>
      </c>
      <c r="AS17" s="81" t="s">
        <v>76</v>
      </c>
      <c r="AT17" s="81" t="s">
        <v>134</v>
      </c>
      <c r="AU17" s="81" t="s">
        <v>78</v>
      </c>
      <c r="AV17" s="81" t="s">
        <v>79</v>
      </c>
      <c r="AW17" s="81" t="s">
        <v>80</v>
      </c>
      <c r="AX17" s="81" t="s">
        <v>81</v>
      </c>
      <c r="AY17" s="81" t="s">
        <v>82</v>
      </c>
      <c r="AZ17" s="81" t="s">
        <v>83</v>
      </c>
      <c r="BA17" s="81" t="str">
        <f>BA8</f>
        <v>1Q23</v>
      </c>
      <c r="BB17" s="81" t="str">
        <f t="shared" ref="BB17:BJ17" si="0">BB8</f>
        <v>2Q23</v>
      </c>
      <c r="BC17" s="81" t="str">
        <f t="shared" si="0"/>
        <v>3Q23</v>
      </c>
      <c r="BD17" s="81" t="str">
        <f t="shared" si="0"/>
        <v>4Q23</v>
      </c>
      <c r="BE17" s="81" t="str">
        <f t="shared" si="0"/>
        <v>1Q24</v>
      </c>
      <c r="BF17" s="81" t="str">
        <f t="shared" si="0"/>
        <v>2Q24</v>
      </c>
      <c r="BG17" s="81" t="str">
        <f t="shared" si="0"/>
        <v>3Q24</v>
      </c>
      <c r="BH17" s="81" t="str">
        <f t="shared" si="0"/>
        <v>4Q24</v>
      </c>
      <c r="BI17" s="81" t="str">
        <f t="shared" si="0"/>
        <v>1Q25</v>
      </c>
      <c r="BJ17" s="81" t="str">
        <f t="shared" si="0"/>
        <v>2Q25</v>
      </c>
      <c r="BK17" s="81" t="s">
        <v>855</v>
      </c>
      <c r="BL17" s="81" t="str">
        <f>BL8</f>
        <v>4Q25</v>
      </c>
      <c r="BM17" s="1778" t="str">
        <f>BM8</f>
        <v>1Q26</v>
      </c>
      <c r="BN17" s="81" t="str">
        <f t="shared" ref="BN17" si="1">BN8</f>
        <v xml:space="preserve">2Q26(E) </v>
      </c>
    </row>
    <row r="18" spans="2:66" ht="19.5" customHeight="1">
      <c r="B18" s="74"/>
      <c r="C18" s="206"/>
      <c r="D18" s="1884" t="s">
        <v>19</v>
      </c>
      <c r="E18" s="1884"/>
      <c r="F18" s="1884"/>
      <c r="H18" s="356" t="s">
        <v>308</v>
      </c>
      <c r="I18" s="248">
        <v>215723.09282722301</v>
      </c>
      <c r="J18" s="248">
        <v>219200.13338267902</v>
      </c>
      <c r="K18" s="248">
        <v>218150.92599999998</v>
      </c>
      <c r="L18" s="248">
        <v>213905.22393070691</v>
      </c>
      <c r="M18" s="248">
        <v>210489.773974554</v>
      </c>
      <c r="N18" s="248">
        <v>216553.28466050903</v>
      </c>
      <c r="O18" s="248">
        <v>218312.91258536995</v>
      </c>
      <c r="P18" s="248">
        <v>217750.82565212497</v>
      </c>
      <c r="Q18" s="248">
        <v>222089.92817315002</v>
      </c>
      <c r="R18" s="248">
        <v>223840.87414255794</v>
      </c>
      <c r="S18" s="248">
        <v>226548.03283734099</v>
      </c>
      <c r="T18" s="248">
        <v>230594.81773779899</v>
      </c>
      <c r="U18" s="248">
        <v>233381.22685372</v>
      </c>
      <c r="V18" s="248">
        <v>234069.56057609004</v>
      </c>
      <c r="W18" s="248">
        <v>240476.79999999999</v>
      </c>
      <c r="X18" s="248">
        <v>245031.01603491092</v>
      </c>
      <c r="Y18" s="248">
        <v>247714.51984612341</v>
      </c>
      <c r="Z18" s="248">
        <v>252283.991426375</v>
      </c>
      <c r="AA18" s="248">
        <v>256163.4</v>
      </c>
      <c r="AB18" s="248">
        <v>263005.40000000002</v>
      </c>
      <c r="AC18" s="357">
        <v>263685.3</v>
      </c>
      <c r="AD18" s="248">
        <v>277453.2</v>
      </c>
      <c r="AE18" s="357">
        <v>284698.40000000002</v>
      </c>
      <c r="AF18" s="357">
        <v>286996.09999999998</v>
      </c>
      <c r="AG18" s="357">
        <v>291348.40000000002</v>
      </c>
      <c r="AH18" s="357">
        <v>301253.90000000002</v>
      </c>
      <c r="AI18" s="357">
        <v>311814.19862404501</v>
      </c>
      <c r="AJ18" s="248">
        <v>316736.90000000002</v>
      </c>
      <c r="AK18" s="248">
        <v>316993.30485085706</v>
      </c>
      <c r="AL18" s="248">
        <v>319512.56760501501</v>
      </c>
      <c r="AM18" s="248">
        <v>323399.90000000002</v>
      </c>
      <c r="AN18" s="248">
        <v>334552.5</v>
      </c>
      <c r="AO18" s="358">
        <v>348356.8</v>
      </c>
      <c r="AP18" s="359">
        <v>355479.6</v>
      </c>
      <c r="AQ18" s="359">
        <v>362674.56385445397</v>
      </c>
      <c r="AR18" s="359">
        <v>366427.76434983604</v>
      </c>
      <c r="AS18" s="358">
        <v>369244</v>
      </c>
      <c r="AT18" s="358">
        <v>377019.4</v>
      </c>
      <c r="AU18" s="358">
        <v>390803.3</v>
      </c>
      <c r="AV18" s="358">
        <v>400786.2</v>
      </c>
      <c r="AW18" s="358">
        <v>409266.2</v>
      </c>
      <c r="AX18" s="359">
        <v>416796</v>
      </c>
      <c r="AY18" s="359">
        <v>428335.6</v>
      </c>
      <c r="AZ18" s="359">
        <v>424436.6</v>
      </c>
      <c r="BA18" s="358">
        <v>420945.5</v>
      </c>
      <c r="BB18" s="358">
        <v>426328.2</v>
      </c>
      <c r="BC18" s="1335">
        <v>434557.6</v>
      </c>
      <c r="BD18" s="359">
        <v>436542</v>
      </c>
      <c r="BE18" s="1335">
        <v>443095.9</v>
      </c>
      <c r="BF18" s="359">
        <v>452159.5</v>
      </c>
      <c r="BG18" s="359">
        <v>462571.1</v>
      </c>
      <c r="BH18" s="1335">
        <v>469864</v>
      </c>
      <c r="BI18" s="1335">
        <v>469840.3</v>
      </c>
      <c r="BJ18" s="1335">
        <v>473021.3</v>
      </c>
      <c r="BK18" s="1335">
        <v>478625.7</v>
      </c>
      <c r="BL18" s="1335">
        <v>484213.7</v>
      </c>
      <c r="BM18" s="1335">
        <v>490495.51859647204</v>
      </c>
      <c r="BN18" s="360">
        <v>499486.05047114205</v>
      </c>
    </row>
    <row r="19" spans="2:66" ht="19.5" customHeight="1">
      <c r="B19" s="74"/>
      <c r="C19" s="206"/>
      <c r="D19" s="1886" t="s">
        <v>21</v>
      </c>
      <c r="E19" s="1887"/>
      <c r="F19" s="261"/>
      <c r="H19" s="361" t="s">
        <v>309</v>
      </c>
      <c r="I19" s="90">
        <v>101827.45062940399</v>
      </c>
      <c r="J19" s="90">
        <v>103151.409688588</v>
      </c>
      <c r="K19" s="90">
        <v>102882.46400000001</v>
      </c>
      <c r="L19" s="90">
        <v>101542.55706940898</v>
      </c>
      <c r="M19" s="90">
        <v>99428.45886121699</v>
      </c>
      <c r="N19" s="90">
        <v>101540.03025826599</v>
      </c>
      <c r="O19" s="90">
        <v>103371.723669327</v>
      </c>
      <c r="P19" s="90">
        <v>104299.682195439</v>
      </c>
      <c r="Q19" s="90">
        <v>107312.80584298601</v>
      </c>
      <c r="R19" s="90">
        <v>109531.81253938199</v>
      </c>
      <c r="S19" s="90">
        <v>111565.46581275403</v>
      </c>
      <c r="T19" s="90">
        <v>116086.08786699697</v>
      </c>
      <c r="U19" s="90">
        <v>116011.54083394699</v>
      </c>
      <c r="V19" s="90">
        <v>112767.06712126103</v>
      </c>
      <c r="W19" s="90">
        <v>116926.2</v>
      </c>
      <c r="X19" s="90">
        <v>121100.60405048999</v>
      </c>
      <c r="Y19" s="90">
        <v>123224.60713815239</v>
      </c>
      <c r="Z19" s="90">
        <v>126114.31988351299</v>
      </c>
      <c r="AA19" s="90">
        <v>127320.8</v>
      </c>
      <c r="AB19" s="90">
        <v>133498.6</v>
      </c>
      <c r="AC19" s="91">
        <v>132286.79999999999</v>
      </c>
      <c r="AD19" s="90">
        <v>138270.39999999999</v>
      </c>
      <c r="AE19" s="91">
        <v>141665.4</v>
      </c>
      <c r="AF19" s="91">
        <v>144223.4</v>
      </c>
      <c r="AG19" s="91">
        <v>145584.4</v>
      </c>
      <c r="AH19" s="91">
        <v>148621.20000000001</v>
      </c>
      <c r="AI19" s="91">
        <v>152710.13955254399</v>
      </c>
      <c r="AJ19" s="90">
        <v>156398.37003275199</v>
      </c>
      <c r="AK19" s="90">
        <v>157338.958527407</v>
      </c>
      <c r="AL19" s="90">
        <v>157914.02397202799</v>
      </c>
      <c r="AM19" s="90">
        <v>158140.6</v>
      </c>
      <c r="AN19" s="90">
        <v>163461</v>
      </c>
      <c r="AO19" s="293">
        <v>169553.3</v>
      </c>
      <c r="AP19" s="319">
        <v>171867.9</v>
      </c>
      <c r="AQ19" s="319">
        <v>176937.720718642</v>
      </c>
      <c r="AR19" s="319">
        <v>181482.20356279102</v>
      </c>
      <c r="AS19" s="293">
        <v>182795.8</v>
      </c>
      <c r="AT19" s="293">
        <v>185044.4</v>
      </c>
      <c r="AU19" s="293">
        <v>190527.2</v>
      </c>
      <c r="AV19" s="293">
        <v>191145.1</v>
      </c>
      <c r="AW19" s="293">
        <v>188820.1</v>
      </c>
      <c r="AX19" s="319">
        <v>186926.2</v>
      </c>
      <c r="AY19" s="319">
        <v>186951.7</v>
      </c>
      <c r="AZ19" s="319">
        <v>187124.5</v>
      </c>
      <c r="BA19" s="293">
        <v>180037.8</v>
      </c>
      <c r="BB19" s="293">
        <v>181430.6</v>
      </c>
      <c r="BC19" s="1332">
        <v>182488.5</v>
      </c>
      <c r="BD19" s="319">
        <v>184912.3</v>
      </c>
      <c r="BE19" s="1332">
        <v>185647.6</v>
      </c>
      <c r="BF19" s="319">
        <v>189700.9</v>
      </c>
      <c r="BG19" s="319">
        <v>194155.3</v>
      </c>
      <c r="BH19" s="1332">
        <v>194564.6</v>
      </c>
      <c r="BI19" s="1332">
        <v>196925.1</v>
      </c>
      <c r="BJ19" s="1332">
        <v>199421.4</v>
      </c>
      <c r="BK19" s="1332">
        <v>200754.4</v>
      </c>
      <c r="BL19" s="1332">
        <v>202290.8</v>
      </c>
      <c r="BM19" s="1332">
        <v>202459.83811603001</v>
      </c>
      <c r="BN19" s="320">
        <v>204529.711702028</v>
      </c>
    </row>
    <row r="20" spans="2:66" ht="19.5" customHeight="1">
      <c r="B20" s="74"/>
      <c r="C20" s="206"/>
      <c r="D20" s="1886" t="s">
        <v>22</v>
      </c>
      <c r="E20" s="1887"/>
      <c r="F20" s="261"/>
      <c r="H20" s="361" t="s">
        <v>310</v>
      </c>
      <c r="I20" s="90">
        <v>102060.51219781901</v>
      </c>
      <c r="J20" s="90">
        <v>104342.68569409101</v>
      </c>
      <c r="K20" s="90">
        <v>103158.755</v>
      </c>
      <c r="L20" s="90">
        <v>99246.306275635958</v>
      </c>
      <c r="M20" s="90">
        <v>98195.901113336993</v>
      </c>
      <c r="N20" s="90">
        <v>101761.28440224302</v>
      </c>
      <c r="O20" s="90">
        <v>100952.32291604296</v>
      </c>
      <c r="P20" s="90">
        <v>98829.899456685962</v>
      </c>
      <c r="Q20" s="90">
        <v>100873.722330164</v>
      </c>
      <c r="R20" s="90">
        <v>100407.82460317595</v>
      </c>
      <c r="S20" s="90">
        <v>100959.35526828394</v>
      </c>
      <c r="T20" s="90">
        <v>100038.51385803999</v>
      </c>
      <c r="U20" s="90">
        <v>103075.49367183301</v>
      </c>
      <c r="V20" s="90">
        <v>107009.90785026101</v>
      </c>
      <c r="W20" s="90">
        <v>108872.1</v>
      </c>
      <c r="X20" s="90">
        <v>109026.53796973296</v>
      </c>
      <c r="Y20" s="90">
        <v>110236.57509733101</v>
      </c>
      <c r="Z20" s="90">
        <v>111873.44387632402</v>
      </c>
      <c r="AA20" s="90">
        <v>114363.8</v>
      </c>
      <c r="AB20" s="90">
        <v>114724.8</v>
      </c>
      <c r="AC20" s="91">
        <v>115880</v>
      </c>
      <c r="AD20" s="90">
        <v>123018</v>
      </c>
      <c r="AE20" s="91">
        <v>126463.6</v>
      </c>
      <c r="AF20" s="91">
        <v>125979.4</v>
      </c>
      <c r="AG20" s="91">
        <v>128605.4</v>
      </c>
      <c r="AH20" s="91">
        <v>134887.79999999999</v>
      </c>
      <c r="AI20" s="91">
        <v>140865.52507150098</v>
      </c>
      <c r="AJ20" s="90">
        <v>140808.35606458198</v>
      </c>
      <c r="AK20" s="90">
        <v>140320.18918933201</v>
      </c>
      <c r="AL20" s="90">
        <v>141837.40444226703</v>
      </c>
      <c r="AM20" s="90">
        <v>144242.79999999999</v>
      </c>
      <c r="AN20" s="90">
        <v>149075.5</v>
      </c>
      <c r="AO20" s="293">
        <v>157442.20000000001</v>
      </c>
      <c r="AP20" s="319">
        <v>162033</v>
      </c>
      <c r="AQ20" s="319">
        <v>163342.11428924499</v>
      </c>
      <c r="AR20" s="319">
        <v>162084.288549119</v>
      </c>
      <c r="AS20" s="293">
        <v>163054.5</v>
      </c>
      <c r="AT20" s="293">
        <v>168082</v>
      </c>
      <c r="AU20" s="293">
        <v>176365.5</v>
      </c>
      <c r="AV20" s="293">
        <v>184460.4</v>
      </c>
      <c r="AW20" s="293">
        <v>195478.7</v>
      </c>
      <c r="AX20" s="319">
        <v>203887.7</v>
      </c>
      <c r="AY20" s="319">
        <v>213582.7</v>
      </c>
      <c r="AZ20" s="319">
        <v>209413.1</v>
      </c>
      <c r="BA20" s="293">
        <v>213772.5</v>
      </c>
      <c r="BB20" s="293">
        <v>217723.9</v>
      </c>
      <c r="BC20" s="1332">
        <v>224916</v>
      </c>
      <c r="BD20" s="319">
        <v>224496.5</v>
      </c>
      <c r="BE20" s="1332">
        <v>230526.6</v>
      </c>
      <c r="BF20" s="319">
        <v>235396.1</v>
      </c>
      <c r="BG20" s="319">
        <v>240228.6</v>
      </c>
      <c r="BH20" s="1332">
        <v>246840.8</v>
      </c>
      <c r="BI20" s="1332">
        <v>245012.5</v>
      </c>
      <c r="BJ20" s="1332">
        <v>245703.6</v>
      </c>
      <c r="BK20" s="1332">
        <v>249600.8</v>
      </c>
      <c r="BL20" s="1332">
        <v>253260.3</v>
      </c>
      <c r="BM20" s="1332">
        <v>259366.091698448</v>
      </c>
      <c r="BN20" s="320">
        <v>266054.59421365603</v>
      </c>
    </row>
    <row r="21" spans="2:66" ht="19.5" customHeight="1">
      <c r="B21" s="74"/>
      <c r="C21" s="206"/>
      <c r="D21" s="1886" t="s">
        <v>26</v>
      </c>
      <c r="E21" s="1887"/>
      <c r="F21" s="261"/>
      <c r="H21" s="1679" t="s">
        <v>311</v>
      </c>
      <c r="I21" s="90">
        <v>11835.130000000001</v>
      </c>
      <c r="J21" s="90">
        <v>11706.038</v>
      </c>
      <c r="K21" s="90">
        <v>12109.707</v>
      </c>
      <c r="L21" s="90">
        <v>13116.360585661998</v>
      </c>
      <c r="M21" s="90">
        <v>12865.414000000001</v>
      </c>
      <c r="N21" s="90">
        <v>13251.970000000001</v>
      </c>
      <c r="O21" s="90">
        <v>13988.866</v>
      </c>
      <c r="P21" s="90">
        <v>14621.243999999997</v>
      </c>
      <c r="Q21" s="90">
        <v>13903.4</v>
      </c>
      <c r="R21" s="90">
        <v>13901.236999999999</v>
      </c>
      <c r="S21" s="90">
        <v>14023.211756302999</v>
      </c>
      <c r="T21" s="90">
        <v>14470.216012762005</v>
      </c>
      <c r="U21" s="90">
        <v>14294.192347940003</v>
      </c>
      <c r="V21" s="90">
        <v>14292.585604568003</v>
      </c>
      <c r="W21" s="90">
        <v>14678.444006046004</v>
      </c>
      <c r="X21" s="90">
        <v>14903.874014687997</v>
      </c>
      <c r="Y21" s="90">
        <v>14253.337610639996</v>
      </c>
      <c r="Z21" s="90">
        <v>14296.227666538</v>
      </c>
      <c r="AA21" s="90">
        <v>14478.8</v>
      </c>
      <c r="AB21" s="90">
        <v>14781.9</v>
      </c>
      <c r="AC21" s="91">
        <v>15241.2</v>
      </c>
      <c r="AD21" s="90">
        <v>15806.5</v>
      </c>
      <c r="AE21" s="91">
        <v>16359.4</v>
      </c>
      <c r="AF21" s="91">
        <v>16534.8</v>
      </c>
      <c r="AG21" s="91">
        <v>17158.599999999999</v>
      </c>
      <c r="AH21" s="91">
        <v>17744.8</v>
      </c>
      <c r="AI21" s="90">
        <v>18238.534000000003</v>
      </c>
      <c r="AJ21" s="90">
        <v>19530.127999999997</v>
      </c>
      <c r="AK21" s="90">
        <v>19334.157134118002</v>
      </c>
      <c r="AL21" s="90">
        <v>19761.139190719994</v>
      </c>
      <c r="AM21" s="90">
        <v>21016.5</v>
      </c>
      <c r="AN21" s="90">
        <v>22016</v>
      </c>
      <c r="AO21" s="293">
        <v>21361.3</v>
      </c>
      <c r="AP21" s="319">
        <v>21578.799999999999</v>
      </c>
      <c r="AQ21" s="319">
        <v>22394.728846566999</v>
      </c>
      <c r="AR21" s="319">
        <v>22861.272237926001</v>
      </c>
      <c r="AS21" s="293">
        <v>23393.7</v>
      </c>
      <c r="AT21" s="293">
        <v>23893</v>
      </c>
      <c r="AU21" s="293">
        <v>23910.6</v>
      </c>
      <c r="AV21" s="293">
        <v>25180.7</v>
      </c>
      <c r="AW21" s="293">
        <v>24967.439181321901</v>
      </c>
      <c r="AX21" s="319">
        <v>25982.1</v>
      </c>
      <c r="AY21" s="319">
        <v>27801.200000000001</v>
      </c>
      <c r="AZ21" s="319">
        <v>27899</v>
      </c>
      <c r="BA21" s="293">
        <v>27135.200000000001</v>
      </c>
      <c r="BB21" s="293">
        <v>27173.7</v>
      </c>
      <c r="BC21" s="1332">
        <v>27153.1</v>
      </c>
      <c r="BD21" s="319">
        <v>27133.200000000001</v>
      </c>
      <c r="BE21" s="1332">
        <v>26921.7</v>
      </c>
      <c r="BF21" s="319">
        <v>27062.5</v>
      </c>
      <c r="BG21" s="319">
        <v>28187.3</v>
      </c>
      <c r="BH21" s="1332">
        <v>28458.5</v>
      </c>
      <c r="BI21" s="1332">
        <v>27902.7</v>
      </c>
      <c r="BJ21" s="1332">
        <v>27896.3</v>
      </c>
      <c r="BK21" s="1332">
        <v>28270.5</v>
      </c>
      <c r="BL21" s="1332">
        <v>28662.6</v>
      </c>
      <c r="BM21" s="1332">
        <v>28669.588781994</v>
      </c>
      <c r="BN21" s="320">
        <v>28901.744555457</v>
      </c>
    </row>
    <row r="22" spans="2:66" ht="19.5" customHeight="1">
      <c r="B22" s="71"/>
      <c r="C22" s="206"/>
      <c r="D22" s="1886" t="s">
        <v>27</v>
      </c>
      <c r="E22" s="1887"/>
      <c r="F22" s="261"/>
      <c r="H22" s="723" t="s">
        <v>312</v>
      </c>
      <c r="I22" s="248">
        <v>399.56644827100001</v>
      </c>
      <c r="J22" s="248">
        <v>359.40000000000003</v>
      </c>
      <c r="K22" s="248">
        <v>387.18099999999981</v>
      </c>
      <c r="L22" s="248">
        <v>456.50200533800034</v>
      </c>
      <c r="M22" s="248">
        <v>333.15199999999999</v>
      </c>
      <c r="N22" s="248">
        <v>352.61199999999997</v>
      </c>
      <c r="O22" s="248">
        <v>455.459</v>
      </c>
      <c r="P22" s="248">
        <v>298.29599999999994</v>
      </c>
      <c r="Q22" s="248">
        <v>302.5437</v>
      </c>
      <c r="R22" s="248">
        <v>335.15629999999993</v>
      </c>
      <c r="S22" s="248">
        <v>310.40590159322403</v>
      </c>
      <c r="T22" s="248">
        <v>269.39765737948801</v>
      </c>
      <c r="U22" s="248">
        <v>197.436002941</v>
      </c>
      <c r="V22" s="248">
        <v>278.69803448200003</v>
      </c>
      <c r="W22" s="248">
        <v>175.5</v>
      </c>
      <c r="X22" s="248">
        <v>401.18086012299989</v>
      </c>
      <c r="Y22" s="248">
        <v>112.29446310199998</v>
      </c>
      <c r="Z22" s="248">
        <v>195.824554713</v>
      </c>
      <c r="AA22" s="248">
        <v>197.4</v>
      </c>
      <c r="AB22" s="248">
        <v>40.5</v>
      </c>
      <c r="AC22" s="357">
        <v>256.2</v>
      </c>
      <c r="AD22" s="248">
        <v>53.3</v>
      </c>
      <c r="AE22" s="357">
        <v>166.6</v>
      </c>
      <c r="AF22" s="357">
        <v>73.900000000000006</v>
      </c>
      <c r="AG22" s="357">
        <v>169.1</v>
      </c>
      <c r="AH22" s="357">
        <v>95.799999999999983</v>
      </c>
      <c r="AI22" s="357">
        <v>127.481352883</v>
      </c>
      <c r="AJ22" s="248">
        <v>234.6</v>
      </c>
      <c r="AK22" s="248">
        <v>165.4</v>
      </c>
      <c r="AL22" s="248">
        <v>115.5</v>
      </c>
      <c r="AM22" s="248">
        <v>168.6</v>
      </c>
      <c r="AN22" s="248">
        <v>209.8</v>
      </c>
      <c r="AO22" s="358">
        <v>213.8</v>
      </c>
      <c r="AP22" s="359">
        <v>250.87722817999997</v>
      </c>
      <c r="AQ22" s="359">
        <v>199.61222816500009</v>
      </c>
      <c r="AR22" s="359">
        <v>266.21708003999987</v>
      </c>
      <c r="AS22" s="358">
        <v>179.1</v>
      </c>
      <c r="AT22" s="358">
        <v>234.6</v>
      </c>
      <c r="AU22" s="358">
        <v>195.4</v>
      </c>
      <c r="AV22" s="358">
        <v>537.4</v>
      </c>
      <c r="AW22" s="358">
        <v>151.30000000000001</v>
      </c>
      <c r="AX22" s="359">
        <v>317.3</v>
      </c>
      <c r="AY22" s="359">
        <v>286.10000000000002</v>
      </c>
      <c r="AZ22" s="359">
        <v>1039.5</v>
      </c>
      <c r="BA22" s="358">
        <v>652.6</v>
      </c>
      <c r="BB22" s="358">
        <v>587.6</v>
      </c>
      <c r="BC22" s="1335">
        <v>420.2</v>
      </c>
      <c r="BD22" s="359">
        <v>1238.3</v>
      </c>
      <c r="BE22" s="1335">
        <v>420</v>
      </c>
      <c r="BF22" s="359">
        <v>479</v>
      </c>
      <c r="BG22" s="359">
        <v>494.2</v>
      </c>
      <c r="BH22" s="1335">
        <v>564.20000000000005</v>
      </c>
      <c r="BI22" s="1335">
        <v>624.96455284900003</v>
      </c>
      <c r="BJ22" s="1335">
        <v>645.4</v>
      </c>
      <c r="BK22" s="1335">
        <v>365.7</v>
      </c>
      <c r="BL22" s="1335">
        <v>633.79999999999995</v>
      </c>
      <c r="BM22" s="1335">
        <v>478.25899964199999</v>
      </c>
      <c r="BN22" s="360">
        <v>468.38960950599994</v>
      </c>
    </row>
    <row r="23" spans="2:66" ht="19.5" customHeight="1">
      <c r="B23" s="71"/>
      <c r="C23" s="206"/>
      <c r="D23" s="1886" t="s">
        <v>29</v>
      </c>
      <c r="E23" s="1887"/>
      <c r="F23" s="261"/>
      <c r="H23" s="1428" t="s">
        <v>309</v>
      </c>
      <c r="I23" s="90">
        <v>114.60499999999999</v>
      </c>
      <c r="J23" s="90">
        <v>92.4</v>
      </c>
      <c r="K23" s="90">
        <v>102.23299999999995</v>
      </c>
      <c r="L23" s="90">
        <v>92.325000000000045</v>
      </c>
      <c r="M23" s="90">
        <v>91.728999999999999</v>
      </c>
      <c r="N23" s="90">
        <v>43.364999999999995</v>
      </c>
      <c r="O23" s="90">
        <v>118.298</v>
      </c>
      <c r="P23" s="90">
        <v>111.66</v>
      </c>
      <c r="Q23" s="90">
        <v>38.609699999999997</v>
      </c>
      <c r="R23" s="90">
        <v>91.063000000000017</v>
      </c>
      <c r="S23" s="90">
        <v>105.626</v>
      </c>
      <c r="T23" s="90">
        <v>110.66673290700001</v>
      </c>
      <c r="U23" s="90">
        <v>25.225030334999996</v>
      </c>
      <c r="V23" s="90">
        <v>35.102680014000001</v>
      </c>
      <c r="W23" s="90">
        <v>24.8</v>
      </c>
      <c r="X23" s="90">
        <v>27.969845599999996</v>
      </c>
      <c r="Y23" s="90">
        <v>-74.79590733900001</v>
      </c>
      <c r="Z23" s="90">
        <v>35.600123592000003</v>
      </c>
      <c r="AA23" s="90">
        <v>39.700000000000003</v>
      </c>
      <c r="AB23" s="90">
        <v>67.3</v>
      </c>
      <c r="AC23" s="91">
        <v>43.2</v>
      </c>
      <c r="AD23" s="90">
        <v>45.8</v>
      </c>
      <c r="AE23" s="91">
        <v>84.5</v>
      </c>
      <c r="AF23" s="91">
        <v>54.7</v>
      </c>
      <c r="AG23" s="91">
        <v>53.6</v>
      </c>
      <c r="AH23" s="91">
        <v>72.099999999999994</v>
      </c>
      <c r="AI23" s="91">
        <v>78.817689541000007</v>
      </c>
      <c r="AJ23" s="90">
        <v>64</v>
      </c>
      <c r="AK23" s="90">
        <v>87.3</v>
      </c>
      <c r="AL23" s="90">
        <v>75.8</v>
      </c>
      <c r="AM23" s="90">
        <v>93.4</v>
      </c>
      <c r="AN23" s="90">
        <v>107.8</v>
      </c>
      <c r="AO23" s="293">
        <v>99.5</v>
      </c>
      <c r="AP23" s="319">
        <v>125.09983455</v>
      </c>
      <c r="AQ23" s="319">
        <v>74.64492158100002</v>
      </c>
      <c r="AR23" s="319">
        <v>88.05373508800001</v>
      </c>
      <c r="AS23" s="293">
        <v>58.4</v>
      </c>
      <c r="AT23" s="293">
        <v>57.1</v>
      </c>
      <c r="AU23" s="293">
        <v>40.6</v>
      </c>
      <c r="AV23" s="293">
        <v>81</v>
      </c>
      <c r="AW23" s="293">
        <v>15.4</v>
      </c>
      <c r="AX23" s="293">
        <v>147.30000000000001</v>
      </c>
      <c r="AY23" s="319">
        <v>64.7</v>
      </c>
      <c r="AZ23" s="319">
        <v>160.1</v>
      </c>
      <c r="BA23" s="293">
        <v>90.2</v>
      </c>
      <c r="BB23" s="293">
        <v>41.9</v>
      </c>
      <c r="BC23" s="1332">
        <v>109.1</v>
      </c>
      <c r="BD23" s="319">
        <v>86.7</v>
      </c>
      <c r="BE23" s="1332">
        <v>75.599999999999994</v>
      </c>
      <c r="BF23" s="319">
        <v>126.7</v>
      </c>
      <c r="BG23" s="319">
        <v>156.30000000000001</v>
      </c>
      <c r="BH23" s="1332">
        <v>139.19999999999999</v>
      </c>
      <c r="BI23" s="1332">
        <v>115.2</v>
      </c>
      <c r="BJ23" s="1332">
        <v>133</v>
      </c>
      <c r="BK23" s="1332">
        <v>121.4</v>
      </c>
      <c r="BL23" s="1332">
        <v>92.5</v>
      </c>
      <c r="BM23" s="1332">
        <v>103.45584533758999</v>
      </c>
      <c r="BN23" s="320">
        <v>142.356828073309</v>
      </c>
    </row>
    <row r="24" spans="2:66" ht="19.5" customHeight="1">
      <c r="B24" s="71"/>
      <c r="C24" s="206"/>
      <c r="D24" s="1886" t="s">
        <v>30</v>
      </c>
      <c r="E24" s="1887"/>
      <c r="F24" s="261"/>
      <c r="H24" s="1679" t="s">
        <v>310</v>
      </c>
      <c r="I24" s="90">
        <v>204.601</v>
      </c>
      <c r="J24" s="90">
        <v>182.40000000000003</v>
      </c>
      <c r="K24" s="90">
        <v>196.81699999999995</v>
      </c>
      <c r="L24" s="90">
        <v>278.4910000000001</v>
      </c>
      <c r="M24" s="90">
        <v>173.26500000000001</v>
      </c>
      <c r="N24" s="90">
        <v>226.30900000000003</v>
      </c>
      <c r="O24" s="90">
        <v>247.76300000000001</v>
      </c>
      <c r="P24" s="90">
        <v>79.840999999999994</v>
      </c>
      <c r="Q24" s="90">
        <v>197.71599999999998</v>
      </c>
      <c r="R24" s="90">
        <v>172.8532999999999</v>
      </c>
      <c r="S24" s="90">
        <v>129.34356010500005</v>
      </c>
      <c r="T24" s="90">
        <v>92.579799202999993</v>
      </c>
      <c r="U24" s="90">
        <v>117.63969077076801</v>
      </c>
      <c r="V24" s="90">
        <v>163.05144376400006</v>
      </c>
      <c r="W24" s="90">
        <v>98.5</v>
      </c>
      <c r="X24" s="90">
        <v>298.84786602399987</v>
      </c>
      <c r="Y24" s="90">
        <v>128.755873138</v>
      </c>
      <c r="Z24" s="90">
        <v>94.574946874999995</v>
      </c>
      <c r="AA24" s="90">
        <v>97.2</v>
      </c>
      <c r="AB24" s="90">
        <v>-97.1</v>
      </c>
      <c r="AC24" s="91">
        <v>130</v>
      </c>
      <c r="AD24" s="90">
        <v>-73.400000000000006</v>
      </c>
      <c r="AE24" s="91">
        <v>13</v>
      </c>
      <c r="AF24" s="91">
        <v>-78</v>
      </c>
      <c r="AG24" s="91">
        <v>10</v>
      </c>
      <c r="AH24" s="91">
        <v>-74.400000000000006</v>
      </c>
      <c r="AI24" s="90">
        <v>-49.116963464000001</v>
      </c>
      <c r="AJ24" s="90">
        <v>55.6</v>
      </c>
      <c r="AK24" s="90">
        <v>-30.3</v>
      </c>
      <c r="AL24" s="90">
        <v>-60.6</v>
      </c>
      <c r="AM24" s="90">
        <v>-35.4</v>
      </c>
      <c r="AN24" s="90">
        <v>-13.8</v>
      </c>
      <c r="AO24" s="293">
        <v>5.0999999999999996</v>
      </c>
      <c r="AP24" s="319">
        <v>20.948707982179986</v>
      </c>
      <c r="AQ24" s="319">
        <v>66.753166002000086</v>
      </c>
      <c r="AR24" s="319">
        <v>87.869588920999874</v>
      </c>
      <c r="AS24" s="293">
        <v>50</v>
      </c>
      <c r="AT24" s="293">
        <v>87.8</v>
      </c>
      <c r="AU24" s="293">
        <v>67.400000000000006</v>
      </c>
      <c r="AV24" s="293">
        <v>299.7</v>
      </c>
      <c r="AW24" s="293">
        <v>41.5</v>
      </c>
      <c r="AX24" s="293">
        <v>-29.2</v>
      </c>
      <c r="AY24" s="319">
        <v>153.69999999999999</v>
      </c>
      <c r="AZ24" s="319">
        <v>729.2</v>
      </c>
      <c r="BA24" s="293">
        <v>398.6</v>
      </c>
      <c r="BB24" s="293">
        <v>377.1</v>
      </c>
      <c r="BC24" s="1332">
        <v>122.9</v>
      </c>
      <c r="BD24" s="319">
        <v>922</v>
      </c>
      <c r="BE24" s="1332">
        <v>167.7</v>
      </c>
      <c r="BF24" s="319">
        <v>159.1</v>
      </c>
      <c r="BG24" s="319">
        <v>152.19999999999999</v>
      </c>
      <c r="BH24" s="1332">
        <v>243.2</v>
      </c>
      <c r="BI24" s="1332">
        <v>261</v>
      </c>
      <c r="BJ24" s="1332">
        <v>399.3</v>
      </c>
      <c r="BK24" s="1332">
        <v>143.4</v>
      </c>
      <c r="BL24" s="1332">
        <v>371.7</v>
      </c>
      <c r="BM24" s="1332">
        <v>181.47464763740996</v>
      </c>
      <c r="BN24" s="320">
        <v>175.72816907269095</v>
      </c>
    </row>
    <row r="25" spans="2:66" ht="19.5" customHeight="1">
      <c r="B25" s="71"/>
      <c r="C25" s="56"/>
      <c r="D25" s="56"/>
      <c r="E25" s="325"/>
      <c r="F25" s="56"/>
      <c r="H25" s="1429" t="s">
        <v>311</v>
      </c>
      <c r="I25" s="362">
        <v>80.360448270999996</v>
      </c>
      <c r="J25" s="362">
        <v>84.500000000000014</v>
      </c>
      <c r="K25" s="362">
        <v>88.130999999999972</v>
      </c>
      <c r="L25" s="362">
        <v>85.686005338000029</v>
      </c>
      <c r="M25" s="362">
        <v>68.158000000000001</v>
      </c>
      <c r="N25" s="362">
        <v>82.938000000000002</v>
      </c>
      <c r="O25" s="362">
        <v>89.397999999999996</v>
      </c>
      <c r="P25" s="362">
        <v>106.795</v>
      </c>
      <c r="Q25" s="362">
        <v>65.968000000000004</v>
      </c>
      <c r="R25" s="362">
        <v>71.489999999999995</v>
      </c>
      <c r="S25" s="362">
        <v>75.436341488223988</v>
      </c>
      <c r="T25" s="362">
        <v>66.151125269488006</v>
      </c>
      <c r="U25" s="362">
        <v>54.571281835232</v>
      </c>
      <c r="V25" s="362">
        <v>80.543910703999998</v>
      </c>
      <c r="W25" s="362">
        <v>52.182248739696021</v>
      </c>
      <c r="X25" s="362">
        <v>74.363148499000019</v>
      </c>
      <c r="Y25" s="362">
        <v>58.334497302999999</v>
      </c>
      <c r="Z25" s="362">
        <v>65.649484246</v>
      </c>
      <c r="AA25" s="362">
        <v>60.5</v>
      </c>
      <c r="AB25" s="362">
        <v>70.3</v>
      </c>
      <c r="AC25" s="363">
        <v>83</v>
      </c>
      <c r="AD25" s="362">
        <v>81</v>
      </c>
      <c r="AE25" s="363">
        <v>69</v>
      </c>
      <c r="AF25" s="363">
        <v>97.1</v>
      </c>
      <c r="AG25" s="363">
        <v>105.5</v>
      </c>
      <c r="AH25" s="363">
        <v>98.1</v>
      </c>
      <c r="AI25" s="363">
        <v>97.780626806000001</v>
      </c>
      <c r="AJ25" s="362">
        <v>115</v>
      </c>
      <c r="AK25" s="362">
        <v>108.4</v>
      </c>
      <c r="AL25" s="362">
        <v>100.3</v>
      </c>
      <c r="AM25" s="362">
        <v>110.6</v>
      </c>
      <c r="AN25" s="362">
        <v>115.9</v>
      </c>
      <c r="AO25" s="364">
        <v>109.2</v>
      </c>
      <c r="AP25" s="365">
        <v>104.82868564782</v>
      </c>
      <c r="AQ25" s="365">
        <v>58.214140581999985</v>
      </c>
      <c r="AR25" s="365">
        <v>90.293756031000001</v>
      </c>
      <c r="AS25" s="364">
        <v>70.7</v>
      </c>
      <c r="AT25" s="364">
        <v>89.7</v>
      </c>
      <c r="AU25" s="364">
        <v>87.4</v>
      </c>
      <c r="AV25" s="364">
        <v>156.69999999999999</v>
      </c>
      <c r="AW25" s="364">
        <v>94.4</v>
      </c>
      <c r="AX25" s="364">
        <v>199.2</v>
      </c>
      <c r="AY25" s="365">
        <v>67.8</v>
      </c>
      <c r="AZ25" s="365">
        <v>150.19999999999999</v>
      </c>
      <c r="BA25" s="364">
        <v>163.80000000000001</v>
      </c>
      <c r="BB25" s="364">
        <v>168.6</v>
      </c>
      <c r="BC25" s="1336">
        <v>188.2</v>
      </c>
      <c r="BD25" s="365">
        <v>229.6</v>
      </c>
      <c r="BE25" s="1336">
        <v>176.8</v>
      </c>
      <c r="BF25" s="365">
        <v>193.2</v>
      </c>
      <c r="BG25" s="365">
        <v>185.7</v>
      </c>
      <c r="BH25" s="1336">
        <v>181.8</v>
      </c>
      <c r="BI25" s="1336">
        <v>248.8</v>
      </c>
      <c r="BJ25" s="1336">
        <v>113.1</v>
      </c>
      <c r="BK25" s="1336">
        <v>100.9</v>
      </c>
      <c r="BL25" s="1336">
        <v>169.6</v>
      </c>
      <c r="BM25" s="1336">
        <v>193.328506667</v>
      </c>
      <c r="BN25" s="366">
        <v>150.30461236000002</v>
      </c>
    </row>
    <row r="26" spans="2:66" ht="19.5" customHeight="1">
      <c r="B26" s="71"/>
      <c r="C26" s="1875" t="s">
        <v>6</v>
      </c>
      <c r="D26" s="1875"/>
      <c r="E26" s="1876"/>
      <c r="H26" s="309" t="s">
        <v>313</v>
      </c>
      <c r="I26" s="308">
        <v>7.4088766860212017E-3</v>
      </c>
      <c r="J26" s="308">
        <v>6.6108219261032872E-3</v>
      </c>
      <c r="K26" s="308">
        <v>7.0822922079394213E-3</v>
      </c>
      <c r="L26" s="308">
        <v>8.4526421931263168E-3</v>
      </c>
      <c r="M26" s="308">
        <v>6.2800363179468131E-3</v>
      </c>
      <c r="N26" s="308">
        <v>6.6056477045108577E-3</v>
      </c>
      <c r="O26" s="308">
        <v>8.3788347383087595E-3</v>
      </c>
      <c r="P26" s="308">
        <v>5.4725210806230882E-3</v>
      </c>
      <c r="Q26" s="308">
        <v>5.5027861310038458E-3</v>
      </c>
      <c r="R26" s="308">
        <v>6.0127050790757903E-3</v>
      </c>
      <c r="S26" s="308">
        <v>5.5135621110149165E-3</v>
      </c>
      <c r="T26" s="308">
        <v>4.7144590718731141E-3</v>
      </c>
      <c r="U26" s="308">
        <v>3.4042447706940761E-3</v>
      </c>
      <c r="V26" s="308">
        <v>4.7696663174212383E-3</v>
      </c>
      <c r="W26" s="308">
        <v>2.9586150408899381E-3</v>
      </c>
      <c r="X26" s="308">
        <v>6.6104947747189736E-3</v>
      </c>
      <c r="Y26" s="308">
        <v>1.8231635588737099E-3</v>
      </c>
      <c r="Z26" s="308">
        <v>3.1332022043765793E-3</v>
      </c>
      <c r="AA26" s="308">
        <v>3.1059260537649428E-3</v>
      </c>
      <c r="AB26" s="367">
        <v>6.2998022095611564E-4</v>
      </c>
      <c r="AC26" s="308">
        <v>3.8914679906062516E-3</v>
      </c>
      <c r="AD26" s="308">
        <v>7.8796832973443952E-4</v>
      </c>
      <c r="AE26" s="367">
        <v>2.370890699234868E-3</v>
      </c>
      <c r="AF26" s="367">
        <v>1E-3</v>
      </c>
      <c r="AG26" s="367">
        <v>2.3E-3</v>
      </c>
      <c r="AH26" s="367">
        <v>1.29327881447642E-3</v>
      </c>
      <c r="AI26" s="367">
        <v>1.6635196405634677E-3</v>
      </c>
      <c r="AJ26" s="308">
        <v>2.9859147555520694E-3</v>
      </c>
      <c r="AK26" s="308">
        <v>2.0879547635123427E-3</v>
      </c>
      <c r="AL26" s="308">
        <v>1.4556636499888647E-3</v>
      </c>
      <c r="AM26" s="308">
        <v>2.0999999999999999E-3</v>
      </c>
      <c r="AN26" s="308">
        <v>2.5000000000000001E-3</v>
      </c>
      <c r="AO26" s="368">
        <v>2.5000000000000001E-3</v>
      </c>
      <c r="AP26" s="369">
        <v>2.8999999999999998E-3</v>
      </c>
      <c r="AQ26" s="369">
        <v>2.2000000000000001E-3</v>
      </c>
      <c r="AR26" s="369">
        <v>2.8999999999999998E-3</v>
      </c>
      <c r="AS26" s="368">
        <v>2E-3</v>
      </c>
      <c r="AT26" s="368">
        <v>2.5000000000000001E-3</v>
      </c>
      <c r="AU26" s="368">
        <v>2E-3</v>
      </c>
      <c r="AV26" s="368">
        <v>5.4000000000000003E-3</v>
      </c>
      <c r="AW26" s="368">
        <v>1.5E-3</v>
      </c>
      <c r="AX26" s="368">
        <v>3.0999999999999999E-3</v>
      </c>
      <c r="AY26" s="369">
        <v>2.7000000000000001E-3</v>
      </c>
      <c r="AZ26" s="367">
        <v>9.7000000000000003E-3</v>
      </c>
      <c r="BA26" s="308">
        <v>6.3E-3</v>
      </c>
      <c r="BB26" s="308">
        <v>5.5999999999999999E-3</v>
      </c>
      <c r="BC26" s="1337">
        <v>3.8E-3</v>
      </c>
      <c r="BD26" s="367">
        <v>1.1299999999999999E-2</v>
      </c>
      <c r="BE26" s="1337">
        <v>3.8E-3</v>
      </c>
      <c r="BF26" s="367">
        <v>4.3E-3</v>
      </c>
      <c r="BG26" s="367">
        <v>4.3E-3</v>
      </c>
      <c r="BH26" s="1337">
        <v>4.7999999999999996E-3</v>
      </c>
      <c r="BI26" s="1337">
        <v>5.4000000000000003E-3</v>
      </c>
      <c r="BJ26" s="1337">
        <v>5.4999999999999997E-3</v>
      </c>
      <c r="BK26" s="1337">
        <v>3.0000000000000001E-3</v>
      </c>
      <c r="BL26" s="1337">
        <v>5.1999999999999998E-3</v>
      </c>
      <c r="BM26" s="1337">
        <v>4.0000000000000001E-3</v>
      </c>
      <c r="BN26" s="370">
        <v>3.8E-3</v>
      </c>
    </row>
    <row r="27" spans="2:66" ht="19.5" customHeight="1">
      <c r="B27" s="71"/>
      <c r="C27" s="230"/>
      <c r="D27" s="227"/>
      <c r="E27" s="228"/>
      <c r="F27" s="56"/>
      <c r="H27" s="295" t="s">
        <v>309</v>
      </c>
      <c r="I27" s="172">
        <v>4.5019294617165374E-3</v>
      </c>
      <c r="J27" s="172">
        <v>3.6062255339562783E-3</v>
      </c>
      <c r="K27" s="172">
        <v>3.9695608559792862E-3</v>
      </c>
      <c r="L27" s="172">
        <v>3.6130606524395147E-3</v>
      </c>
      <c r="M27" s="172">
        <v>3.6514320067591965E-3</v>
      </c>
      <c r="N27" s="172">
        <v>1.7262407729688586E-3</v>
      </c>
      <c r="O27" s="172">
        <v>4.6184954345489197E-3</v>
      </c>
      <c r="P27" s="172">
        <v>4.3014106649891751E-3</v>
      </c>
      <c r="Q27" s="172">
        <v>1.4596378638292527E-3</v>
      </c>
      <c r="R27" s="172">
        <v>3.3595668891141638E-3</v>
      </c>
      <c r="S27" s="172">
        <v>3.8218833189532855E-3</v>
      </c>
      <c r="T27" s="172">
        <v>3.8889866945579655E-3</v>
      </c>
      <c r="U27" s="172">
        <v>8.6946275069452802E-4</v>
      </c>
      <c r="V27" s="172">
        <v>1.2274811994965077E-3</v>
      </c>
      <c r="W27" s="172">
        <v>8.6376062514387719E-4</v>
      </c>
      <c r="X27" s="172">
        <v>9.4005700615354447E-4</v>
      </c>
      <c r="Y27" s="172">
        <v>-2.4490606425793837E-3</v>
      </c>
      <c r="Z27" s="172">
        <v>1.14222432950172E-3</v>
      </c>
      <c r="AA27" s="172">
        <v>1.2531806962901562E-3</v>
      </c>
      <c r="AB27" s="371">
        <v>2.0871791691949959E-3</v>
      </c>
      <c r="AC27" s="172">
        <v>1.3002971570296939E-3</v>
      </c>
      <c r="AD27" s="172">
        <v>1.3542422822235003E-3</v>
      </c>
      <c r="AE27" s="371">
        <v>2.4148394024629933E-3</v>
      </c>
      <c r="AF27" s="371">
        <v>1.5306650697753813E-3</v>
      </c>
      <c r="AG27" s="371">
        <v>1.4796013081773507E-3</v>
      </c>
      <c r="AH27" s="371">
        <v>1.9605337219957743E-3</v>
      </c>
      <c r="AI27" s="371">
        <v>2.0925188772741334E-3</v>
      </c>
      <c r="AJ27" s="172">
        <v>1.6563762695724744E-3</v>
      </c>
      <c r="AK27" s="172">
        <v>2.2000000000000001E-3</v>
      </c>
      <c r="AL27" s="172">
        <v>1.928818973400272E-3</v>
      </c>
      <c r="AM27" s="172">
        <v>2.3E-3</v>
      </c>
      <c r="AN27" s="172">
        <v>2.7000000000000001E-3</v>
      </c>
      <c r="AO27" s="372">
        <v>2.3999999999999998E-3</v>
      </c>
      <c r="AP27" s="373">
        <v>2.8999999999999998E-3</v>
      </c>
      <c r="AQ27" s="373">
        <v>1.6999999999999999E-3</v>
      </c>
      <c r="AR27" s="373">
        <v>2E-3</v>
      </c>
      <c r="AS27" s="372">
        <v>1.2999999999999999E-3</v>
      </c>
      <c r="AT27" s="372">
        <v>1.1999999999999999E-3</v>
      </c>
      <c r="AU27" s="372">
        <v>8.9999999999999998E-4</v>
      </c>
      <c r="AV27" s="372">
        <v>1.6999999999999999E-3</v>
      </c>
      <c r="AW27" s="372">
        <v>2.9999999999999997E-4</v>
      </c>
      <c r="AX27" s="372">
        <v>3.0999999999999999E-3</v>
      </c>
      <c r="AY27" s="373">
        <v>1.4E-3</v>
      </c>
      <c r="AZ27" s="373">
        <v>3.3999999999999998E-3</v>
      </c>
      <c r="BA27" s="372">
        <v>2E-3</v>
      </c>
      <c r="BB27" s="372">
        <v>8.9999999999999998E-4</v>
      </c>
      <c r="BC27" s="1338">
        <v>2.3999999999999998E-3</v>
      </c>
      <c r="BD27" s="373">
        <v>1.9E-3</v>
      </c>
      <c r="BE27" s="1338">
        <v>1.6000000000000001E-3</v>
      </c>
      <c r="BF27" s="373">
        <v>2.7000000000000001E-3</v>
      </c>
      <c r="BG27" s="373">
        <v>3.2000000000000002E-3</v>
      </c>
      <c r="BH27" s="1338">
        <v>2.8E-3</v>
      </c>
      <c r="BI27" s="1338">
        <v>2.3999999999999998E-3</v>
      </c>
      <c r="BJ27" s="1338">
        <v>2.7000000000000001E-3</v>
      </c>
      <c r="BK27" s="1338">
        <v>2.3999999999999998E-3</v>
      </c>
      <c r="BL27" s="1338">
        <v>1.8E-3</v>
      </c>
      <c r="BM27" s="1338">
        <v>2.0999999999999999E-3</v>
      </c>
      <c r="BN27" s="374">
        <v>2.8E-3</v>
      </c>
    </row>
    <row r="28" spans="2:66" ht="19.5" customHeight="1">
      <c r="B28" s="245"/>
      <c r="C28" s="1875" t="s">
        <v>7</v>
      </c>
      <c r="D28" s="1875"/>
      <c r="E28" s="1890"/>
      <c r="H28" s="295" t="s">
        <v>310</v>
      </c>
      <c r="I28" s="172">
        <v>8.0188114127207853E-3</v>
      </c>
      <c r="J28" s="172">
        <v>7.0696579069678914E-3</v>
      </c>
      <c r="K28" s="172">
        <v>7.588072616427079E-3</v>
      </c>
      <c r="L28" s="172">
        <v>1.1007274155886844E-2</v>
      </c>
      <c r="M28" s="172">
        <v>7.0203834242455613E-3</v>
      </c>
      <c r="N28" s="172">
        <v>9.0542982755622663E-3</v>
      </c>
      <c r="O28" s="172">
        <v>9.7778537229020173E-3</v>
      </c>
      <c r="P28" s="172">
        <v>3.1971213074621844E-3</v>
      </c>
      <c r="Q28" s="172">
        <v>7.9203771361153804E-3</v>
      </c>
      <c r="R28" s="172">
        <v>6.8701101569830494E-3</v>
      </c>
      <c r="S28" s="172">
        <v>5.1386153468530402E-3</v>
      </c>
      <c r="T28" s="172">
        <v>3.6848071914559483E-3</v>
      </c>
      <c r="U28" s="172">
        <v>4.6334447220619645E-3</v>
      </c>
      <c r="V28" s="172">
        <v>6.208958550481764E-3</v>
      </c>
      <c r="W28" s="172">
        <v>3.6501420745844119E-3</v>
      </c>
      <c r="X28" s="172">
        <v>1.0971995742920102E-2</v>
      </c>
      <c r="Y28" s="172">
        <v>4.6977668550612483E-3</v>
      </c>
      <c r="Z28" s="172">
        <v>3.4064180377641677E-3</v>
      </c>
      <c r="AA28" s="172">
        <v>3.437099863296985E-3</v>
      </c>
      <c r="AB28" s="371">
        <v>-3.4173891813677913E-3</v>
      </c>
      <c r="AC28" s="172">
        <v>4.5098801065719361E-3</v>
      </c>
      <c r="AD28" s="172">
        <v>-2.4579527664526286E-3</v>
      </c>
      <c r="AE28" s="371">
        <v>4.1686441004066031E-4</v>
      </c>
      <c r="AF28" s="371">
        <v>-2.4718451293955467E-3</v>
      </c>
      <c r="AG28" s="371">
        <v>3.1423714220173398E-4</v>
      </c>
      <c r="AH28" s="371">
        <v>-2.2588818231362331E-3</v>
      </c>
      <c r="AI28" s="371">
        <v>-1.4249536523634463E-3</v>
      </c>
      <c r="AJ28" s="172">
        <v>1.579131150556012E-3</v>
      </c>
      <c r="AK28" s="172">
        <v>-8.9999999999999998E-4</v>
      </c>
      <c r="AL28" s="172">
        <v>-1.7229090377294239E-3</v>
      </c>
      <c r="AM28" s="172">
        <v>-1E-3</v>
      </c>
      <c r="AN28" s="172">
        <v>-4.0000000000000002E-4</v>
      </c>
      <c r="AO28" s="372">
        <v>1E-4</v>
      </c>
      <c r="AP28" s="373">
        <v>5.0000000000000001E-4</v>
      </c>
      <c r="AQ28" s="373">
        <v>1.6000000000000001E-3</v>
      </c>
      <c r="AR28" s="373">
        <v>2.0999999999999999E-3</v>
      </c>
      <c r="AS28" s="372">
        <v>1.1999999999999999E-3</v>
      </c>
      <c r="AT28" s="372">
        <v>2.0999999999999999E-3</v>
      </c>
      <c r="AU28" s="372">
        <v>1.6000000000000001E-3</v>
      </c>
      <c r="AV28" s="372">
        <v>6.6E-3</v>
      </c>
      <c r="AW28" s="372">
        <v>8.9999999999999998E-4</v>
      </c>
      <c r="AX28" s="372">
        <v>-5.9999999999999995E-4</v>
      </c>
      <c r="AY28" s="373">
        <v>2.8999999999999998E-3</v>
      </c>
      <c r="AZ28" s="371">
        <v>1.37E-2</v>
      </c>
      <c r="BA28" s="172">
        <v>7.6E-3</v>
      </c>
      <c r="BB28" s="172">
        <v>7.0000000000000001E-3</v>
      </c>
      <c r="BC28" s="1339">
        <v>2.2000000000000001E-3</v>
      </c>
      <c r="BD28" s="371">
        <v>1.6299999999999999E-2</v>
      </c>
      <c r="BE28" s="1339">
        <v>3.0000000000000001E-3</v>
      </c>
      <c r="BF28" s="371">
        <v>2.7000000000000001E-3</v>
      </c>
      <c r="BG28" s="371">
        <v>2.5000000000000001E-3</v>
      </c>
      <c r="BH28" s="1339">
        <v>4.0000000000000001E-3</v>
      </c>
      <c r="BI28" s="1339">
        <v>4.3E-3</v>
      </c>
      <c r="BJ28" s="1339">
        <v>6.4999999999999997E-3</v>
      </c>
      <c r="BK28" s="1339">
        <v>2.3E-3</v>
      </c>
      <c r="BL28" s="1339">
        <v>5.8999999999999999E-3</v>
      </c>
      <c r="BM28" s="1339">
        <v>2.8999999999999998E-3</v>
      </c>
      <c r="BN28" s="375">
        <v>2.7000000000000001E-3</v>
      </c>
    </row>
    <row r="29" spans="2:66" ht="19.5" customHeight="1">
      <c r="B29" s="245"/>
      <c r="C29" s="56"/>
      <c r="D29" s="235"/>
      <c r="E29" s="283"/>
      <c r="F29" s="56"/>
      <c r="H29" s="376" t="s">
        <v>311</v>
      </c>
      <c r="I29" s="377">
        <v>2.7159971464952221E-2</v>
      </c>
      <c r="J29" s="377">
        <v>2.8715652511379218E-2</v>
      </c>
      <c r="K29" s="377">
        <v>2.960428069749654E-2</v>
      </c>
      <c r="L29" s="377">
        <v>2.7173797119834014E-2</v>
      </c>
      <c r="M29" s="377">
        <v>2.098640330367977E-2</v>
      </c>
      <c r="N29" s="377">
        <v>2.5404688310284061E-2</v>
      </c>
      <c r="O29" s="377">
        <v>2.6254113493433165E-2</v>
      </c>
      <c r="P29" s="377">
        <v>2.9862171099656734E-2</v>
      </c>
      <c r="Q29" s="377">
        <v>1.8501335196330588E-2</v>
      </c>
      <c r="R29" s="377">
        <v>2.0569230952376755E-2</v>
      </c>
      <c r="S29" s="377">
        <v>2.1611553988852665E-2</v>
      </c>
      <c r="T29" s="377">
        <v>1.8573019941477885E-2</v>
      </c>
      <c r="U29" s="377">
        <v>1.5177446002272001E-2</v>
      </c>
      <c r="V29" s="377">
        <v>2.2540185770585211E-2</v>
      </c>
      <c r="W29" s="377">
        <v>1.4409497885592083E-2</v>
      </c>
      <c r="X29" s="377">
        <v>2.0110161332693267E-2</v>
      </c>
      <c r="Y29" s="377">
        <v>1.6005507811268641E-2</v>
      </c>
      <c r="Z29" s="377">
        <v>1.8395932437816561E-2</v>
      </c>
      <c r="AA29" s="377">
        <v>1.682014021355175E-2</v>
      </c>
      <c r="AB29" s="377">
        <v>1.9220319404525524E-2</v>
      </c>
      <c r="AC29" s="377">
        <v>2.2116303779423179E-2</v>
      </c>
      <c r="AD29" s="377">
        <v>2.0871111225630238E-2</v>
      </c>
      <c r="AE29" s="378">
        <v>1.7161030781044521E-2</v>
      </c>
      <c r="AF29" s="378">
        <v>2.3615105398520103E-2</v>
      </c>
      <c r="AG29" s="378">
        <v>2.5100000000000001E-2</v>
      </c>
      <c r="AH29" s="378">
        <v>2.2484915509663816E-2</v>
      </c>
      <c r="AI29" s="378">
        <v>2.1739092171058967E-2</v>
      </c>
      <c r="AJ29" s="377">
        <v>2.4358818959485513E-2</v>
      </c>
      <c r="AK29" s="377">
        <v>2.23E-2</v>
      </c>
      <c r="AL29" s="377">
        <v>2.0580593351155006E-2</v>
      </c>
      <c r="AM29" s="377">
        <v>2.1499999999999998E-2</v>
      </c>
      <c r="AN29" s="377">
        <v>2.1399999999999999E-2</v>
      </c>
      <c r="AO29" s="379">
        <v>2.0299999999999999E-2</v>
      </c>
      <c r="AP29" s="380">
        <v>1.9599999999999999E-2</v>
      </c>
      <c r="AQ29" s="380">
        <v>1.0500000000000001E-2</v>
      </c>
      <c r="AR29" s="380">
        <v>1.5900000000000001E-2</v>
      </c>
      <c r="AS29" s="379">
        <v>1.24E-2</v>
      </c>
      <c r="AT29" s="379">
        <v>1.52E-2</v>
      </c>
      <c r="AU29" s="379">
        <v>1.4500000000000001E-2</v>
      </c>
      <c r="AV29" s="379">
        <v>2.53E-2</v>
      </c>
      <c r="AW29" s="379">
        <v>1.4999999999999999E-2</v>
      </c>
      <c r="AX29" s="379">
        <v>1.5900000000000001E-2</v>
      </c>
      <c r="AY29" s="380">
        <v>9.7999999999999997E-3</v>
      </c>
      <c r="AZ29" s="378">
        <v>2.1399999999999999E-2</v>
      </c>
      <c r="BA29" s="377">
        <v>2.41E-2</v>
      </c>
      <c r="BB29" s="377">
        <v>2.4899999999999999E-2</v>
      </c>
      <c r="BC29" s="1340">
        <v>2.75E-2</v>
      </c>
      <c r="BD29" s="378">
        <v>3.3599999999999998E-2</v>
      </c>
      <c r="BE29" s="1340">
        <v>2.63E-2</v>
      </c>
      <c r="BF29" s="378">
        <v>2.8799999999999999E-2</v>
      </c>
      <c r="BG29" s="378">
        <v>2.6700000000000002E-2</v>
      </c>
      <c r="BH29" s="1340">
        <v>2.5499999999999998E-2</v>
      </c>
      <c r="BI29" s="1340">
        <v>3.5799999999999998E-2</v>
      </c>
      <c r="BJ29" s="1340">
        <v>1.6299999999999999E-2</v>
      </c>
      <c r="BK29" s="1340">
        <v>1.43E-2</v>
      </c>
      <c r="BL29" s="1340">
        <v>2.3599999999999999E-2</v>
      </c>
      <c r="BM29" s="1340">
        <v>2.7400000000000001E-2</v>
      </c>
      <c r="BN29" s="1686">
        <v>2.0899999999999998E-2</v>
      </c>
    </row>
    <row r="30" spans="2:66" ht="19.5" customHeight="1">
      <c r="B30" s="245"/>
      <c r="C30" s="1875" t="s">
        <v>31</v>
      </c>
      <c r="D30" s="1875"/>
      <c r="E30" s="1890"/>
      <c r="H30" s="309" t="s">
        <v>314</v>
      </c>
      <c r="I30" s="308">
        <v>7.4088766860212017E-3</v>
      </c>
      <c r="J30" s="308">
        <v>6.9802337749118844E-3</v>
      </c>
      <c r="K30" s="308">
        <v>7.0200141554683437E-3</v>
      </c>
      <c r="L30" s="308">
        <v>7.3941756757502312E-3</v>
      </c>
      <c r="M30" s="308">
        <v>6.2800363179468131E-3</v>
      </c>
      <c r="N30" s="308">
        <v>6.4195257432143717E-3</v>
      </c>
      <c r="O30" s="308">
        <v>7.0834371446229175E-3</v>
      </c>
      <c r="P30" s="308">
        <v>6.6829291233275519E-3</v>
      </c>
      <c r="Q30" s="308">
        <v>5.5027861310038458E-3</v>
      </c>
      <c r="R30" s="308">
        <v>5.7651136309372812E-3</v>
      </c>
      <c r="S30" s="308">
        <v>5.680067774784938E-3</v>
      </c>
      <c r="T30" s="308">
        <v>5.4312855504165033E-3</v>
      </c>
      <c r="U30" s="308">
        <v>3.4042447706940761E-3</v>
      </c>
      <c r="V30" s="308">
        <v>4.0925753323123454E-3</v>
      </c>
      <c r="W30" s="308">
        <v>3.7030352326026836E-3</v>
      </c>
      <c r="X30" s="308">
        <v>4.4476864275222721E-3</v>
      </c>
      <c r="Y30" s="308">
        <v>1.8231635588737099E-3</v>
      </c>
      <c r="Z30" s="308">
        <v>2.4813970978725996E-3</v>
      </c>
      <c r="AA30" s="308">
        <v>2.6928890075137808E-3</v>
      </c>
      <c r="AB30" s="367">
        <v>2.1595465126818944E-3</v>
      </c>
      <c r="AC30" s="308">
        <v>3.8914679906062516E-3</v>
      </c>
      <c r="AD30" s="308">
        <v>2.3092881759098098E-3</v>
      </c>
      <c r="AE30" s="367">
        <v>2.3320181444089752E-3</v>
      </c>
      <c r="AF30" s="367">
        <v>1.9987812522168301E-3</v>
      </c>
      <c r="AG30" s="367">
        <v>2.3390902826948296E-3</v>
      </c>
      <c r="AH30" s="367">
        <v>1.8069609949267755E-3</v>
      </c>
      <c r="AI30" s="367">
        <v>1.7564868385026146E-3</v>
      </c>
      <c r="AJ30" s="308">
        <v>2.078644568907208E-3</v>
      </c>
      <c r="AK30" s="308">
        <v>2.0879547635123427E-3</v>
      </c>
      <c r="AL30" s="308">
        <v>1.7827225680786211E-3</v>
      </c>
      <c r="AM30" s="308">
        <v>1.9E-3</v>
      </c>
      <c r="AN30" s="308">
        <v>2E-3</v>
      </c>
      <c r="AO30" s="368">
        <v>2.5000000000000001E-3</v>
      </c>
      <c r="AP30" s="369">
        <v>2.7000000000000001E-3</v>
      </c>
      <c r="AQ30" s="369">
        <v>2.5000000000000001E-3</v>
      </c>
      <c r="AR30" s="369">
        <v>2.5999999999999999E-3</v>
      </c>
      <c r="AS30" s="368">
        <v>2E-3</v>
      </c>
      <c r="AT30" s="368">
        <v>2.2000000000000001E-3</v>
      </c>
      <c r="AU30" s="368">
        <v>2.2000000000000001E-3</v>
      </c>
      <c r="AV30" s="368">
        <v>3.0000000000000001E-3</v>
      </c>
      <c r="AW30" s="368">
        <v>1.5E-3</v>
      </c>
      <c r="AX30" s="368">
        <v>2.3E-3</v>
      </c>
      <c r="AY30" s="369">
        <v>2.3999999999999998E-3</v>
      </c>
      <c r="AZ30" s="369">
        <v>4.3E-3</v>
      </c>
      <c r="BA30" s="368">
        <v>6.3E-3</v>
      </c>
      <c r="BB30" s="368">
        <v>5.8999999999999999E-3</v>
      </c>
      <c r="BC30" s="1341">
        <v>5.1999999999999998E-3</v>
      </c>
      <c r="BD30" s="369">
        <v>6.7000000000000002E-3</v>
      </c>
      <c r="BE30" s="1341">
        <v>3.8E-3</v>
      </c>
      <c r="BF30" s="369">
        <v>4.1000000000000003E-3</v>
      </c>
      <c r="BG30" s="369">
        <v>4.1000000000000003E-3</v>
      </c>
      <c r="BH30" s="1341">
        <v>4.3E-3</v>
      </c>
      <c r="BI30" s="1341">
        <v>5.4000000000000003E-3</v>
      </c>
      <c r="BJ30" s="1341">
        <v>5.4000000000000003E-3</v>
      </c>
      <c r="BK30" s="1341">
        <v>4.5999999999999999E-3</v>
      </c>
      <c r="BL30" s="1341">
        <v>4.7999999999999996E-3</v>
      </c>
      <c r="BM30" s="1341">
        <v>4.0000000000000001E-3</v>
      </c>
      <c r="BN30" s="381">
        <v>3.8999999999999998E-3</v>
      </c>
    </row>
    <row r="31" spans="2:66" ht="19.5" customHeight="1">
      <c r="B31" s="245"/>
      <c r="C31" s="56"/>
      <c r="D31" s="235"/>
      <c r="E31" s="283"/>
      <c r="F31" s="56"/>
      <c r="H31" s="295" t="s">
        <v>309</v>
      </c>
      <c r="I31" s="172">
        <v>4.5019294617165374E-3</v>
      </c>
      <c r="J31" s="172">
        <v>4.0395385100466417E-3</v>
      </c>
      <c r="K31" s="172">
        <v>4.0178869584876599E-3</v>
      </c>
      <c r="L31" s="172">
        <v>3.9233922124936428E-3</v>
      </c>
      <c r="M31" s="172">
        <v>3.6514320067591965E-3</v>
      </c>
      <c r="N31" s="172">
        <v>2.6794525694571591E-3</v>
      </c>
      <c r="O31" s="172">
        <v>3.3295919422055608E-3</v>
      </c>
      <c r="P31" s="172">
        <v>3.5776612712818865E-3</v>
      </c>
      <c r="Q31" s="172">
        <v>1.4596378638292527E-3</v>
      </c>
      <c r="R31" s="172">
        <v>2.4226996979244135E-3</v>
      </c>
      <c r="S31" s="172">
        <v>2.9001573282432264E-3</v>
      </c>
      <c r="T31" s="172">
        <v>3.1520412392240242E-3</v>
      </c>
      <c r="U31" s="172">
        <v>8.6946275069452802E-4</v>
      </c>
      <c r="V31" s="172">
        <v>1.0495892055028206E-3</v>
      </c>
      <c r="W31" s="172">
        <v>9.831602556527395E-4</v>
      </c>
      <c r="X31" s="172">
        <v>9.70142436231278E-4</v>
      </c>
      <c r="Y31" s="172">
        <v>-2.4490606425793837E-3</v>
      </c>
      <c r="Z31" s="172">
        <v>-6.3485314810041691E-4</v>
      </c>
      <c r="AA31" s="172">
        <v>5.4025063498752184E-6</v>
      </c>
      <c r="AB31" s="371">
        <v>5.370555006472431E-4</v>
      </c>
      <c r="AC31" s="172">
        <v>1.3002971570296939E-3</v>
      </c>
      <c r="AD31" s="172">
        <v>1.3215996404457005E-3</v>
      </c>
      <c r="AE31" s="371">
        <v>1.6956155145399028E-3</v>
      </c>
      <c r="AF31" s="371">
        <v>1.6537559682328114E-3</v>
      </c>
      <c r="AG31" s="371">
        <v>1.4796013081773507E-3</v>
      </c>
      <c r="AH31" s="371">
        <v>1.7202329225484627E-3</v>
      </c>
      <c r="AI31" s="371">
        <v>1.8451848945596333E-3</v>
      </c>
      <c r="AJ31" s="172">
        <v>1.7960148226539353E-3</v>
      </c>
      <c r="AK31" s="172">
        <v>2.2000000000000001E-3</v>
      </c>
      <c r="AL31" s="172">
        <v>2.0920324715575688E-3</v>
      </c>
      <c r="AM31" s="172">
        <v>2.2000000000000001E-3</v>
      </c>
      <c r="AN31" s="172">
        <v>2.3E-3</v>
      </c>
      <c r="AO31" s="372">
        <v>2.3999999999999998E-3</v>
      </c>
      <c r="AP31" s="373">
        <v>2.7000000000000001E-3</v>
      </c>
      <c r="AQ31" s="373">
        <v>2.3E-3</v>
      </c>
      <c r="AR31" s="373">
        <v>2.2000000000000001E-3</v>
      </c>
      <c r="AS31" s="372">
        <v>1.2999999999999999E-3</v>
      </c>
      <c r="AT31" s="372">
        <v>1.2999999999999999E-3</v>
      </c>
      <c r="AU31" s="372">
        <v>1.1000000000000001E-3</v>
      </c>
      <c r="AV31" s="372">
        <v>1.2999999999999999E-3</v>
      </c>
      <c r="AW31" s="372">
        <v>2.9999999999999997E-4</v>
      </c>
      <c r="AX31" s="372">
        <v>1.6999999999999999E-3</v>
      </c>
      <c r="AY31" s="373">
        <v>1.6000000000000001E-3</v>
      </c>
      <c r="AZ31" s="373">
        <v>2.0999999999999999E-3</v>
      </c>
      <c r="BA31" s="372">
        <v>2E-3</v>
      </c>
      <c r="BB31" s="372">
        <v>1.5E-3</v>
      </c>
      <c r="BC31" s="1338">
        <v>1.8E-3</v>
      </c>
      <c r="BD31" s="373">
        <v>1.8E-3</v>
      </c>
      <c r="BE31" s="1338">
        <v>1.6000000000000001E-3</v>
      </c>
      <c r="BF31" s="373">
        <v>2.2000000000000001E-3</v>
      </c>
      <c r="BG31" s="373">
        <v>2.5000000000000001E-3</v>
      </c>
      <c r="BH31" s="1338">
        <v>2.5999999999999999E-3</v>
      </c>
      <c r="BI31" s="1338">
        <v>2.3999999999999998E-3</v>
      </c>
      <c r="BJ31" s="1338">
        <v>2.5000000000000001E-3</v>
      </c>
      <c r="BK31" s="1338">
        <v>2.5000000000000001E-3</v>
      </c>
      <c r="BL31" s="1338">
        <v>2.3E-3</v>
      </c>
      <c r="BM31" s="1338">
        <v>2.0999999999999999E-3</v>
      </c>
      <c r="BN31" s="374">
        <v>2.3999999999999998E-3</v>
      </c>
    </row>
    <row r="32" spans="2:66" ht="19.5" customHeight="1">
      <c r="B32" s="245"/>
      <c r="C32" s="1875" t="s">
        <v>17</v>
      </c>
      <c r="D32" s="1875"/>
      <c r="E32" s="1890"/>
      <c r="H32" s="295" t="s">
        <v>310</v>
      </c>
      <c r="I32" s="172">
        <v>8.0188114127207853E-3</v>
      </c>
      <c r="J32" s="172">
        <v>7.4999031788774142E-3</v>
      </c>
      <c r="K32" s="172">
        <v>7.543795282928094E-3</v>
      </c>
      <c r="L32" s="172">
        <v>8.4372952910091899E-3</v>
      </c>
      <c r="M32" s="172">
        <v>7.0203834242455613E-3</v>
      </c>
      <c r="N32" s="172">
        <v>8.0127540813358412E-3</v>
      </c>
      <c r="O32" s="172">
        <v>8.6277991550009377E-3</v>
      </c>
      <c r="P32" s="172">
        <v>7.2865613118643429E-3</v>
      </c>
      <c r="Q32" s="172">
        <v>7.9203771361153804E-3</v>
      </c>
      <c r="R32" s="172">
        <v>7.4086337817000159E-3</v>
      </c>
      <c r="S32" s="172">
        <v>6.6477088572292941E-3</v>
      </c>
      <c r="T32" s="172">
        <v>5.9118104669186548E-3</v>
      </c>
      <c r="U32" s="172">
        <v>4.6334447220619645E-3</v>
      </c>
      <c r="V32" s="172">
        <v>5.4305608941647328E-3</v>
      </c>
      <c r="W32" s="172">
        <v>4.8266633650059518E-3</v>
      </c>
      <c r="X32" s="172">
        <v>6.4205496172196671E-3</v>
      </c>
      <c r="Y32" s="172">
        <v>4.6977668550612483E-3</v>
      </c>
      <c r="Z32" s="172">
        <v>4.0466233400714121E-3</v>
      </c>
      <c r="AA32" s="172">
        <v>3.8372532818267409E-3</v>
      </c>
      <c r="AB32" s="371">
        <v>1.9941162695374837E-3</v>
      </c>
      <c r="AC32" s="172">
        <v>4.5098801065719361E-3</v>
      </c>
      <c r="AD32" s="172">
        <v>9.6034531710059408E-4</v>
      </c>
      <c r="AE32" s="371">
        <v>7.7319415838482397E-4</v>
      </c>
      <c r="AF32" s="371">
        <v>-6.929940610408973E-5</v>
      </c>
      <c r="AG32" s="371">
        <v>3.1423714220173398E-4</v>
      </c>
      <c r="AH32" s="371">
        <v>-9.921108699302596E-4</v>
      </c>
      <c r="AI32" s="371">
        <v>-1.1415807699280706E-3</v>
      </c>
      <c r="AJ32" s="172">
        <v>-4.3147781514075068E-4</v>
      </c>
      <c r="AK32" s="172">
        <v>-8.9999999999999998E-4</v>
      </c>
      <c r="AL32" s="172">
        <v>-1.3001516786345882E-3</v>
      </c>
      <c r="AM32" s="172">
        <v>-1.1999999999999999E-3</v>
      </c>
      <c r="AN32" s="172">
        <v>-1E-3</v>
      </c>
      <c r="AO32" s="372">
        <v>1E-4</v>
      </c>
      <c r="AP32" s="373">
        <v>2.9999999999999997E-4</v>
      </c>
      <c r="AQ32" s="373">
        <v>8.0000000000000004E-4</v>
      </c>
      <c r="AR32" s="373">
        <v>1.1000000000000001E-3</v>
      </c>
      <c r="AS32" s="372">
        <v>1.1999999999999999E-3</v>
      </c>
      <c r="AT32" s="372">
        <v>1.6999999999999999E-3</v>
      </c>
      <c r="AU32" s="372">
        <v>1.6000000000000001E-3</v>
      </c>
      <c r="AV32" s="372">
        <v>3.0000000000000001E-3</v>
      </c>
      <c r="AW32" s="372">
        <v>8.9999999999999998E-4</v>
      </c>
      <c r="AX32" s="372">
        <v>1E-4</v>
      </c>
      <c r="AY32" s="373">
        <v>1.6999999999999999E-3</v>
      </c>
      <c r="AZ32" s="373">
        <v>4.8999999999999998E-3</v>
      </c>
      <c r="BA32" s="372">
        <v>7.6E-3</v>
      </c>
      <c r="BB32" s="372">
        <v>7.3000000000000001E-3</v>
      </c>
      <c r="BC32" s="1338">
        <v>5.5999999999999999E-3</v>
      </c>
      <c r="BD32" s="373">
        <v>8.3000000000000001E-3</v>
      </c>
      <c r="BE32" s="1338">
        <v>3.0000000000000001E-3</v>
      </c>
      <c r="BF32" s="373">
        <v>2.8999999999999998E-3</v>
      </c>
      <c r="BG32" s="373">
        <v>2.7000000000000001E-3</v>
      </c>
      <c r="BH32" s="1338">
        <v>3.0999999999999999E-3</v>
      </c>
      <c r="BI32" s="1338">
        <v>4.3E-3</v>
      </c>
      <c r="BJ32" s="1338">
        <v>5.4000000000000003E-3</v>
      </c>
      <c r="BK32" s="1338">
        <v>4.4000000000000003E-3</v>
      </c>
      <c r="BL32" s="1338">
        <v>4.7000000000000002E-3</v>
      </c>
      <c r="BM32" s="1338">
        <v>2.8999999999999998E-3</v>
      </c>
      <c r="BN32" s="374">
        <v>2.8E-3</v>
      </c>
    </row>
    <row r="33" spans="2:66" ht="19.5" customHeight="1">
      <c r="B33" s="245"/>
      <c r="C33" s="56"/>
      <c r="D33" s="235"/>
      <c r="E33" s="283"/>
      <c r="F33" s="56"/>
      <c r="H33" s="278" t="s">
        <v>311</v>
      </c>
      <c r="I33" s="382">
        <v>2.7159971464952221E-2</v>
      </c>
      <c r="J33" s="382">
        <v>2.8012280150415642E-2</v>
      </c>
      <c r="K33" s="382">
        <v>2.8385440556059276E-2</v>
      </c>
      <c r="L33" s="382">
        <v>2.7779097957200936E-2</v>
      </c>
      <c r="M33" s="382">
        <v>2.098640330367977E-2</v>
      </c>
      <c r="N33" s="382">
        <v>2.3107047506531118E-2</v>
      </c>
      <c r="O33" s="382">
        <v>2.4099431661704397E-2</v>
      </c>
      <c r="P33" s="382">
        <v>2.5594727932321478E-2</v>
      </c>
      <c r="Q33" s="382">
        <v>1.8501335196330588E-2</v>
      </c>
      <c r="R33" s="382">
        <v>1.9439737739329447E-2</v>
      </c>
      <c r="S33" s="382">
        <v>2.0114344314425034E-2</v>
      </c>
      <c r="T33" s="382">
        <v>1.9673448007394539E-2</v>
      </c>
      <c r="U33" s="382">
        <v>1.5177446002272001E-2</v>
      </c>
      <c r="V33" s="382">
        <v>1.8828326842540367E-2</v>
      </c>
      <c r="W33" s="382">
        <v>1.7301673320937315E-2</v>
      </c>
      <c r="X33" s="382">
        <v>1.8010949073164698E-2</v>
      </c>
      <c r="Y33" s="382">
        <v>1.6005507811268641E-2</v>
      </c>
      <c r="Z33" s="382">
        <v>1.7119562948685874E-2</v>
      </c>
      <c r="AA33" s="382">
        <v>1.6983886352196997E-2</v>
      </c>
      <c r="AB33" s="383">
        <v>1.7519562497076882E-2</v>
      </c>
      <c r="AC33" s="382">
        <v>2.2116303779423179E-2</v>
      </c>
      <c r="AD33" s="382">
        <v>2.1470839806587882E-2</v>
      </c>
      <c r="AE33" s="383">
        <v>1.9982097584245875E-2</v>
      </c>
      <c r="AF33" s="383">
        <v>2.0965705415643045E-2</v>
      </c>
      <c r="AG33" s="383">
        <v>2.5100000000000001E-2</v>
      </c>
      <c r="AH33" s="383">
        <v>2.3748887013931283E-2</v>
      </c>
      <c r="AI33" s="383">
        <v>2.306886747827953E-2</v>
      </c>
      <c r="AJ33" s="382">
        <v>2.3337925887696846E-2</v>
      </c>
      <c r="AK33" s="382">
        <v>2.23E-2</v>
      </c>
      <c r="AL33" s="382">
        <v>2.1536344727681206E-2</v>
      </c>
      <c r="AM33" s="382">
        <v>2.1399999999999999E-2</v>
      </c>
      <c r="AN33" s="382">
        <v>2.1399999999999999E-2</v>
      </c>
      <c r="AO33" s="384">
        <v>2.0299999999999999E-2</v>
      </c>
      <c r="AP33" s="385">
        <v>1.9900000000000001E-2</v>
      </c>
      <c r="AQ33" s="385">
        <v>1.67E-2</v>
      </c>
      <c r="AR33" s="385">
        <v>1.6400000000000001E-2</v>
      </c>
      <c r="AS33" s="384">
        <v>1.24E-2</v>
      </c>
      <c r="AT33" s="384">
        <v>1.38E-2</v>
      </c>
      <c r="AU33" s="384">
        <v>1.41E-2</v>
      </c>
      <c r="AV33" s="384">
        <v>1.7000000000000001E-2</v>
      </c>
      <c r="AW33" s="384">
        <v>1.4999999999999999E-2</v>
      </c>
      <c r="AX33" s="384">
        <v>1.55E-2</v>
      </c>
      <c r="AY33" s="385">
        <v>1.35E-2</v>
      </c>
      <c r="AZ33" s="383">
        <v>1.5599999999999999E-2</v>
      </c>
      <c r="BA33" s="382">
        <v>2.41E-2</v>
      </c>
      <c r="BB33" s="382">
        <v>2.4500000000000001E-2</v>
      </c>
      <c r="BC33" s="1342">
        <v>2.5499999999999998E-2</v>
      </c>
      <c r="BD33" s="383">
        <v>2.7199999999999998E-2</v>
      </c>
      <c r="BE33" s="1342">
        <v>2.63E-2</v>
      </c>
      <c r="BF33" s="383">
        <v>2.75E-2</v>
      </c>
      <c r="BG33" s="383">
        <v>2.7199999999999998E-2</v>
      </c>
      <c r="BH33" s="1342">
        <v>2.6800000000000001E-2</v>
      </c>
      <c r="BI33" s="1342">
        <v>3.5799999999999998E-2</v>
      </c>
      <c r="BJ33" s="1342">
        <v>2.5999999999999999E-2</v>
      </c>
      <c r="BK33" s="1342">
        <v>2.1999999999999999E-2</v>
      </c>
      <c r="BL33" s="1342">
        <v>2.24E-2</v>
      </c>
      <c r="BM33" s="1342">
        <v>2.7400000000000001E-2</v>
      </c>
      <c r="BN33" s="386">
        <v>2.41E-2</v>
      </c>
    </row>
    <row r="34" spans="2:66" ht="19.5" customHeight="1">
      <c r="B34" s="245"/>
      <c r="C34" s="1873" t="s">
        <v>8</v>
      </c>
      <c r="D34" s="1873"/>
      <c r="E34" s="1874"/>
      <c r="H34" s="387" t="s">
        <v>315</v>
      </c>
      <c r="I34" s="388"/>
      <c r="J34" s="388"/>
      <c r="K34" s="388"/>
      <c r="L34" s="388"/>
      <c r="M34" s="388"/>
      <c r="N34" s="388"/>
      <c r="O34" s="388"/>
      <c r="P34" s="388"/>
      <c r="Q34" s="388"/>
      <c r="R34" s="388"/>
      <c r="S34" s="388"/>
      <c r="T34" s="388"/>
      <c r="U34" s="388"/>
      <c r="V34" s="388"/>
      <c r="W34" s="388"/>
      <c r="X34" s="388"/>
      <c r="Y34" s="388"/>
      <c r="Z34" s="388"/>
      <c r="AA34" s="388"/>
      <c r="AB34" s="388"/>
      <c r="AC34" s="388"/>
      <c r="AD34" s="388"/>
      <c r="AE34" s="388"/>
      <c r="AF34" s="388"/>
      <c r="AG34" s="388"/>
      <c r="AH34" s="388"/>
      <c r="AI34" s="389"/>
      <c r="AJ34" s="388"/>
      <c r="AK34" s="388"/>
      <c r="AO34" s="3"/>
      <c r="AP34" s="263"/>
      <c r="AQ34" s="26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1410"/>
      <c r="BF34" s="3"/>
      <c r="BG34" s="3"/>
      <c r="BH34" s="3"/>
      <c r="BI34" s="1410"/>
      <c r="BJ34" s="1410"/>
      <c r="BK34" s="1410"/>
      <c r="BL34" s="3"/>
      <c r="BM34" s="3"/>
      <c r="BN34" s="3"/>
    </row>
    <row r="35" spans="2:66" ht="19.5" customHeight="1">
      <c r="B35" s="245"/>
      <c r="C35" s="227"/>
      <c r="D35" s="227"/>
      <c r="E35" s="273"/>
      <c r="F35" s="56"/>
      <c r="H35" s="262"/>
      <c r="I35" s="198"/>
      <c r="J35" s="198"/>
      <c r="K35" s="198"/>
      <c r="L35" s="198"/>
      <c r="M35" s="198"/>
      <c r="N35" s="198"/>
      <c r="O35" s="198"/>
      <c r="P35" s="198"/>
      <c r="Q35" s="198"/>
      <c r="R35" s="198"/>
      <c r="S35" s="198"/>
      <c r="T35" s="198"/>
      <c r="U35" s="198"/>
      <c r="V35" s="198"/>
      <c r="W35" s="198"/>
      <c r="X35" s="198"/>
      <c r="Y35" s="198"/>
      <c r="Z35" s="198"/>
      <c r="AA35" s="198"/>
      <c r="AB35" s="198"/>
      <c r="AC35" s="198"/>
      <c r="AD35" s="198"/>
      <c r="AE35" s="198"/>
      <c r="AF35" s="198"/>
      <c r="AG35" s="198"/>
      <c r="AH35" s="198"/>
      <c r="AI35" s="199"/>
      <c r="AJ35" s="198"/>
      <c r="AK35" s="198"/>
      <c r="AP35" s="48"/>
      <c r="AQ35" s="48"/>
      <c r="BE35" s="1482"/>
      <c r="BI35" s="1482"/>
      <c r="BJ35" s="1482"/>
      <c r="BK35" s="1482"/>
    </row>
    <row r="36" spans="2:66" ht="19.5" customHeight="1">
      <c r="B36" s="245"/>
      <c r="C36" s="1875" t="s">
        <v>25</v>
      </c>
      <c r="D36" s="1875"/>
      <c r="E36" s="1890"/>
      <c r="H36" s="262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4"/>
      <c r="AJ36" s="83"/>
      <c r="AK36" s="83"/>
      <c r="AP36" s="48"/>
      <c r="AQ36" s="48"/>
      <c r="BE36" s="1482"/>
      <c r="BJ36" s="1482"/>
      <c r="BK36" s="1482"/>
    </row>
    <row r="37" spans="2:66" ht="19.5" customHeight="1">
      <c r="B37" s="245"/>
      <c r="C37" s="235"/>
      <c r="D37" s="235"/>
      <c r="E37" s="283"/>
      <c r="F37" s="56"/>
      <c r="AP37" s="48"/>
      <c r="AQ37" s="48"/>
      <c r="BE37" s="1482"/>
      <c r="BJ37" s="1482"/>
      <c r="BK37" s="1482"/>
    </row>
    <row r="38" spans="2:66" ht="19.5" customHeight="1">
      <c r="B38" s="245"/>
      <c r="C38" s="1875" t="s">
        <v>32</v>
      </c>
      <c r="D38" s="1875"/>
      <c r="E38" s="1890"/>
      <c r="BJ38" s="1482"/>
      <c r="BK38" s="1482"/>
    </row>
    <row r="39" spans="2:66" ht="19.5" customHeight="1" thickBot="1">
      <c r="B39" s="296"/>
      <c r="C39" s="297"/>
      <c r="D39" s="297"/>
      <c r="E39" s="298"/>
    </row>
    <row r="40" spans="2:66" ht="19.5" customHeight="1" thickTop="1"/>
    <row r="41" spans="2:66" ht="19.5" customHeight="1"/>
    <row r="42" spans="2:66" ht="19.5" customHeight="1"/>
    <row r="43" spans="2:66" ht="19.5" customHeight="1"/>
    <row r="44" spans="2:66" ht="19.5" customHeight="1"/>
    <row r="67" spans="70:70" ht="18" customHeight="1">
      <c r="BR67" s="38">
        <v>1026</v>
      </c>
    </row>
  </sheetData>
  <mergeCells count="23">
    <mergeCell ref="D18:F18"/>
    <mergeCell ref="D14:E14"/>
    <mergeCell ref="B4:E4"/>
    <mergeCell ref="C8:E8"/>
    <mergeCell ref="C10:E10"/>
    <mergeCell ref="C12:E12"/>
    <mergeCell ref="D13:E13"/>
    <mergeCell ref="D15:E15"/>
    <mergeCell ref="D16:E16"/>
    <mergeCell ref="D17:E17"/>
    <mergeCell ref="D19:E19"/>
    <mergeCell ref="C38:E38"/>
    <mergeCell ref="D20:E20"/>
    <mergeCell ref="D21:E21"/>
    <mergeCell ref="D22:E22"/>
    <mergeCell ref="D23:E23"/>
    <mergeCell ref="D24:E24"/>
    <mergeCell ref="C26:E26"/>
    <mergeCell ref="C28:E28"/>
    <mergeCell ref="C30:E30"/>
    <mergeCell ref="C32:E32"/>
    <mergeCell ref="C34:E34"/>
    <mergeCell ref="C36:E36"/>
  </mergeCells>
  <phoneticPr fontId="3" type="noConversion"/>
  <hyperlinks>
    <hyperlink ref="C12" location="G_IS!A1" display="KB Financial Group" xr:uid="{00000000-0004-0000-0800-000000000000}"/>
    <hyperlink ref="C10" location="Hightlights!A1" display="Highlights" xr:uid="{00000000-0004-0000-0800-000001000000}"/>
    <hyperlink ref="C10:E10" location="'Financial Highlights'!A1" display="Finanial Highlights" xr:uid="{00000000-0004-0000-0800-000002000000}"/>
    <hyperlink ref="C26" location="B_IS!A1" display="KB Kookmin Bank" xr:uid="{00000000-0004-0000-0800-000003000000}"/>
    <hyperlink ref="C28" location="S_IS!A1" display="KB Securities" xr:uid="{00000000-0004-0000-0800-000004000000}"/>
    <hyperlink ref="C32" location="C_IS!A1" display="KB Kookmin Card" xr:uid="{00000000-0004-0000-0800-000005000000}"/>
    <hyperlink ref="C36" location="Other_IS!A1" display="Other Subsidiaries" xr:uid="{00000000-0004-0000-0800-000006000000}"/>
    <hyperlink ref="C38" location="Contacts!A1" display="Contacts" xr:uid="{00000000-0004-0000-0800-000007000000}"/>
    <hyperlink ref="C30" location="I_Key!A1" display="KB Insurance" xr:uid="{00000000-0004-0000-0800-000008000000}"/>
    <hyperlink ref="D14:E14" location="G_BS!A1" display="Condensed Balance Sheet" xr:uid="{00000000-0004-0000-0800-000009000000}"/>
    <hyperlink ref="D15:E15" location="'G_Interest Income'!A1" display="Interest Income / Spread / Margin" xr:uid="{00000000-0004-0000-0800-00000A000000}"/>
    <hyperlink ref="D16:E16" location="G_Fee!A1" display="Fee and Commission Income" xr:uid="{00000000-0004-0000-0800-00000B000000}"/>
    <hyperlink ref="D13:E13" location="G_IS!A1" display="Condensed Income Statement" xr:uid="{00000000-0004-0000-0800-00000C000000}"/>
    <hyperlink ref="D17:E17" location="G_Other!A1" display="Other Operating Income" xr:uid="{00000000-0004-0000-0800-00000D000000}"/>
    <hyperlink ref="D19:E19" location="'G_G&amp;A'!A1" display="General &amp; Administrative Expenses" xr:uid="{00000000-0004-0000-0800-00000E000000}"/>
    <hyperlink ref="D20:E20" location="G_AQ!A1" display="Asset Quality" xr:uid="{00000000-0004-0000-0800-00000F000000}"/>
    <hyperlink ref="D21:E21" location="G_CAR!A1" display="Capital Adequacy" xr:uid="{00000000-0004-0000-0800-000010000000}"/>
    <hyperlink ref="D22:E22" location="G_Structure!A1" display="Organizational Structure" xr:uid="{00000000-0004-0000-0800-000011000000}"/>
    <hyperlink ref="D23:E23" location="G_Employees!A1" display="Employees / Branches" xr:uid="{00000000-0004-0000-0800-000012000000}"/>
    <hyperlink ref="D24:E24" location="'G_Credit Rating'!A1" display="Credit Ratings" xr:uid="{00000000-0004-0000-0800-000013000000}"/>
    <hyperlink ref="C34:E34" location="L_IS!A1" display="KB Life Insurance" xr:uid="{00000000-0004-0000-0800-000014000000}"/>
    <hyperlink ref="C8:E8" location="Disclaimer!A1" display="Disclaimer" xr:uid="{00000000-0004-0000-0800-000015000000}"/>
  </hyperlinks>
  <pageMargins left="0.39370078740157483" right="0.39370078740157483" top="0.47244094488188981" bottom="0.47244094488188981" header="0.31496062992125984" footer="0.31496062992125984"/>
  <pageSetup paperSize="9" scale="57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51</vt:i4>
      </vt:variant>
      <vt:variant>
        <vt:lpstr>이름 지정된 범위</vt:lpstr>
      </vt:variant>
      <vt:variant>
        <vt:i4>58</vt:i4>
      </vt:variant>
    </vt:vector>
  </HeadingPairs>
  <TitlesOfParts>
    <vt:vector size="109" baseType="lpstr">
      <vt:lpstr>Home</vt:lpstr>
      <vt:lpstr>Disclaimer</vt:lpstr>
      <vt:lpstr>Financial Highlights</vt:lpstr>
      <vt:lpstr>G_BS</vt:lpstr>
      <vt:lpstr>G_IS</vt:lpstr>
      <vt:lpstr>G_Interest Income</vt:lpstr>
      <vt:lpstr>G_Fee</vt:lpstr>
      <vt:lpstr>G_Other</vt:lpstr>
      <vt:lpstr>G_Provision</vt:lpstr>
      <vt:lpstr>G_G&amp;A</vt:lpstr>
      <vt:lpstr>G_AQ</vt:lpstr>
      <vt:lpstr>G_CAR</vt:lpstr>
      <vt:lpstr>G_Structure</vt:lpstr>
      <vt:lpstr>G_Employees</vt:lpstr>
      <vt:lpstr>G_Credit Rating</vt:lpstr>
      <vt:lpstr>B_IS</vt:lpstr>
      <vt:lpstr>B_BS</vt:lpstr>
      <vt:lpstr>B_Interest Income</vt:lpstr>
      <vt:lpstr>B_Fee</vt:lpstr>
      <vt:lpstr>B_Other</vt:lpstr>
      <vt:lpstr>B_Provision</vt:lpstr>
      <vt:lpstr>B_G&amp;A</vt:lpstr>
      <vt:lpstr>B_Loans</vt:lpstr>
      <vt:lpstr>B_AQ</vt:lpstr>
      <vt:lpstr>B_Delinquency</vt:lpstr>
      <vt:lpstr>B_CAR</vt:lpstr>
      <vt:lpstr>B_Credit Rating</vt:lpstr>
      <vt:lpstr>B_HPI</vt:lpstr>
      <vt:lpstr>S_IS</vt:lpstr>
      <vt:lpstr>S_BS</vt:lpstr>
      <vt:lpstr>S_Key</vt:lpstr>
      <vt:lpstr>I_IS</vt:lpstr>
      <vt:lpstr>I_BS</vt:lpstr>
      <vt:lpstr>I_Key</vt:lpstr>
      <vt:lpstr>I_Premium</vt:lpstr>
      <vt:lpstr>I_Ratios</vt:lpstr>
      <vt:lpstr>I_Monthly Premium</vt:lpstr>
      <vt:lpstr>C_IS</vt:lpstr>
      <vt:lpstr>C_BS</vt:lpstr>
      <vt:lpstr>C_Customers</vt:lpstr>
      <vt:lpstr>C_AQ</vt:lpstr>
      <vt:lpstr>C_Delinquency</vt:lpstr>
      <vt:lpstr>L_IS</vt:lpstr>
      <vt:lpstr>L_BS</vt:lpstr>
      <vt:lpstr>L_Key</vt:lpstr>
      <vt:lpstr>L_Premium</vt:lpstr>
      <vt:lpstr>L_Ratios</vt:lpstr>
      <vt:lpstr>L_APE</vt:lpstr>
      <vt:lpstr>Other_IS</vt:lpstr>
      <vt:lpstr>Other_BS</vt:lpstr>
      <vt:lpstr>Contacts</vt:lpstr>
      <vt:lpstr>B_AQ!Print_Area</vt:lpstr>
      <vt:lpstr>B_BS!Print_Area</vt:lpstr>
      <vt:lpstr>B_CAR!Print_Area</vt:lpstr>
      <vt:lpstr>'B_Credit Rating'!Print_Area</vt:lpstr>
      <vt:lpstr>B_Delinquency!Print_Area</vt:lpstr>
      <vt:lpstr>B_Fee!Print_Area</vt:lpstr>
      <vt:lpstr>'B_G&amp;A'!Print_Area</vt:lpstr>
      <vt:lpstr>B_HPI!Print_Area</vt:lpstr>
      <vt:lpstr>'B_Interest Income'!Print_Area</vt:lpstr>
      <vt:lpstr>B_IS!Print_Area</vt:lpstr>
      <vt:lpstr>B_Loans!Print_Area</vt:lpstr>
      <vt:lpstr>B_Other!Print_Area</vt:lpstr>
      <vt:lpstr>B_Provision!Print_Area</vt:lpstr>
      <vt:lpstr>C_BS!Print_Area</vt:lpstr>
      <vt:lpstr>C_Customers!Print_Area</vt:lpstr>
      <vt:lpstr>C_IS!Print_Area</vt:lpstr>
      <vt:lpstr>Contacts!Print_Area</vt:lpstr>
      <vt:lpstr>Disclaimer!Print_Area</vt:lpstr>
      <vt:lpstr>'Financial Highlights'!Print_Area</vt:lpstr>
      <vt:lpstr>G_AQ!Print_Area</vt:lpstr>
      <vt:lpstr>G_BS!Print_Area</vt:lpstr>
      <vt:lpstr>G_CAR!Print_Area</vt:lpstr>
      <vt:lpstr>'G_Credit Rating'!Print_Area</vt:lpstr>
      <vt:lpstr>G_Employees!Print_Area</vt:lpstr>
      <vt:lpstr>G_Fee!Print_Area</vt:lpstr>
      <vt:lpstr>'G_G&amp;A'!Print_Area</vt:lpstr>
      <vt:lpstr>'G_Interest Income'!Print_Area</vt:lpstr>
      <vt:lpstr>G_IS!Print_Area</vt:lpstr>
      <vt:lpstr>G_Other!Print_Area</vt:lpstr>
      <vt:lpstr>G_Provision!Print_Area</vt:lpstr>
      <vt:lpstr>G_Structure!Print_Area</vt:lpstr>
      <vt:lpstr>Home!Print_Area</vt:lpstr>
      <vt:lpstr>I_BS!Print_Area</vt:lpstr>
      <vt:lpstr>I_IS!Print_Area</vt:lpstr>
      <vt:lpstr>I_Key!Print_Area</vt:lpstr>
      <vt:lpstr>'I_Monthly Premium'!Print_Area</vt:lpstr>
      <vt:lpstr>I_Premium!Print_Area</vt:lpstr>
      <vt:lpstr>I_Ratios!Print_Area</vt:lpstr>
      <vt:lpstr>L_APE!Print_Area</vt:lpstr>
      <vt:lpstr>L_BS!Print_Area</vt:lpstr>
      <vt:lpstr>L_IS!Print_Area</vt:lpstr>
      <vt:lpstr>L_Key!Print_Area</vt:lpstr>
      <vt:lpstr>L_Premium!Print_Area</vt:lpstr>
      <vt:lpstr>L_Ratios!Print_Area</vt:lpstr>
      <vt:lpstr>Other_BS!Print_Area</vt:lpstr>
      <vt:lpstr>Other_IS!Print_Area</vt:lpstr>
      <vt:lpstr>S_BS!Print_Area</vt:lpstr>
      <vt:lpstr>S_Key!Print_Area</vt:lpstr>
      <vt:lpstr>B_AQ!Print_Titles</vt:lpstr>
      <vt:lpstr>B_Delinquency!Print_Titles</vt:lpstr>
      <vt:lpstr>B_Loans!Print_Titles</vt:lpstr>
      <vt:lpstr>'Financial Highlights'!Print_Titles</vt:lpstr>
      <vt:lpstr>G_Employees!Print_Titles</vt:lpstr>
      <vt:lpstr>'G_Interest Income'!Print_Titles</vt:lpstr>
      <vt:lpstr>G_Structure!Print_Titles</vt:lpstr>
      <vt:lpstr>L_BS!Print_Titles</vt:lpstr>
      <vt:lpstr>Other_BS!Print_Titles</vt:lpstr>
      <vt:lpstr>Other_IS!Print_Titles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KBFG_Joon Rhi</dc:creator>
  <cp:lastModifiedBy>최승은</cp:lastModifiedBy>
  <cp:lastPrinted>2026-07-23T01:17:46Z</cp:lastPrinted>
  <dcterms:created xsi:type="dcterms:W3CDTF">2023-09-18T08:49:40Z</dcterms:created>
  <dcterms:modified xsi:type="dcterms:W3CDTF">2026-07-28T01:53:24Z</dcterms:modified>
</cp:coreProperties>
</file>